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 tabRatio="514" firstSheet="9" activeTab="11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9" r:id="rId9"/>
    <sheet name="Октомври" sheetId="10" r:id="rId10"/>
    <sheet name="Ноември" sheetId="11" r:id="rId11"/>
    <sheet name="Декември" sheetId="12" r:id="rId12"/>
  </sheets>
  <calcPr calcId="152511"/>
</workbook>
</file>

<file path=xl/calcChain.xml><?xml version="1.0" encoding="utf-8"?>
<calcChain xmlns="http://schemas.openxmlformats.org/spreadsheetml/2006/main">
  <c r="AF128" i="12" l="1"/>
  <c r="AG4" i="12" l="1"/>
  <c r="AO127" i="12" l="1"/>
  <c r="AN124" i="12" l="1"/>
  <c r="D119" i="12" l="1"/>
  <c r="D123" i="12"/>
  <c r="D127" i="12"/>
  <c r="D128" i="12" l="1"/>
  <c r="W107" i="12"/>
  <c r="AN92" i="12" l="1"/>
  <c r="AN68" i="12" l="1"/>
  <c r="AN44" i="12" l="1"/>
  <c r="W47" i="12" l="1"/>
  <c r="W43" i="12" l="1"/>
  <c r="L37" i="12" l="1"/>
  <c r="L36" i="12"/>
  <c r="L4" i="12" l="1"/>
  <c r="F123" i="11" l="1"/>
  <c r="W111" i="11" l="1"/>
  <c r="L110" i="11" l="1"/>
  <c r="AN108" i="11" l="1"/>
  <c r="W107" i="11" l="1"/>
  <c r="L96" i="11" l="1"/>
  <c r="AN80" i="11" l="1"/>
  <c r="AN52" i="11" l="1"/>
  <c r="L12" i="11" l="1"/>
  <c r="AN124" i="10" l="1"/>
  <c r="AO123" i="10"/>
  <c r="J119" i="10" l="1"/>
  <c r="W111" i="10" l="1"/>
  <c r="T68" i="10" l="1"/>
  <c r="AN60" i="10" l="1"/>
  <c r="L60" i="10" l="1"/>
  <c r="L61" i="10"/>
  <c r="L62" i="10"/>
  <c r="AN36" i="10" l="1"/>
  <c r="J39" i="10" l="1"/>
  <c r="AP120" i="9" l="1"/>
  <c r="AP100" i="9" l="1"/>
  <c r="AP98" i="9"/>
  <c r="AP68" i="9" l="1"/>
  <c r="W51" i="9" l="1"/>
  <c r="L48" i="9" l="1"/>
  <c r="W47" i="9" l="1"/>
  <c r="AP8" i="9" l="1"/>
  <c r="AP124" i="8"/>
  <c r="AI127" i="9" l="1"/>
  <c r="AI123" i="9"/>
  <c r="AI119" i="9"/>
  <c r="AI115" i="9"/>
  <c r="AI111" i="9"/>
  <c r="AI107" i="9"/>
  <c r="AI103" i="9"/>
  <c r="AI99" i="9"/>
  <c r="AI95" i="9"/>
  <c r="AI91" i="9"/>
  <c r="AI87" i="9"/>
  <c r="AI83" i="9"/>
  <c r="AI79" i="9"/>
  <c r="AI75" i="9"/>
  <c r="AI71" i="9"/>
  <c r="AI67" i="9"/>
  <c r="AI63" i="9"/>
  <c r="AI59" i="9"/>
  <c r="AI55" i="9"/>
  <c r="AI51" i="9"/>
  <c r="AI47" i="9"/>
  <c r="AI43" i="9"/>
  <c r="AI39" i="9"/>
  <c r="AI35" i="9"/>
  <c r="AI31" i="9"/>
  <c r="AI27" i="9"/>
  <c r="AI23" i="9"/>
  <c r="AI19" i="9"/>
  <c r="AI15" i="9"/>
  <c r="AI11" i="9"/>
  <c r="AI7" i="9"/>
  <c r="AI128" i="9" l="1"/>
  <c r="AP112" i="8"/>
  <c r="L80" i="8" l="1"/>
  <c r="L68" i="8" l="1"/>
  <c r="L69" i="8"/>
  <c r="L64" i="8" l="1"/>
  <c r="L65" i="8"/>
  <c r="L60" i="8" l="1"/>
  <c r="L61" i="8"/>
  <c r="AL59" i="8" l="1"/>
  <c r="W59" i="8"/>
  <c r="AP56" i="8" l="1"/>
  <c r="F39" i="8" l="1"/>
  <c r="AP124" i="7" l="1"/>
  <c r="W115" i="7" l="1"/>
  <c r="L99" i="7" l="1"/>
  <c r="L86" i="7" l="1"/>
  <c r="AJ68" i="7" l="1"/>
  <c r="AI67" i="7" l="1"/>
  <c r="AI127" i="8" l="1"/>
  <c r="AI123" i="8"/>
  <c r="AI119" i="8"/>
  <c r="AI115" i="8"/>
  <c r="AI111" i="8"/>
  <c r="AI107" i="8"/>
  <c r="AI103" i="8"/>
  <c r="AI99" i="8"/>
  <c r="AI95" i="8"/>
  <c r="AI91" i="8"/>
  <c r="AI87" i="8"/>
  <c r="AI83" i="8"/>
  <c r="AI79" i="8"/>
  <c r="AI75" i="8"/>
  <c r="AI71" i="8"/>
  <c r="AI67" i="8"/>
  <c r="AI63" i="8"/>
  <c r="AI59" i="8"/>
  <c r="AI55" i="8"/>
  <c r="AI51" i="8"/>
  <c r="AI47" i="8"/>
  <c r="AI43" i="8"/>
  <c r="AI39" i="8"/>
  <c r="AI35" i="8"/>
  <c r="AI31" i="8"/>
  <c r="AI27" i="8"/>
  <c r="AI23" i="8"/>
  <c r="AI19" i="8"/>
  <c r="AI15" i="8"/>
  <c r="AI11" i="8"/>
  <c r="AI7" i="8"/>
  <c r="AI127" i="7"/>
  <c r="AI123" i="7"/>
  <c r="AI119" i="7"/>
  <c r="AI115" i="7"/>
  <c r="AI111" i="7"/>
  <c r="AI107" i="7"/>
  <c r="AI103" i="7"/>
  <c r="AI99" i="7"/>
  <c r="AI95" i="7"/>
  <c r="AI91" i="7"/>
  <c r="AI87" i="7"/>
  <c r="AI83" i="7"/>
  <c r="AI79" i="7"/>
  <c r="AI75" i="7"/>
  <c r="AI71" i="7"/>
  <c r="AI128" i="8" l="1"/>
  <c r="AI128" i="7"/>
  <c r="L56" i="7" l="1"/>
  <c r="L57" i="7"/>
  <c r="AM53" i="7" l="1"/>
  <c r="D51" i="7" l="1"/>
  <c r="Y39" i="7" l="1"/>
  <c r="L16" i="7" l="1"/>
  <c r="L15" i="7"/>
  <c r="L112" i="6" l="1"/>
  <c r="L113" i="6"/>
  <c r="AP104" i="6" l="1"/>
  <c r="AP72" i="6" l="1"/>
  <c r="AP48" i="6" l="1"/>
  <c r="AP44" i="6"/>
  <c r="L32" i="6" l="1"/>
  <c r="L33" i="6"/>
  <c r="AJ27" i="6" l="1"/>
  <c r="AJ19" i="6"/>
  <c r="AJ11" i="6"/>
  <c r="AI31" i="6"/>
  <c r="AI7" i="6" l="1"/>
  <c r="AJ7" i="6" s="1"/>
  <c r="AI23" i="6" l="1"/>
  <c r="AI27" i="6"/>
  <c r="AI35" i="6"/>
  <c r="AI39" i="6"/>
  <c r="AI43" i="6"/>
  <c r="AI47" i="6"/>
  <c r="AI51" i="6"/>
  <c r="AI55" i="6"/>
  <c r="AI59" i="6"/>
  <c r="AI63" i="6"/>
  <c r="AI67" i="6"/>
  <c r="AI71" i="6"/>
  <c r="AI75" i="6"/>
  <c r="AI79" i="6"/>
  <c r="AI83" i="6"/>
  <c r="AI87" i="6"/>
  <c r="AI91" i="6"/>
  <c r="AI95" i="6"/>
  <c r="AI99" i="6"/>
  <c r="AI103" i="6"/>
  <c r="AI107" i="6"/>
  <c r="AI111" i="6"/>
  <c r="AI115" i="6"/>
  <c r="AI119" i="6"/>
  <c r="AI123" i="6"/>
  <c r="AI127" i="6"/>
  <c r="AI19" i="6"/>
  <c r="AI15" i="6"/>
  <c r="AJ15" i="6" s="1"/>
  <c r="AJ23" i="6" s="1"/>
  <c r="AJ31" i="6" s="1"/>
  <c r="AI128" i="6" l="1"/>
  <c r="AI11" i="6"/>
  <c r="AN124" i="5" l="1"/>
  <c r="L120" i="5" l="1"/>
  <c r="AK105" i="5" l="1"/>
  <c r="AN88" i="5" l="1"/>
  <c r="AN56" i="5" l="1"/>
  <c r="AJ67" i="5" l="1"/>
  <c r="AF36" i="5" l="1"/>
  <c r="Y35" i="5"/>
  <c r="AN120" i="14" l="1"/>
  <c r="AH27" i="5" l="1"/>
  <c r="AJ83" i="14" l="1"/>
  <c r="AN64" i="14" l="1"/>
  <c r="AN65" i="14"/>
  <c r="AN56" i="14" l="1"/>
  <c r="AN57" i="14" s="1"/>
  <c r="AN58" i="14" s="1"/>
  <c r="AK52" i="14" l="1"/>
  <c r="AN40" i="14" l="1"/>
  <c r="L34" i="14" l="1"/>
  <c r="AK126" i="3" l="1"/>
  <c r="AF126" i="3"/>
  <c r="AE126" i="3"/>
  <c r="AC126" i="3"/>
  <c r="X126" i="3"/>
  <c r="V126" i="3"/>
  <c r="P126" i="3"/>
  <c r="N126" i="3"/>
  <c r="L126" i="3"/>
  <c r="T126" i="3" s="1"/>
  <c r="AK125" i="3"/>
  <c r="AF125" i="3"/>
  <c r="AE125" i="3"/>
  <c r="L125" i="3"/>
  <c r="Z125" i="3" s="1"/>
  <c r="AK124" i="3"/>
  <c r="AF124" i="3"/>
  <c r="AE124" i="3"/>
  <c r="Z124" i="3"/>
  <c r="R124" i="3"/>
  <c r="L124" i="3"/>
  <c r="X124" i="3" s="1"/>
  <c r="AP123" i="3"/>
  <c r="AM123" i="3"/>
  <c r="AJ123" i="3"/>
  <c r="AI123" i="3"/>
  <c r="AH123" i="3"/>
  <c r="AB123" i="3"/>
  <c r="K123" i="3"/>
  <c r="J123" i="3"/>
  <c r="AD123" i="3" s="1"/>
  <c r="I123" i="3"/>
  <c r="F123" i="3"/>
  <c r="D123" i="3"/>
  <c r="AK122" i="3"/>
  <c r="AK123" i="3" s="1"/>
  <c r="AF122" i="3"/>
  <c r="AE122" i="3"/>
  <c r="L122" i="3"/>
  <c r="Z122" i="3" s="1"/>
  <c r="AK121" i="3"/>
  <c r="AF121" i="3"/>
  <c r="AE121" i="3"/>
  <c r="Z121" i="3"/>
  <c r="R121" i="3"/>
  <c r="L121" i="3"/>
  <c r="X121" i="3" s="1"/>
  <c r="AN120" i="3"/>
  <c r="AN121" i="3" s="1"/>
  <c r="AN122" i="3" s="1"/>
  <c r="AK120" i="3"/>
  <c r="AF120" i="3"/>
  <c r="AE120" i="3"/>
  <c r="AE123" i="3" s="1"/>
  <c r="AC120" i="3"/>
  <c r="AA120" i="3" s="1"/>
  <c r="AG120" i="3" s="1"/>
  <c r="Z120" i="3"/>
  <c r="Z123" i="3" s="1"/>
  <c r="AF123" i="3" s="1"/>
  <c r="X120" i="3"/>
  <c r="V120" i="3"/>
  <c r="R120" i="3"/>
  <c r="P120" i="3"/>
  <c r="N120" i="3"/>
  <c r="L120" i="3"/>
  <c r="T120" i="3" s="1"/>
  <c r="AA126" i="3" l="1"/>
  <c r="AG126" i="3" s="1"/>
  <c r="AN124" i="3"/>
  <c r="AN125" i="3" s="1"/>
  <c r="AN126" i="3" s="1"/>
  <c r="AO123" i="3"/>
  <c r="T123" i="3"/>
  <c r="V123" i="3"/>
  <c r="N122" i="3"/>
  <c r="AC122" i="3"/>
  <c r="AA122" i="3" s="1"/>
  <c r="AG122" i="3" s="1"/>
  <c r="T124" i="3"/>
  <c r="N125" i="3"/>
  <c r="V125" i="3"/>
  <c r="AC125" i="3"/>
  <c r="AA125" i="3" s="1"/>
  <c r="AG125" i="3" s="1"/>
  <c r="N121" i="3"/>
  <c r="N123" i="3" s="1"/>
  <c r="V121" i="3"/>
  <c r="AC121" i="3"/>
  <c r="P122" i="3"/>
  <c r="X122" i="3"/>
  <c r="X123" i="3" s="1"/>
  <c r="N124" i="3"/>
  <c r="V124" i="3"/>
  <c r="AC124" i="3"/>
  <c r="AA124" i="3" s="1"/>
  <c r="AG124" i="3" s="1"/>
  <c r="P125" i="3"/>
  <c r="X125" i="3"/>
  <c r="R126" i="3"/>
  <c r="Z126" i="3"/>
  <c r="T122" i="3"/>
  <c r="L123" i="3"/>
  <c r="T125" i="3"/>
  <c r="T121" i="3"/>
  <c r="V122" i="3"/>
  <c r="P121" i="3"/>
  <c r="P123" i="3" s="1"/>
  <c r="R122" i="3"/>
  <c r="R123" i="3" s="1"/>
  <c r="P124" i="3"/>
  <c r="R125" i="3"/>
  <c r="AC123" i="3" l="1"/>
  <c r="AA121" i="3"/>
  <c r="AG121" i="3" s="1"/>
  <c r="AA123" i="3"/>
  <c r="AG123" i="3" s="1"/>
  <c r="W123" i="3"/>
  <c r="S123" i="3"/>
  <c r="O123" i="3"/>
  <c r="U123" i="3"/>
  <c r="M123" i="3"/>
  <c r="Y123" i="3"/>
  <c r="Q123" i="3"/>
  <c r="AN104" i="3" l="1"/>
  <c r="AN100" i="3"/>
  <c r="AN92" i="3"/>
  <c r="W87" i="3" l="1"/>
  <c r="AN76" i="3" l="1"/>
  <c r="L56" i="3" l="1"/>
  <c r="W51" i="3" l="1"/>
  <c r="L34" i="3" l="1"/>
  <c r="AN116" i="13" l="1"/>
  <c r="AN100" i="13" l="1"/>
  <c r="AH103" i="13" l="1"/>
  <c r="F59" i="13" l="1"/>
  <c r="AN52" i="13" l="1"/>
  <c r="AN116" i="1" l="1"/>
  <c r="AN42" i="1" l="1"/>
  <c r="AN41" i="1" l="1"/>
  <c r="AN40" i="1" l="1"/>
  <c r="I15" i="1" l="1"/>
  <c r="AP127" i="1" l="1"/>
  <c r="AM127" i="1"/>
  <c r="AH127" i="1"/>
  <c r="AI127" i="1" s="1"/>
  <c r="AB127" i="1"/>
  <c r="J127" i="1"/>
  <c r="I127" i="1"/>
  <c r="F127" i="1"/>
  <c r="D127" i="1"/>
  <c r="AK126" i="1"/>
  <c r="AF126" i="1"/>
  <c r="AE126" i="1"/>
  <c r="L126" i="1"/>
  <c r="X126" i="1" s="1"/>
  <c r="AK125" i="1"/>
  <c r="AF125" i="1"/>
  <c r="AE125" i="1"/>
  <c r="L125" i="1"/>
  <c r="V125" i="1" s="1"/>
  <c r="AK124" i="1"/>
  <c r="AF124" i="1"/>
  <c r="AE124" i="1"/>
  <c r="L124" i="1"/>
  <c r="Z124" i="1" s="1"/>
  <c r="AP123" i="1"/>
  <c r="AM123" i="1"/>
  <c r="AH123" i="1"/>
  <c r="AI123" i="1" s="1"/>
  <c r="J123" i="1"/>
  <c r="AD123" i="1" s="1"/>
  <c r="I123" i="1"/>
  <c r="F123" i="1"/>
  <c r="D123" i="1"/>
  <c r="AK122" i="1"/>
  <c r="AF122" i="1"/>
  <c r="AE122" i="1"/>
  <c r="Z122" i="1"/>
  <c r="L122" i="1"/>
  <c r="AC122" i="1" s="1"/>
  <c r="AA122" i="1" s="1"/>
  <c r="AG122" i="1" s="1"/>
  <c r="AK121" i="1"/>
  <c r="AF121" i="1"/>
  <c r="AE121" i="1"/>
  <c r="L121" i="1"/>
  <c r="T121" i="1" s="1"/>
  <c r="AK120" i="1"/>
  <c r="AF120" i="1"/>
  <c r="AE120" i="1"/>
  <c r="R120" i="1"/>
  <c r="N120" i="1"/>
  <c r="L120" i="1"/>
  <c r="T120" i="1" s="1"/>
  <c r="AP119" i="1"/>
  <c r="AM119" i="1"/>
  <c r="AH119" i="1"/>
  <c r="AI119" i="1" s="1"/>
  <c r="J119" i="1"/>
  <c r="AJ119" i="1" s="1"/>
  <c r="I119" i="1"/>
  <c r="F119" i="1"/>
  <c r="D119" i="1"/>
  <c r="AK118" i="1"/>
  <c r="AF118" i="1"/>
  <c r="AE118" i="1"/>
  <c r="L118" i="1"/>
  <c r="T118" i="1" s="1"/>
  <c r="AK117" i="1"/>
  <c r="AF117" i="1"/>
  <c r="AE117" i="1"/>
  <c r="L117" i="1"/>
  <c r="T117" i="1" s="1"/>
  <c r="AK116" i="1"/>
  <c r="AF116" i="1"/>
  <c r="AE116" i="1"/>
  <c r="AE119" i="1" s="1"/>
  <c r="V116" i="1"/>
  <c r="L116" i="1"/>
  <c r="AP115" i="1"/>
  <c r="AM115" i="1"/>
  <c r="AH115" i="1"/>
  <c r="AI115" i="1" s="1"/>
  <c r="J115" i="1"/>
  <c r="AD115" i="1" s="1"/>
  <c r="I115" i="1"/>
  <c r="F115" i="1"/>
  <c r="D115" i="1"/>
  <c r="AK114" i="1"/>
  <c r="AF114" i="1"/>
  <c r="AE114" i="1"/>
  <c r="X114" i="1"/>
  <c r="R114" i="1"/>
  <c r="N114" i="1"/>
  <c r="L114" i="1"/>
  <c r="T114" i="1" s="1"/>
  <c r="AK113" i="1"/>
  <c r="AF113" i="1"/>
  <c r="AE113" i="1"/>
  <c r="L113" i="1"/>
  <c r="N113" i="1" s="1"/>
  <c r="AK112" i="1"/>
  <c r="AF112" i="1"/>
  <c r="AE112" i="1"/>
  <c r="L112" i="1"/>
  <c r="AP111" i="1"/>
  <c r="AM111" i="1"/>
  <c r="AH111" i="1"/>
  <c r="AI111" i="1" s="1"/>
  <c r="J111" i="1"/>
  <c r="AJ111" i="1" s="1"/>
  <c r="I111" i="1"/>
  <c r="F111" i="1"/>
  <c r="D111" i="1"/>
  <c r="AK110" i="1"/>
  <c r="AF110" i="1"/>
  <c r="AE110" i="1"/>
  <c r="L110" i="1"/>
  <c r="V110" i="1" s="1"/>
  <c r="AK109" i="1"/>
  <c r="AF109" i="1"/>
  <c r="AE109" i="1"/>
  <c r="V109" i="1"/>
  <c r="L109" i="1"/>
  <c r="AK108" i="1"/>
  <c r="AF108" i="1"/>
  <c r="AE108" i="1"/>
  <c r="L108" i="1"/>
  <c r="X108" i="1" s="1"/>
  <c r="AP107" i="1"/>
  <c r="AM107" i="1"/>
  <c r="AH107" i="1"/>
  <c r="AI107" i="1" s="1"/>
  <c r="J107" i="1"/>
  <c r="AD107" i="1" s="1"/>
  <c r="I107" i="1"/>
  <c r="F107" i="1"/>
  <c r="D107" i="1"/>
  <c r="AK106" i="1"/>
  <c r="AF106" i="1"/>
  <c r="AE106" i="1"/>
  <c r="AC106" i="1"/>
  <c r="AA106" i="1" s="1"/>
  <c r="AG106" i="1" s="1"/>
  <c r="L106" i="1"/>
  <c r="V106" i="1" s="1"/>
  <c r="AK105" i="1"/>
  <c r="AF105" i="1"/>
  <c r="AE105" i="1"/>
  <c r="L105" i="1"/>
  <c r="Z105" i="1" s="1"/>
  <c r="AK104" i="1"/>
  <c r="AF104" i="1"/>
  <c r="AE104" i="1"/>
  <c r="L104" i="1"/>
  <c r="T104" i="1" s="1"/>
  <c r="AP103" i="1"/>
  <c r="AM103" i="1"/>
  <c r="AH103" i="1"/>
  <c r="AI103" i="1" s="1"/>
  <c r="J103" i="1"/>
  <c r="AD103" i="1" s="1"/>
  <c r="I103" i="1"/>
  <c r="F103" i="1"/>
  <c r="D103" i="1"/>
  <c r="AK102" i="1"/>
  <c r="AF102" i="1"/>
  <c r="AE102" i="1"/>
  <c r="L102" i="1"/>
  <c r="Z102" i="1" s="1"/>
  <c r="AK101" i="1"/>
  <c r="AF101" i="1"/>
  <c r="AE101" i="1"/>
  <c r="Z101" i="1"/>
  <c r="R101" i="1"/>
  <c r="L101" i="1"/>
  <c r="T101" i="1" s="1"/>
  <c r="AK100" i="1"/>
  <c r="AF100" i="1"/>
  <c r="AE100" i="1"/>
  <c r="L100" i="1"/>
  <c r="T100" i="1" s="1"/>
  <c r="AP99" i="1"/>
  <c r="AM99" i="1"/>
  <c r="AH99" i="1"/>
  <c r="AI99" i="1" s="1"/>
  <c r="J99" i="1"/>
  <c r="AD99" i="1" s="1"/>
  <c r="I99" i="1"/>
  <c r="F99" i="1"/>
  <c r="D99" i="1"/>
  <c r="AK98" i="1"/>
  <c r="AF98" i="1"/>
  <c r="AE98" i="1"/>
  <c r="Z98" i="1"/>
  <c r="R98" i="1"/>
  <c r="L98" i="1"/>
  <c r="T98" i="1" s="1"/>
  <c r="AK97" i="1"/>
  <c r="AF97" i="1"/>
  <c r="AE97" i="1"/>
  <c r="L97" i="1"/>
  <c r="AK96" i="1"/>
  <c r="AF96" i="1"/>
  <c r="AE96" i="1"/>
  <c r="L96" i="1"/>
  <c r="R96" i="1" s="1"/>
  <c r="AP95" i="1"/>
  <c r="AM95" i="1"/>
  <c r="AH95" i="1"/>
  <c r="AI95" i="1" s="1"/>
  <c r="J95" i="1"/>
  <c r="K95" i="1" s="1"/>
  <c r="I95" i="1"/>
  <c r="F95" i="1"/>
  <c r="D95" i="1"/>
  <c r="AK94" i="1"/>
  <c r="AF94" i="1"/>
  <c r="AE94" i="1"/>
  <c r="L94" i="1"/>
  <c r="V94" i="1" s="1"/>
  <c r="AK93" i="1"/>
  <c r="AF93" i="1"/>
  <c r="AE93" i="1"/>
  <c r="Z93" i="1"/>
  <c r="L93" i="1"/>
  <c r="AK92" i="1"/>
  <c r="AF92" i="1"/>
  <c r="AE92" i="1"/>
  <c r="L92" i="1"/>
  <c r="AC92" i="1" s="1"/>
  <c r="AP91" i="1"/>
  <c r="AM91" i="1"/>
  <c r="AH91" i="1"/>
  <c r="AI91" i="1" s="1"/>
  <c r="J91" i="1"/>
  <c r="AD91" i="1" s="1"/>
  <c r="I91" i="1"/>
  <c r="F91" i="1"/>
  <c r="D91" i="1"/>
  <c r="AK90" i="1"/>
  <c r="AF90" i="1"/>
  <c r="AE90" i="1"/>
  <c r="L90" i="1"/>
  <c r="N90" i="1" s="1"/>
  <c r="AK89" i="1"/>
  <c r="AF89" i="1"/>
  <c r="AE89" i="1"/>
  <c r="L89" i="1"/>
  <c r="X89" i="1" s="1"/>
  <c r="AK88" i="1"/>
  <c r="AF88" i="1"/>
  <c r="AE88" i="1"/>
  <c r="L88" i="1"/>
  <c r="T88" i="1" s="1"/>
  <c r="AP87" i="1"/>
  <c r="AM87" i="1"/>
  <c r="AH87" i="1"/>
  <c r="AI87" i="1" s="1"/>
  <c r="J87" i="1"/>
  <c r="I87" i="1"/>
  <c r="F87" i="1"/>
  <c r="D87" i="1"/>
  <c r="AK86" i="1"/>
  <c r="AF86" i="1"/>
  <c r="AE86" i="1"/>
  <c r="L86" i="1"/>
  <c r="X86" i="1" s="1"/>
  <c r="AK85" i="1"/>
  <c r="AF85" i="1"/>
  <c r="AE85" i="1"/>
  <c r="L85" i="1"/>
  <c r="T85" i="1" s="1"/>
  <c r="AK84" i="1"/>
  <c r="AF84" i="1"/>
  <c r="AE84" i="1"/>
  <c r="AC84" i="1"/>
  <c r="N84" i="1"/>
  <c r="L84" i="1"/>
  <c r="X84" i="1" s="1"/>
  <c r="AP83" i="1"/>
  <c r="AM83" i="1"/>
  <c r="AH83" i="1"/>
  <c r="AI83" i="1" s="1"/>
  <c r="J83" i="1"/>
  <c r="AD83" i="1" s="1"/>
  <c r="I83" i="1"/>
  <c r="F83" i="1"/>
  <c r="D83" i="1"/>
  <c r="AK82" i="1"/>
  <c r="AF82" i="1"/>
  <c r="AE82" i="1"/>
  <c r="Z82" i="1"/>
  <c r="N82" i="1"/>
  <c r="L82" i="1"/>
  <c r="T82" i="1" s="1"/>
  <c r="AK81" i="1"/>
  <c r="AA81" i="1" s="1"/>
  <c r="AG81" i="1" s="1"/>
  <c r="AF81" i="1"/>
  <c r="AE81" i="1"/>
  <c r="T81" i="1"/>
  <c r="L81" i="1"/>
  <c r="AC81" i="1" s="1"/>
  <c r="AK80" i="1"/>
  <c r="AA80" i="1" s="1"/>
  <c r="AG80" i="1" s="1"/>
  <c r="AF80" i="1"/>
  <c r="AE80" i="1"/>
  <c r="L80" i="1"/>
  <c r="AC80" i="1" s="1"/>
  <c r="AP79" i="1"/>
  <c r="AM79" i="1"/>
  <c r="AH79" i="1"/>
  <c r="AI79" i="1" s="1"/>
  <c r="J79" i="1"/>
  <c r="K79" i="1" s="1"/>
  <c r="I79" i="1"/>
  <c r="F79" i="1"/>
  <c r="D79" i="1"/>
  <c r="AK78" i="1"/>
  <c r="AF78" i="1"/>
  <c r="AE78" i="1"/>
  <c r="L78" i="1"/>
  <c r="X78" i="1" s="1"/>
  <c r="AK77" i="1"/>
  <c r="AF77" i="1"/>
  <c r="AE77" i="1"/>
  <c r="T77" i="1"/>
  <c r="L77" i="1"/>
  <c r="AC77" i="1" s="1"/>
  <c r="AA77" i="1" s="1"/>
  <c r="AG77" i="1" s="1"/>
  <c r="AK76" i="1"/>
  <c r="AF76" i="1"/>
  <c r="AE76" i="1"/>
  <c r="R76" i="1"/>
  <c r="L76" i="1"/>
  <c r="Z76" i="1" s="1"/>
  <c r="AP75" i="1"/>
  <c r="AM75" i="1"/>
  <c r="AH75" i="1"/>
  <c r="AI75" i="1" s="1"/>
  <c r="J75" i="1"/>
  <c r="AD75" i="1" s="1"/>
  <c r="I75" i="1"/>
  <c r="F75" i="1"/>
  <c r="D75" i="1"/>
  <c r="AK74" i="1"/>
  <c r="AF74" i="1"/>
  <c r="AE74" i="1"/>
  <c r="T74" i="1"/>
  <c r="L74" i="1"/>
  <c r="R74" i="1" s="1"/>
  <c r="AK73" i="1"/>
  <c r="AF73" i="1"/>
  <c r="AE73" i="1"/>
  <c r="T73" i="1"/>
  <c r="R73" i="1"/>
  <c r="L73" i="1"/>
  <c r="AK72" i="1"/>
  <c r="AF72" i="1"/>
  <c r="AE72" i="1"/>
  <c r="R72" i="1"/>
  <c r="P72" i="1"/>
  <c r="L72" i="1"/>
  <c r="T72" i="1" s="1"/>
  <c r="AP71" i="1"/>
  <c r="AM71" i="1"/>
  <c r="AH71" i="1"/>
  <c r="AI71" i="1" s="1"/>
  <c r="J71" i="1"/>
  <c r="AJ71" i="1" s="1"/>
  <c r="I71" i="1"/>
  <c r="F71" i="1"/>
  <c r="D71" i="1"/>
  <c r="AK70" i="1"/>
  <c r="AF70" i="1"/>
  <c r="AE70" i="1"/>
  <c r="L70" i="1"/>
  <c r="T70" i="1" s="1"/>
  <c r="AK69" i="1"/>
  <c r="AF69" i="1"/>
  <c r="AE69" i="1"/>
  <c r="Z69" i="1"/>
  <c r="N69" i="1"/>
  <c r="L69" i="1"/>
  <c r="T69" i="1" s="1"/>
  <c r="AK68" i="1"/>
  <c r="AF68" i="1"/>
  <c r="AE68" i="1"/>
  <c r="X68" i="1"/>
  <c r="L68" i="1"/>
  <c r="AP67" i="1"/>
  <c r="AM67" i="1"/>
  <c r="AH67" i="1"/>
  <c r="AI67" i="1" s="1"/>
  <c r="J67" i="1"/>
  <c r="K67" i="1" s="1"/>
  <c r="I67" i="1"/>
  <c r="F67" i="1"/>
  <c r="D67" i="1"/>
  <c r="AK66" i="1"/>
  <c r="AF66" i="1"/>
  <c r="AE66" i="1"/>
  <c r="Z66" i="1"/>
  <c r="P66" i="1"/>
  <c r="L66" i="1"/>
  <c r="T66" i="1" s="1"/>
  <c r="AK65" i="1"/>
  <c r="AF65" i="1"/>
  <c r="AE65" i="1"/>
  <c r="AC65" i="1"/>
  <c r="AA65" i="1" s="1"/>
  <c r="AG65" i="1" s="1"/>
  <c r="T65" i="1"/>
  <c r="P65" i="1"/>
  <c r="N65" i="1"/>
  <c r="L65" i="1"/>
  <c r="X65" i="1" s="1"/>
  <c r="AK64" i="1"/>
  <c r="AF64" i="1"/>
  <c r="AE64" i="1"/>
  <c r="T64" i="1"/>
  <c r="R64" i="1"/>
  <c r="L64" i="1"/>
  <c r="Z64" i="1" s="1"/>
  <c r="AP63" i="1"/>
  <c r="AM63" i="1"/>
  <c r="AH63" i="1"/>
  <c r="J63" i="1"/>
  <c r="AB63" i="1" s="1"/>
  <c r="I63" i="1"/>
  <c r="F63" i="1"/>
  <c r="D63" i="1"/>
  <c r="AK62" i="1"/>
  <c r="AF62" i="1"/>
  <c r="AE62" i="1"/>
  <c r="X62" i="1"/>
  <c r="L62" i="1"/>
  <c r="V62" i="1" s="1"/>
  <c r="AK61" i="1"/>
  <c r="AF61" i="1"/>
  <c r="AE61" i="1"/>
  <c r="L61" i="1"/>
  <c r="V61" i="1" s="1"/>
  <c r="AK60" i="1"/>
  <c r="AF60" i="1"/>
  <c r="AE60" i="1"/>
  <c r="Z60" i="1"/>
  <c r="X60" i="1"/>
  <c r="L60" i="1"/>
  <c r="AP59" i="1"/>
  <c r="AM59" i="1"/>
  <c r="AH59" i="1"/>
  <c r="AI59" i="1" s="1"/>
  <c r="J59" i="1"/>
  <c r="AD59" i="1" s="1"/>
  <c r="I59" i="1"/>
  <c r="F59" i="1"/>
  <c r="D59" i="1"/>
  <c r="AK58" i="1"/>
  <c r="AF58" i="1"/>
  <c r="AE58" i="1"/>
  <c r="AC58" i="1"/>
  <c r="R58" i="1"/>
  <c r="N58" i="1"/>
  <c r="L58" i="1"/>
  <c r="Z58" i="1" s="1"/>
  <c r="AK57" i="1"/>
  <c r="AF57" i="1"/>
  <c r="AE57" i="1"/>
  <c r="R57" i="1"/>
  <c r="P57" i="1"/>
  <c r="L57" i="1"/>
  <c r="T57" i="1" s="1"/>
  <c r="AK56" i="1"/>
  <c r="AF56" i="1"/>
  <c r="AE56" i="1"/>
  <c r="Z56" i="1"/>
  <c r="N56" i="1"/>
  <c r="L56" i="1"/>
  <c r="T56" i="1" s="1"/>
  <c r="AP55" i="1"/>
  <c r="AM55" i="1"/>
  <c r="AH55" i="1"/>
  <c r="J55" i="1"/>
  <c r="K55" i="1" s="1"/>
  <c r="I55" i="1"/>
  <c r="F55" i="1"/>
  <c r="D55" i="1"/>
  <c r="AK54" i="1"/>
  <c r="AF54" i="1"/>
  <c r="AE54" i="1"/>
  <c r="R54" i="1"/>
  <c r="P54" i="1"/>
  <c r="L54" i="1"/>
  <c r="Z54" i="1" s="1"/>
  <c r="AK53" i="1"/>
  <c r="AF53" i="1"/>
  <c r="AE53" i="1"/>
  <c r="L53" i="1"/>
  <c r="T53" i="1" s="1"/>
  <c r="AK52" i="1"/>
  <c r="AF52" i="1"/>
  <c r="AE52" i="1"/>
  <c r="L52" i="1"/>
  <c r="L55" i="1" s="1"/>
  <c r="AP51" i="1"/>
  <c r="AM51" i="1"/>
  <c r="AH51" i="1"/>
  <c r="AI51" i="1" s="1"/>
  <c r="J51" i="1"/>
  <c r="AD51" i="1" s="1"/>
  <c r="I51" i="1"/>
  <c r="F51" i="1"/>
  <c r="D51" i="1"/>
  <c r="AK50" i="1"/>
  <c r="AF50" i="1"/>
  <c r="AE50" i="1"/>
  <c r="V50" i="1"/>
  <c r="L50" i="1"/>
  <c r="T50" i="1" s="1"/>
  <c r="AK49" i="1"/>
  <c r="AF49" i="1"/>
  <c r="AE49" i="1"/>
  <c r="L49" i="1"/>
  <c r="T49" i="1" s="1"/>
  <c r="AK48" i="1"/>
  <c r="AF48" i="1"/>
  <c r="AE48" i="1"/>
  <c r="L48" i="1"/>
  <c r="T48" i="1" s="1"/>
  <c r="AP47" i="1"/>
  <c r="AM47" i="1"/>
  <c r="AH47" i="1"/>
  <c r="AI47" i="1" s="1"/>
  <c r="J47" i="1"/>
  <c r="K47" i="1" s="1"/>
  <c r="I47" i="1"/>
  <c r="F47" i="1"/>
  <c r="D47" i="1"/>
  <c r="AK46" i="1"/>
  <c r="AF46" i="1"/>
  <c r="AE46" i="1"/>
  <c r="L46" i="1"/>
  <c r="V46" i="1" s="1"/>
  <c r="AK45" i="1"/>
  <c r="AF45" i="1"/>
  <c r="AE45" i="1"/>
  <c r="L45" i="1"/>
  <c r="L47" i="1" s="1"/>
  <c r="AK44" i="1"/>
  <c r="AF44" i="1"/>
  <c r="AE44" i="1"/>
  <c r="AE47" i="1" s="1"/>
  <c r="L44" i="1"/>
  <c r="AC44" i="1" s="1"/>
  <c r="AP43" i="1"/>
  <c r="AM43" i="1"/>
  <c r="AH43" i="1"/>
  <c r="AI43" i="1" s="1"/>
  <c r="J43" i="1"/>
  <c r="AD43" i="1" s="1"/>
  <c r="I43" i="1"/>
  <c r="F43" i="1"/>
  <c r="D43" i="1"/>
  <c r="AK42" i="1"/>
  <c r="AE42" i="1"/>
  <c r="Z42" i="1"/>
  <c r="L42" i="1"/>
  <c r="AK41" i="1"/>
  <c r="AF41" i="1"/>
  <c r="AE41" i="1"/>
  <c r="L41" i="1"/>
  <c r="AC41" i="1" s="1"/>
  <c r="AK40" i="1"/>
  <c r="AF40" i="1"/>
  <c r="AE40" i="1"/>
  <c r="Z40" i="1"/>
  <c r="R40" i="1"/>
  <c r="P40" i="1"/>
  <c r="L40" i="1"/>
  <c r="T40" i="1" s="1"/>
  <c r="AP39" i="1"/>
  <c r="AM39" i="1"/>
  <c r="AH39" i="1"/>
  <c r="AI39" i="1" s="1"/>
  <c r="J39" i="1"/>
  <c r="I39" i="1"/>
  <c r="F39" i="1"/>
  <c r="D39" i="1"/>
  <c r="AK38" i="1"/>
  <c r="AA38" i="1" s="1"/>
  <c r="AG38" i="1" s="1"/>
  <c r="AF38" i="1"/>
  <c r="AE38" i="1"/>
  <c r="L38" i="1"/>
  <c r="AC38" i="1" s="1"/>
  <c r="AK37" i="1"/>
  <c r="AF37" i="1"/>
  <c r="AE37" i="1"/>
  <c r="L37" i="1"/>
  <c r="T37" i="1" s="1"/>
  <c r="AK36" i="1"/>
  <c r="AF36" i="1"/>
  <c r="AE36" i="1"/>
  <c r="L36" i="1"/>
  <c r="V36" i="1" s="1"/>
  <c r="AP35" i="1"/>
  <c r="AM35" i="1"/>
  <c r="AH35" i="1"/>
  <c r="AI35" i="1" s="1"/>
  <c r="J35" i="1"/>
  <c r="I35" i="1"/>
  <c r="F35" i="1"/>
  <c r="D35" i="1"/>
  <c r="AK34" i="1"/>
  <c r="AF34" i="1"/>
  <c r="AE34" i="1"/>
  <c r="L34" i="1"/>
  <c r="T34" i="1" s="1"/>
  <c r="AK33" i="1"/>
  <c r="AF33" i="1"/>
  <c r="AE33" i="1"/>
  <c r="L33" i="1"/>
  <c r="V33" i="1" s="1"/>
  <c r="AK32" i="1"/>
  <c r="AF32" i="1"/>
  <c r="AE32" i="1"/>
  <c r="L32" i="1"/>
  <c r="Z32" i="1" s="1"/>
  <c r="AP31" i="1"/>
  <c r="AM31" i="1"/>
  <c r="AH31" i="1"/>
  <c r="AI31" i="1" s="1"/>
  <c r="AB31" i="1"/>
  <c r="J31" i="1"/>
  <c r="K31" i="1" s="1"/>
  <c r="I31" i="1"/>
  <c r="F31" i="1"/>
  <c r="D31" i="1"/>
  <c r="AK30" i="1"/>
  <c r="AF30" i="1"/>
  <c r="AE30" i="1"/>
  <c r="L30" i="1"/>
  <c r="V30" i="1" s="1"/>
  <c r="AK29" i="1"/>
  <c r="AF29" i="1"/>
  <c r="AE29" i="1"/>
  <c r="Z29" i="1"/>
  <c r="L29" i="1"/>
  <c r="AK28" i="1"/>
  <c r="AF28" i="1"/>
  <c r="AE28" i="1"/>
  <c r="X28" i="1"/>
  <c r="R28" i="1"/>
  <c r="P28" i="1"/>
  <c r="L28" i="1"/>
  <c r="AC28" i="1" s="1"/>
  <c r="AP27" i="1"/>
  <c r="AM27" i="1"/>
  <c r="AH27" i="1"/>
  <c r="AI27" i="1" s="1"/>
  <c r="J27" i="1"/>
  <c r="AD27" i="1" s="1"/>
  <c r="I27" i="1"/>
  <c r="F27" i="1"/>
  <c r="D27" i="1"/>
  <c r="AK26" i="1"/>
  <c r="AF26" i="1"/>
  <c r="AE26" i="1"/>
  <c r="L26" i="1"/>
  <c r="AC26" i="1" s="1"/>
  <c r="AA26" i="1" s="1"/>
  <c r="AG26" i="1" s="1"/>
  <c r="AK25" i="1"/>
  <c r="AF25" i="1"/>
  <c r="AE25" i="1"/>
  <c r="L25" i="1"/>
  <c r="R25" i="1" s="1"/>
  <c r="AK24" i="1"/>
  <c r="AF24" i="1"/>
  <c r="AE24" i="1"/>
  <c r="L24" i="1"/>
  <c r="T24" i="1" s="1"/>
  <c r="AP23" i="1"/>
  <c r="AM23" i="1"/>
  <c r="AI23" i="1"/>
  <c r="AH23" i="1"/>
  <c r="J23" i="1"/>
  <c r="AB23" i="1" s="1"/>
  <c r="I23" i="1"/>
  <c r="F23" i="1"/>
  <c r="D23" i="1"/>
  <c r="AK22" i="1"/>
  <c r="AF22" i="1"/>
  <c r="AE22" i="1"/>
  <c r="L22" i="1"/>
  <c r="T22" i="1" s="1"/>
  <c r="AK21" i="1"/>
  <c r="AF21" i="1"/>
  <c r="AE21" i="1"/>
  <c r="L21" i="1"/>
  <c r="T21" i="1" s="1"/>
  <c r="AK20" i="1"/>
  <c r="AF20" i="1"/>
  <c r="AE20" i="1"/>
  <c r="L20" i="1"/>
  <c r="AP19" i="1"/>
  <c r="AM19" i="1"/>
  <c r="AH19" i="1"/>
  <c r="AI19" i="1" s="1"/>
  <c r="J19" i="1"/>
  <c r="I19" i="1"/>
  <c r="F19" i="1"/>
  <c r="D19" i="1"/>
  <c r="AK18" i="1"/>
  <c r="AF18" i="1"/>
  <c r="AE18" i="1"/>
  <c r="L18" i="1"/>
  <c r="T18" i="1" s="1"/>
  <c r="AK17" i="1"/>
  <c r="AA17" i="1" s="1"/>
  <c r="AG17" i="1" s="1"/>
  <c r="AF17" i="1"/>
  <c r="AE17" i="1"/>
  <c r="L17" i="1"/>
  <c r="AC17" i="1" s="1"/>
  <c r="AK16" i="1"/>
  <c r="AK19" i="1" s="1"/>
  <c r="AF16" i="1"/>
  <c r="AE16" i="1"/>
  <c r="AA16" i="1"/>
  <c r="AG16" i="1" s="1"/>
  <c r="L16" i="1"/>
  <c r="AC16" i="1" s="1"/>
  <c r="AP15" i="1"/>
  <c r="AM15" i="1"/>
  <c r="AH15" i="1"/>
  <c r="AI15" i="1" s="1"/>
  <c r="J15" i="1"/>
  <c r="K15" i="1" s="1"/>
  <c r="F15" i="1"/>
  <c r="D15" i="1"/>
  <c r="AK14" i="1"/>
  <c r="AF14" i="1"/>
  <c r="AE14" i="1"/>
  <c r="L14" i="1"/>
  <c r="AK13" i="1"/>
  <c r="AF13" i="1"/>
  <c r="AE13" i="1"/>
  <c r="L13" i="1"/>
  <c r="AK12" i="1"/>
  <c r="AF12" i="1"/>
  <c r="AE12" i="1"/>
  <c r="L12" i="1"/>
  <c r="AP11" i="1"/>
  <c r="AM11" i="1"/>
  <c r="AH11" i="1"/>
  <c r="AI11" i="1" s="1"/>
  <c r="J11" i="1"/>
  <c r="AD11" i="1" s="1"/>
  <c r="I11" i="1"/>
  <c r="F11" i="1"/>
  <c r="D11" i="1"/>
  <c r="AK10" i="1"/>
  <c r="AF10" i="1"/>
  <c r="AE10" i="1"/>
  <c r="R10" i="1"/>
  <c r="N10" i="1"/>
  <c r="L10" i="1"/>
  <c r="Z10" i="1" s="1"/>
  <c r="AK9" i="1"/>
  <c r="AF9" i="1"/>
  <c r="AE9" i="1"/>
  <c r="Z9" i="1"/>
  <c r="L9" i="1"/>
  <c r="T9" i="1" s="1"/>
  <c r="AK8" i="1"/>
  <c r="AF8" i="1"/>
  <c r="AE8" i="1"/>
  <c r="L8" i="1"/>
  <c r="T8" i="1" s="1"/>
  <c r="AP7" i="1"/>
  <c r="AM7" i="1"/>
  <c r="AH7" i="1"/>
  <c r="AI7" i="1" s="1"/>
  <c r="J7" i="1"/>
  <c r="K7" i="1" s="1"/>
  <c r="I7" i="1"/>
  <c r="F7" i="1"/>
  <c r="D7" i="1"/>
  <c r="AK6" i="1"/>
  <c r="AF6" i="1"/>
  <c r="AE6" i="1"/>
  <c r="L6" i="1"/>
  <c r="P6" i="1" s="1"/>
  <c r="AK5" i="1"/>
  <c r="AF5" i="1"/>
  <c r="AE5" i="1"/>
  <c r="L5" i="1"/>
  <c r="T5" i="1" s="1"/>
  <c r="AN4" i="1"/>
  <c r="AN5" i="1" s="1"/>
  <c r="AN6" i="1" s="1"/>
  <c r="AK4" i="1"/>
  <c r="AF4" i="1"/>
  <c r="AE4" i="1"/>
  <c r="L4" i="1"/>
  <c r="X4" i="1" s="1"/>
  <c r="AP127" i="13"/>
  <c r="AM127" i="13"/>
  <c r="AH127" i="13"/>
  <c r="AD127" i="13"/>
  <c r="J127" i="13"/>
  <c r="I127" i="13"/>
  <c r="F127" i="13"/>
  <c r="D127" i="13"/>
  <c r="AK126" i="13"/>
  <c r="AF126" i="13"/>
  <c r="AE126" i="13"/>
  <c r="AA126" i="13"/>
  <c r="AG126" i="13" s="1"/>
  <c r="X126" i="13"/>
  <c r="P126" i="13"/>
  <c r="L126" i="13"/>
  <c r="AC126" i="13" s="1"/>
  <c r="AK125" i="13"/>
  <c r="AK127" i="13" s="1"/>
  <c r="AF125" i="13"/>
  <c r="AE125" i="13"/>
  <c r="AC125" i="13"/>
  <c r="AA125" i="13"/>
  <c r="AG125" i="13" s="1"/>
  <c r="Z125" i="13"/>
  <c r="V125" i="13"/>
  <c r="R125" i="13"/>
  <c r="N125" i="13"/>
  <c r="L125" i="13"/>
  <c r="T125" i="13" s="1"/>
  <c r="AK124" i="13"/>
  <c r="AF124" i="13"/>
  <c r="AE124" i="13"/>
  <c r="AA124" i="13"/>
  <c r="AG124" i="13" s="1"/>
  <c r="T124" i="13"/>
  <c r="L124" i="13"/>
  <c r="AP123" i="13"/>
  <c r="AM123" i="13"/>
  <c r="AK123" i="13"/>
  <c r="AJ123" i="13"/>
  <c r="AI123" i="13"/>
  <c r="AH123" i="13"/>
  <c r="AB123" i="13"/>
  <c r="K123" i="13"/>
  <c r="J123" i="13"/>
  <c r="AD123" i="13" s="1"/>
  <c r="I123" i="13"/>
  <c r="F123" i="13"/>
  <c r="D123" i="13"/>
  <c r="AK122" i="13"/>
  <c r="AF122" i="13"/>
  <c r="AE122" i="13"/>
  <c r="AC122" i="13"/>
  <c r="AA122" i="13"/>
  <c r="AG122" i="13" s="1"/>
  <c r="Z122" i="13"/>
  <c r="V122" i="13"/>
  <c r="R122" i="13"/>
  <c r="N122" i="13"/>
  <c r="L122" i="13"/>
  <c r="T122" i="13" s="1"/>
  <c r="AK121" i="13"/>
  <c r="AG121" i="13"/>
  <c r="AF121" i="13"/>
  <c r="AE121" i="13"/>
  <c r="AA121" i="13"/>
  <c r="T121" i="13"/>
  <c r="L121" i="13"/>
  <c r="AK120" i="13"/>
  <c r="AF120" i="13"/>
  <c r="AE120" i="13"/>
  <c r="AE123" i="13" s="1"/>
  <c r="AC120" i="13"/>
  <c r="AA120" i="13"/>
  <c r="AG120" i="13" s="1"/>
  <c r="Z120" i="13"/>
  <c r="X120" i="13"/>
  <c r="V120" i="13"/>
  <c r="R120" i="13"/>
  <c r="P120" i="13"/>
  <c r="N120" i="13"/>
  <c r="L120" i="13"/>
  <c r="T120" i="13" s="1"/>
  <c r="AP119" i="13"/>
  <c r="AM119" i="13"/>
  <c r="AH119" i="13"/>
  <c r="AI119" i="13" s="1"/>
  <c r="J119" i="13"/>
  <c r="AD119" i="13" s="1"/>
  <c r="I119" i="13"/>
  <c r="F119" i="13"/>
  <c r="D119" i="13"/>
  <c r="AK118" i="13"/>
  <c r="AF118" i="13"/>
  <c r="AE118" i="13"/>
  <c r="L118" i="13"/>
  <c r="X118" i="13" s="1"/>
  <c r="AK117" i="13"/>
  <c r="AF117" i="13"/>
  <c r="AE117" i="13"/>
  <c r="L117" i="13"/>
  <c r="T117" i="13" s="1"/>
  <c r="AK116" i="13"/>
  <c r="AF116" i="13"/>
  <c r="AE116" i="13"/>
  <c r="AE119" i="13" s="1"/>
  <c r="L116" i="13"/>
  <c r="V116" i="13" s="1"/>
  <c r="AP115" i="13"/>
  <c r="AM115" i="13"/>
  <c r="AH115" i="13"/>
  <c r="AI115" i="13" s="1"/>
  <c r="J115" i="13"/>
  <c r="K115" i="13" s="1"/>
  <c r="I115" i="13"/>
  <c r="F115" i="13"/>
  <c r="D115" i="13"/>
  <c r="AK114" i="13"/>
  <c r="AF114" i="13"/>
  <c r="AE114" i="13"/>
  <c r="Z114" i="13"/>
  <c r="N114" i="13"/>
  <c r="L114" i="13"/>
  <c r="T114" i="13" s="1"/>
  <c r="AK113" i="13"/>
  <c r="AF113" i="13"/>
  <c r="AE113" i="13"/>
  <c r="L113" i="13"/>
  <c r="AC113" i="13" s="1"/>
  <c r="AA113" i="13" s="1"/>
  <c r="AG113" i="13" s="1"/>
  <c r="AK112" i="13"/>
  <c r="AF112" i="13"/>
  <c r="AE112" i="13"/>
  <c r="L112" i="13"/>
  <c r="Z112" i="13" s="1"/>
  <c r="AP111" i="13"/>
  <c r="AM111" i="13"/>
  <c r="AH111" i="13"/>
  <c r="AI111" i="13" s="1"/>
  <c r="J111" i="13"/>
  <c r="I111" i="13"/>
  <c r="F111" i="13"/>
  <c r="D111" i="13"/>
  <c r="AK110" i="13"/>
  <c r="AF110" i="13"/>
  <c r="AE110" i="13"/>
  <c r="L110" i="13"/>
  <c r="V110" i="13" s="1"/>
  <c r="AK109" i="13"/>
  <c r="AF109" i="13"/>
  <c r="AE109" i="13"/>
  <c r="L109" i="13"/>
  <c r="AK108" i="13"/>
  <c r="AF108" i="13"/>
  <c r="AE108" i="13"/>
  <c r="L108" i="13"/>
  <c r="R108" i="13" s="1"/>
  <c r="AP107" i="13"/>
  <c r="AM107" i="13"/>
  <c r="AH107" i="13"/>
  <c r="AI107" i="13" s="1"/>
  <c r="J107" i="13"/>
  <c r="I107" i="13"/>
  <c r="F107" i="13"/>
  <c r="D107" i="13"/>
  <c r="AK106" i="13"/>
  <c r="AF106" i="13"/>
  <c r="AE106" i="13"/>
  <c r="Z106" i="13"/>
  <c r="P106" i="13"/>
  <c r="L106" i="13"/>
  <c r="T106" i="13" s="1"/>
  <c r="AK105" i="13"/>
  <c r="AF105" i="13"/>
  <c r="AE105" i="13"/>
  <c r="L105" i="13"/>
  <c r="X105" i="13" s="1"/>
  <c r="AK104" i="13"/>
  <c r="AF104" i="13"/>
  <c r="AE104" i="13"/>
  <c r="N104" i="13"/>
  <c r="L104" i="13"/>
  <c r="Z104" i="13" s="1"/>
  <c r="AP103" i="13"/>
  <c r="AM103" i="13"/>
  <c r="AI103" i="13"/>
  <c r="J103" i="13"/>
  <c r="AD103" i="13" s="1"/>
  <c r="I103" i="13"/>
  <c r="F103" i="13"/>
  <c r="D103" i="13"/>
  <c r="AK102" i="13"/>
  <c r="AF102" i="13"/>
  <c r="AE102" i="13"/>
  <c r="L102" i="13"/>
  <c r="AK101" i="13"/>
  <c r="AF101" i="13"/>
  <c r="AE101" i="13"/>
  <c r="L101" i="13"/>
  <c r="AC101" i="13" s="1"/>
  <c r="AK100" i="13"/>
  <c r="AF100" i="13"/>
  <c r="AE100" i="13"/>
  <c r="L100" i="13"/>
  <c r="AP99" i="13"/>
  <c r="AM99" i="13"/>
  <c r="AH99" i="13"/>
  <c r="AI99" i="13" s="1"/>
  <c r="J99" i="13"/>
  <c r="AD99" i="13" s="1"/>
  <c r="I99" i="13"/>
  <c r="F99" i="13"/>
  <c r="D99" i="13"/>
  <c r="AK98" i="13"/>
  <c r="AF98" i="13"/>
  <c r="AE98" i="13"/>
  <c r="L98" i="13"/>
  <c r="Z98" i="13" s="1"/>
  <c r="AK97" i="13"/>
  <c r="AF97" i="13"/>
  <c r="AE97" i="13"/>
  <c r="L97" i="13"/>
  <c r="AK96" i="13"/>
  <c r="AF96" i="13"/>
  <c r="AE96" i="13"/>
  <c r="Z96" i="13"/>
  <c r="R96" i="13"/>
  <c r="P96" i="13"/>
  <c r="L96" i="13"/>
  <c r="T96" i="13" s="1"/>
  <c r="AP95" i="13"/>
  <c r="AM95" i="13"/>
  <c r="AH95" i="13"/>
  <c r="AI95" i="13" s="1"/>
  <c r="J95" i="13"/>
  <c r="AJ95" i="13" s="1"/>
  <c r="I95" i="13"/>
  <c r="F95" i="13"/>
  <c r="D95" i="13"/>
  <c r="AK94" i="13"/>
  <c r="AF94" i="13"/>
  <c r="AE94" i="13"/>
  <c r="L94" i="13"/>
  <c r="AK93" i="13"/>
  <c r="AF93" i="13"/>
  <c r="AE93" i="13"/>
  <c r="R93" i="13"/>
  <c r="N93" i="13"/>
  <c r="L93" i="13"/>
  <c r="T93" i="13" s="1"/>
  <c r="AK92" i="13"/>
  <c r="AF92" i="13"/>
  <c r="AE92" i="13"/>
  <c r="N92" i="13"/>
  <c r="L92" i="13"/>
  <c r="T92" i="13" s="1"/>
  <c r="AP91" i="13"/>
  <c r="AM91" i="13"/>
  <c r="AI91" i="13"/>
  <c r="AH91" i="13"/>
  <c r="J91" i="13"/>
  <c r="AD91" i="13" s="1"/>
  <c r="I91" i="13"/>
  <c r="F91" i="13"/>
  <c r="D91" i="13"/>
  <c r="AK90" i="13"/>
  <c r="AF90" i="13"/>
  <c r="AE90" i="13"/>
  <c r="L90" i="13"/>
  <c r="T90" i="13" s="1"/>
  <c r="AK89" i="13"/>
  <c r="AF89" i="13"/>
  <c r="AE89" i="13"/>
  <c r="L89" i="13"/>
  <c r="T89" i="13" s="1"/>
  <c r="AK88" i="13"/>
  <c r="AF88" i="13"/>
  <c r="AE88" i="13"/>
  <c r="L88" i="13"/>
  <c r="AC88" i="13" s="1"/>
  <c r="AP87" i="13"/>
  <c r="AM87" i="13"/>
  <c r="AH87" i="13"/>
  <c r="AI87" i="13" s="1"/>
  <c r="J87" i="13"/>
  <c r="AD87" i="13" s="1"/>
  <c r="I87" i="13"/>
  <c r="F87" i="13"/>
  <c r="D87" i="13"/>
  <c r="AK86" i="13"/>
  <c r="AF86" i="13"/>
  <c r="AE86" i="13"/>
  <c r="L86" i="13"/>
  <c r="T86" i="13" s="1"/>
  <c r="AK85" i="13"/>
  <c r="AF85" i="13"/>
  <c r="AE85" i="13"/>
  <c r="L85" i="13"/>
  <c r="AC85" i="13" s="1"/>
  <c r="AA85" i="13" s="1"/>
  <c r="AG85" i="13" s="1"/>
  <c r="AK84" i="13"/>
  <c r="AF84" i="13"/>
  <c r="AE84" i="13"/>
  <c r="L84" i="13"/>
  <c r="Z84" i="13" s="1"/>
  <c r="AP83" i="13"/>
  <c r="AM83" i="13"/>
  <c r="AH83" i="13"/>
  <c r="AI83" i="13" s="1"/>
  <c r="J83" i="13"/>
  <c r="AD83" i="13" s="1"/>
  <c r="I83" i="13"/>
  <c r="F83" i="13"/>
  <c r="D83" i="13"/>
  <c r="AK82" i="13"/>
  <c r="AF82" i="13"/>
  <c r="AE82" i="13"/>
  <c r="AC82" i="13"/>
  <c r="AA82" i="13" s="1"/>
  <c r="AG82" i="13" s="1"/>
  <c r="P82" i="13"/>
  <c r="N82" i="13"/>
  <c r="L82" i="13"/>
  <c r="T82" i="13" s="1"/>
  <c r="AK81" i="13"/>
  <c r="AF81" i="13"/>
  <c r="AE81" i="13"/>
  <c r="V81" i="13"/>
  <c r="L81" i="13"/>
  <c r="T81" i="13" s="1"/>
  <c r="AK80" i="13"/>
  <c r="AF80" i="13"/>
  <c r="AE80" i="13"/>
  <c r="L80" i="13"/>
  <c r="Z80" i="13" s="1"/>
  <c r="AP79" i="13"/>
  <c r="AM79" i="13"/>
  <c r="AH79" i="13"/>
  <c r="AI79" i="13" s="1"/>
  <c r="J79" i="13"/>
  <c r="AD79" i="13" s="1"/>
  <c r="I79" i="13"/>
  <c r="F79" i="13"/>
  <c r="D79" i="13"/>
  <c r="AK78" i="13"/>
  <c r="AF78" i="13"/>
  <c r="AE78" i="13"/>
  <c r="L78" i="13"/>
  <c r="V78" i="13" s="1"/>
  <c r="AK77" i="13"/>
  <c r="AF77" i="13"/>
  <c r="AE77" i="13"/>
  <c r="L77" i="13"/>
  <c r="Z77" i="13" s="1"/>
  <c r="AK76" i="13"/>
  <c r="AF76" i="13"/>
  <c r="AE76" i="13"/>
  <c r="R76" i="13"/>
  <c r="L76" i="13"/>
  <c r="T76" i="13" s="1"/>
  <c r="AP75" i="13"/>
  <c r="AM75" i="13"/>
  <c r="AH75" i="13"/>
  <c r="AI75" i="13" s="1"/>
  <c r="J75" i="13"/>
  <c r="AJ75" i="13" s="1"/>
  <c r="I75" i="13"/>
  <c r="F75" i="13"/>
  <c r="D75" i="13"/>
  <c r="AK74" i="13"/>
  <c r="AF74" i="13"/>
  <c r="AE74" i="13"/>
  <c r="L74" i="13"/>
  <c r="AK73" i="13"/>
  <c r="AF73" i="13"/>
  <c r="AE73" i="13"/>
  <c r="Z73" i="13"/>
  <c r="R73" i="13"/>
  <c r="P73" i="13"/>
  <c r="N73" i="13"/>
  <c r="L73" i="13"/>
  <c r="T73" i="13" s="1"/>
  <c r="AK72" i="13"/>
  <c r="AF72" i="13"/>
  <c r="AE72" i="13"/>
  <c r="N72" i="13"/>
  <c r="L72" i="13"/>
  <c r="AC72" i="13" s="1"/>
  <c r="AP71" i="13"/>
  <c r="AM71" i="13"/>
  <c r="AH71" i="13"/>
  <c r="AI71" i="13" s="1"/>
  <c r="J71" i="13"/>
  <c r="AD71" i="13" s="1"/>
  <c r="I71" i="13"/>
  <c r="F71" i="13"/>
  <c r="D71" i="13"/>
  <c r="AK70" i="13"/>
  <c r="AF70" i="13"/>
  <c r="AE70" i="13"/>
  <c r="Z70" i="13"/>
  <c r="R70" i="13"/>
  <c r="L70" i="13"/>
  <c r="T70" i="13" s="1"/>
  <c r="AK69" i="13"/>
  <c r="AF69" i="13"/>
  <c r="AE69" i="13"/>
  <c r="V69" i="13"/>
  <c r="L69" i="13"/>
  <c r="AK68" i="13"/>
  <c r="AF68" i="13"/>
  <c r="AE68" i="13"/>
  <c r="L68" i="13"/>
  <c r="V68" i="13" s="1"/>
  <c r="AP67" i="13"/>
  <c r="AM67" i="13"/>
  <c r="AH67" i="13"/>
  <c r="AI67" i="13" s="1"/>
  <c r="J67" i="13"/>
  <c r="K67" i="13" s="1"/>
  <c r="I67" i="13"/>
  <c r="F67" i="13"/>
  <c r="D67" i="13"/>
  <c r="AK66" i="13"/>
  <c r="AF66" i="13"/>
  <c r="AE66" i="13"/>
  <c r="L66" i="13"/>
  <c r="X66" i="13" s="1"/>
  <c r="AK65" i="13"/>
  <c r="AF65" i="13"/>
  <c r="AE65" i="13"/>
  <c r="L65" i="13"/>
  <c r="AC65" i="13" s="1"/>
  <c r="AA65" i="13" s="1"/>
  <c r="AG65" i="13" s="1"/>
  <c r="AK64" i="13"/>
  <c r="AF64" i="13"/>
  <c r="AE64" i="13"/>
  <c r="R64" i="13"/>
  <c r="L64" i="13"/>
  <c r="AP63" i="13"/>
  <c r="AM63" i="13"/>
  <c r="AH63" i="13"/>
  <c r="J63" i="13"/>
  <c r="AD63" i="13" s="1"/>
  <c r="I63" i="13"/>
  <c r="F63" i="13"/>
  <c r="D63" i="13"/>
  <c r="AK62" i="13"/>
  <c r="AF62" i="13"/>
  <c r="AE62" i="13"/>
  <c r="L62" i="13"/>
  <c r="AK61" i="13"/>
  <c r="AF61" i="13"/>
  <c r="AE61" i="13"/>
  <c r="L61" i="13"/>
  <c r="AK60" i="13"/>
  <c r="AF60" i="13"/>
  <c r="AE60" i="13"/>
  <c r="Z60" i="13"/>
  <c r="L60" i="13"/>
  <c r="T60" i="13" s="1"/>
  <c r="AP59" i="13"/>
  <c r="AM59" i="13"/>
  <c r="AH59" i="13"/>
  <c r="AI59" i="13" s="1"/>
  <c r="J59" i="13"/>
  <c r="K59" i="13" s="1"/>
  <c r="I59" i="13"/>
  <c r="D59" i="13"/>
  <c r="AK58" i="13"/>
  <c r="AF58" i="13"/>
  <c r="AE58" i="13"/>
  <c r="L58" i="13"/>
  <c r="AK57" i="13"/>
  <c r="AF57" i="13"/>
  <c r="AE57" i="13"/>
  <c r="L57" i="13"/>
  <c r="T57" i="13" s="1"/>
  <c r="AK56" i="13"/>
  <c r="AF56" i="13"/>
  <c r="AE56" i="13"/>
  <c r="AE59" i="13" s="1"/>
  <c r="X56" i="13"/>
  <c r="L56" i="13"/>
  <c r="P56" i="13" s="1"/>
  <c r="AP55" i="13"/>
  <c r="AM55" i="13"/>
  <c r="AH55" i="13"/>
  <c r="J55" i="13"/>
  <c r="AI55" i="13" s="1"/>
  <c r="I55" i="13"/>
  <c r="F55" i="13"/>
  <c r="D55" i="13"/>
  <c r="AK54" i="13"/>
  <c r="AF54" i="13"/>
  <c r="AE54" i="13"/>
  <c r="L54" i="13"/>
  <c r="T54" i="13" s="1"/>
  <c r="AK53" i="13"/>
  <c r="AF53" i="13"/>
  <c r="AE53" i="13"/>
  <c r="N53" i="13"/>
  <c r="L53" i="13"/>
  <c r="AC53" i="13" s="1"/>
  <c r="AA53" i="13" s="1"/>
  <c r="AG53" i="13" s="1"/>
  <c r="AK52" i="13"/>
  <c r="AF52" i="13"/>
  <c r="AE52" i="13"/>
  <c r="T52" i="13"/>
  <c r="R52" i="13"/>
  <c r="L52" i="13"/>
  <c r="N52" i="13" s="1"/>
  <c r="AP51" i="13"/>
  <c r="AM51" i="13"/>
  <c r="AH51" i="13"/>
  <c r="AI51" i="13" s="1"/>
  <c r="J51" i="13"/>
  <c r="K51" i="13" s="1"/>
  <c r="I51" i="13"/>
  <c r="F51" i="13"/>
  <c r="D51" i="13"/>
  <c r="AK50" i="13"/>
  <c r="AF50" i="13"/>
  <c r="AE50" i="13"/>
  <c r="L50" i="13"/>
  <c r="Z50" i="13" s="1"/>
  <c r="AK49" i="13"/>
  <c r="AF49" i="13"/>
  <c r="AE49" i="13"/>
  <c r="L49" i="13"/>
  <c r="T49" i="13" s="1"/>
  <c r="AK48" i="13"/>
  <c r="AF48" i="13"/>
  <c r="AE48" i="13"/>
  <c r="L48" i="13"/>
  <c r="T48" i="13" s="1"/>
  <c r="AP47" i="13"/>
  <c r="AM47" i="13"/>
  <c r="AH47" i="13"/>
  <c r="AI47" i="13" s="1"/>
  <c r="J47" i="13"/>
  <c r="AD47" i="13" s="1"/>
  <c r="I47" i="13"/>
  <c r="F47" i="13"/>
  <c r="D47" i="13"/>
  <c r="AK46" i="13"/>
  <c r="AF46" i="13"/>
  <c r="AE46" i="13"/>
  <c r="L46" i="13"/>
  <c r="T46" i="13" s="1"/>
  <c r="AK45" i="13"/>
  <c r="AF45" i="13"/>
  <c r="AE45" i="13"/>
  <c r="L45" i="13"/>
  <c r="T45" i="13" s="1"/>
  <c r="AK44" i="13"/>
  <c r="AF44" i="13"/>
  <c r="AE44" i="13"/>
  <c r="L44" i="13"/>
  <c r="T44" i="13" s="1"/>
  <c r="AP43" i="13"/>
  <c r="AM43" i="13"/>
  <c r="AH43" i="13"/>
  <c r="AI43" i="13" s="1"/>
  <c r="K43" i="13"/>
  <c r="J43" i="13"/>
  <c r="AD43" i="13" s="1"/>
  <c r="I43" i="13"/>
  <c r="F43" i="13"/>
  <c r="D43" i="13"/>
  <c r="AK42" i="13"/>
  <c r="AF42" i="13"/>
  <c r="AE42" i="13"/>
  <c r="L42" i="13"/>
  <c r="V42" i="13" s="1"/>
  <c r="AK41" i="13"/>
  <c r="AF41" i="13"/>
  <c r="AE41" i="13"/>
  <c r="Z41" i="13"/>
  <c r="L41" i="13"/>
  <c r="R41" i="13" s="1"/>
  <c r="AK40" i="13"/>
  <c r="AF40" i="13"/>
  <c r="AE40" i="13"/>
  <c r="L40" i="13"/>
  <c r="T40" i="13" s="1"/>
  <c r="AP39" i="13"/>
  <c r="AM39" i="13"/>
  <c r="AH39" i="13"/>
  <c r="AI39" i="13" s="1"/>
  <c r="J39" i="13"/>
  <c r="AD39" i="13" s="1"/>
  <c r="I39" i="13"/>
  <c r="F39" i="13"/>
  <c r="D39" i="13"/>
  <c r="AK38" i="13"/>
  <c r="AF38" i="13"/>
  <c r="AE38" i="13"/>
  <c r="L38" i="13"/>
  <c r="Z38" i="13" s="1"/>
  <c r="AK37" i="13"/>
  <c r="AF37" i="13"/>
  <c r="AE37" i="13"/>
  <c r="R37" i="13"/>
  <c r="L37" i="13"/>
  <c r="T37" i="13" s="1"/>
  <c r="AK36" i="13"/>
  <c r="AF36" i="13"/>
  <c r="AE36" i="13"/>
  <c r="P36" i="13"/>
  <c r="N36" i="13"/>
  <c r="L36" i="13"/>
  <c r="T36" i="13" s="1"/>
  <c r="AP35" i="13"/>
  <c r="AM35" i="13"/>
  <c r="AH35" i="13"/>
  <c r="AI35" i="13" s="1"/>
  <c r="J35" i="13"/>
  <c r="AD35" i="13" s="1"/>
  <c r="I35" i="13"/>
  <c r="F35" i="13"/>
  <c r="D35" i="13"/>
  <c r="AK34" i="13"/>
  <c r="AF34" i="13"/>
  <c r="AE34" i="13"/>
  <c r="Z34" i="13"/>
  <c r="P34" i="13"/>
  <c r="N34" i="13"/>
  <c r="L34" i="13"/>
  <c r="T34" i="13" s="1"/>
  <c r="AK33" i="13"/>
  <c r="AF33" i="13"/>
  <c r="AE33" i="13"/>
  <c r="P33" i="13"/>
  <c r="N33" i="13"/>
  <c r="L33" i="13"/>
  <c r="T33" i="13" s="1"/>
  <c r="AK32" i="13"/>
  <c r="AF32" i="13"/>
  <c r="AE32" i="13"/>
  <c r="L32" i="13"/>
  <c r="T32" i="13" s="1"/>
  <c r="AP31" i="13"/>
  <c r="AM31" i="13"/>
  <c r="AH31" i="13"/>
  <c r="AI31" i="13" s="1"/>
  <c r="J31" i="13"/>
  <c r="AD31" i="13" s="1"/>
  <c r="I31" i="13"/>
  <c r="F31" i="13"/>
  <c r="D31" i="13"/>
  <c r="AK30" i="13"/>
  <c r="AF30" i="13"/>
  <c r="AE30" i="13"/>
  <c r="L30" i="13"/>
  <c r="T30" i="13" s="1"/>
  <c r="AK29" i="13"/>
  <c r="AF29" i="13"/>
  <c r="AE29" i="13"/>
  <c r="L29" i="13"/>
  <c r="AC29" i="13" s="1"/>
  <c r="AA29" i="13" s="1"/>
  <c r="AG29" i="13" s="1"/>
  <c r="AK28" i="13"/>
  <c r="AF28" i="13"/>
  <c r="AE28" i="13"/>
  <c r="L28" i="13"/>
  <c r="T28" i="13" s="1"/>
  <c r="AP27" i="13"/>
  <c r="AM27" i="13"/>
  <c r="AH27" i="13"/>
  <c r="AI27" i="13" s="1"/>
  <c r="J27" i="13"/>
  <c r="AB27" i="13" s="1"/>
  <c r="I27" i="13"/>
  <c r="F27" i="13"/>
  <c r="D27" i="13"/>
  <c r="AK26" i="13"/>
  <c r="AF26" i="13"/>
  <c r="AE26" i="13"/>
  <c r="L26" i="13"/>
  <c r="P26" i="13" s="1"/>
  <c r="AK25" i="13"/>
  <c r="AF25" i="13"/>
  <c r="AE25" i="13"/>
  <c r="L25" i="13"/>
  <c r="T25" i="13" s="1"/>
  <c r="AK24" i="13"/>
  <c r="AF24" i="13"/>
  <c r="AE24" i="13"/>
  <c r="L24" i="13"/>
  <c r="T24" i="13" s="1"/>
  <c r="AP23" i="13"/>
  <c r="AM23" i="13"/>
  <c r="AH23" i="13"/>
  <c r="AI23" i="13" s="1"/>
  <c r="J23" i="13"/>
  <c r="AD23" i="13" s="1"/>
  <c r="I23" i="13"/>
  <c r="F23" i="13"/>
  <c r="D23" i="13"/>
  <c r="AK22" i="13"/>
  <c r="AF22" i="13"/>
  <c r="AE22" i="13"/>
  <c r="L22" i="13"/>
  <c r="T22" i="13" s="1"/>
  <c r="AK21" i="13"/>
  <c r="AF21" i="13"/>
  <c r="AE21" i="13"/>
  <c r="L21" i="13"/>
  <c r="T21" i="13" s="1"/>
  <c r="AK20" i="13"/>
  <c r="AF20" i="13"/>
  <c r="AE20" i="13"/>
  <c r="L20" i="13"/>
  <c r="T20" i="13" s="1"/>
  <c r="AP19" i="13"/>
  <c r="AM19" i="13"/>
  <c r="AH19" i="13"/>
  <c r="AI19" i="13" s="1"/>
  <c r="J19" i="13"/>
  <c r="AD19" i="13" s="1"/>
  <c r="I19" i="13"/>
  <c r="F19" i="13"/>
  <c r="D19" i="13"/>
  <c r="AK18" i="13"/>
  <c r="AF18" i="13"/>
  <c r="AE18" i="13"/>
  <c r="R18" i="13"/>
  <c r="L18" i="13"/>
  <c r="T18" i="13" s="1"/>
  <c r="AK17" i="13"/>
  <c r="AF17" i="13"/>
  <c r="AE17" i="13"/>
  <c r="L17" i="13"/>
  <c r="Z17" i="13" s="1"/>
  <c r="AK16" i="13"/>
  <c r="AF16" i="13"/>
  <c r="AE16" i="13"/>
  <c r="L16" i="13"/>
  <c r="AP15" i="13"/>
  <c r="AM15" i="13"/>
  <c r="AH15" i="13"/>
  <c r="AI15" i="13" s="1"/>
  <c r="J15" i="13"/>
  <c r="K15" i="13" s="1"/>
  <c r="I15" i="13"/>
  <c r="F15" i="13"/>
  <c r="D15" i="13"/>
  <c r="AK14" i="13"/>
  <c r="AF14" i="13"/>
  <c r="AE14" i="13"/>
  <c r="L14" i="13"/>
  <c r="Z14" i="13" s="1"/>
  <c r="AK13" i="13"/>
  <c r="AF13" i="13"/>
  <c r="AE13" i="13"/>
  <c r="L13" i="13"/>
  <c r="X13" i="13" s="1"/>
  <c r="AK12" i="13"/>
  <c r="AF12" i="13"/>
  <c r="AE12" i="13"/>
  <c r="L12" i="13"/>
  <c r="AC12" i="13" s="1"/>
  <c r="AA12" i="13" s="1"/>
  <c r="AG12" i="13" s="1"/>
  <c r="AP11" i="13"/>
  <c r="AM11" i="13"/>
  <c r="AH11" i="13"/>
  <c r="AI11" i="13" s="1"/>
  <c r="J11" i="13"/>
  <c r="AD11" i="13" s="1"/>
  <c r="I11" i="13"/>
  <c r="F11" i="13"/>
  <c r="D11" i="13"/>
  <c r="AK10" i="13"/>
  <c r="AF10" i="13"/>
  <c r="AE10" i="13"/>
  <c r="L10" i="13"/>
  <c r="X10" i="13" s="1"/>
  <c r="AK9" i="13"/>
  <c r="AF9" i="13"/>
  <c r="AE9" i="13"/>
  <c r="P9" i="13"/>
  <c r="L9" i="13"/>
  <c r="AC9" i="13" s="1"/>
  <c r="AA9" i="13" s="1"/>
  <c r="AG9" i="13" s="1"/>
  <c r="AK8" i="13"/>
  <c r="AF8" i="13"/>
  <c r="AE8" i="13"/>
  <c r="Z8" i="13"/>
  <c r="R8" i="13"/>
  <c r="P8" i="13"/>
  <c r="L8" i="13"/>
  <c r="T8" i="13" s="1"/>
  <c r="AP7" i="13"/>
  <c r="AM7" i="13"/>
  <c r="AH7" i="13"/>
  <c r="AI7" i="13" s="1"/>
  <c r="J7" i="13"/>
  <c r="AD7" i="13" s="1"/>
  <c r="I7" i="13"/>
  <c r="F7" i="13"/>
  <c r="D7" i="13"/>
  <c r="AK6" i="13"/>
  <c r="AF6" i="13"/>
  <c r="AE6" i="13"/>
  <c r="X6" i="13"/>
  <c r="P6" i="13"/>
  <c r="L6" i="13"/>
  <c r="AC6" i="13" s="1"/>
  <c r="AA6" i="13" s="1"/>
  <c r="AG6" i="13" s="1"/>
  <c r="AK5" i="13"/>
  <c r="AF5" i="13"/>
  <c r="AE5" i="13"/>
  <c r="Z5" i="13"/>
  <c r="R5" i="13"/>
  <c r="L5" i="13"/>
  <c r="T5" i="13" s="1"/>
  <c r="AK4" i="13"/>
  <c r="AK7" i="13" s="1"/>
  <c r="AF4" i="13"/>
  <c r="AE4" i="13"/>
  <c r="L4" i="13"/>
  <c r="Z4" i="13" s="1"/>
  <c r="AP127" i="3"/>
  <c r="AM127" i="3"/>
  <c r="AH127" i="3"/>
  <c r="J127" i="3"/>
  <c r="I127" i="3"/>
  <c r="F127" i="3"/>
  <c r="D127" i="3"/>
  <c r="AK127" i="3"/>
  <c r="AP119" i="3"/>
  <c r="AM119" i="3"/>
  <c r="AH119" i="3"/>
  <c r="AI119" i="3" s="1"/>
  <c r="J119" i="3"/>
  <c r="AJ119" i="3" s="1"/>
  <c r="I119" i="3"/>
  <c r="F119" i="3"/>
  <c r="D119" i="3"/>
  <c r="AK118" i="3"/>
  <c r="AF118" i="3"/>
  <c r="AE118" i="3"/>
  <c r="L118" i="3"/>
  <c r="T118" i="3" s="1"/>
  <c r="AK117" i="3"/>
  <c r="AF117" i="3"/>
  <c r="AE117" i="3"/>
  <c r="L117" i="3"/>
  <c r="T117" i="3" s="1"/>
  <c r="AK116" i="3"/>
  <c r="AF116" i="3"/>
  <c r="AE116" i="3"/>
  <c r="V116" i="3"/>
  <c r="L116" i="3"/>
  <c r="T116" i="3" s="1"/>
  <c r="AP115" i="3"/>
  <c r="AM115" i="3"/>
  <c r="AH115" i="3"/>
  <c r="AI115" i="3" s="1"/>
  <c r="J115" i="3"/>
  <c r="AD115" i="3" s="1"/>
  <c r="I115" i="3"/>
  <c r="F115" i="3"/>
  <c r="D115" i="3"/>
  <c r="AK114" i="3"/>
  <c r="AF114" i="3"/>
  <c r="AE114" i="3"/>
  <c r="Z114" i="3"/>
  <c r="R114" i="3"/>
  <c r="P114" i="3"/>
  <c r="N114" i="3"/>
  <c r="L114" i="3"/>
  <c r="T114" i="3" s="1"/>
  <c r="AK113" i="3"/>
  <c r="AF113" i="3"/>
  <c r="AE113" i="3"/>
  <c r="L113" i="3"/>
  <c r="V113" i="3" s="1"/>
  <c r="AK112" i="3"/>
  <c r="AF112" i="3"/>
  <c r="AE112" i="3"/>
  <c r="L112" i="3"/>
  <c r="V112" i="3" s="1"/>
  <c r="AP111" i="3"/>
  <c r="AM111" i="3"/>
  <c r="AH111" i="3"/>
  <c r="AI111" i="3" s="1"/>
  <c r="J111" i="3"/>
  <c r="I111" i="3"/>
  <c r="F111" i="3"/>
  <c r="D111" i="3"/>
  <c r="AK110" i="3"/>
  <c r="AF110" i="3"/>
  <c r="AE110" i="3"/>
  <c r="AC110" i="3"/>
  <c r="AA110" i="3" s="1"/>
  <c r="AG110" i="3" s="1"/>
  <c r="L110" i="3"/>
  <c r="V110" i="3" s="1"/>
  <c r="AK109" i="3"/>
  <c r="AF109" i="3"/>
  <c r="AE109" i="3"/>
  <c r="L109" i="3"/>
  <c r="AC109" i="3" s="1"/>
  <c r="AK108" i="3"/>
  <c r="AF108" i="3"/>
  <c r="AE108" i="3"/>
  <c r="X108" i="3"/>
  <c r="L108" i="3"/>
  <c r="AP107" i="3"/>
  <c r="AM107" i="3"/>
  <c r="AH107" i="3"/>
  <c r="AI107" i="3" s="1"/>
  <c r="J107" i="3"/>
  <c r="AD107" i="3" s="1"/>
  <c r="I107" i="3"/>
  <c r="F107" i="3"/>
  <c r="D107" i="3"/>
  <c r="AK106" i="3"/>
  <c r="AF106" i="3"/>
  <c r="AE106" i="3"/>
  <c r="L106" i="3"/>
  <c r="V106" i="3" s="1"/>
  <c r="AK105" i="3"/>
  <c r="AF105" i="3"/>
  <c r="AE105" i="3"/>
  <c r="L105" i="3"/>
  <c r="AK104" i="3"/>
  <c r="AF104" i="3"/>
  <c r="AE104" i="3"/>
  <c r="R104" i="3"/>
  <c r="P104" i="3"/>
  <c r="L104" i="3"/>
  <c r="T104" i="3" s="1"/>
  <c r="AP103" i="3"/>
  <c r="AM103" i="3"/>
  <c r="AH103" i="3"/>
  <c r="AI103" i="3" s="1"/>
  <c r="J103" i="3"/>
  <c r="AD103" i="3" s="1"/>
  <c r="I103" i="3"/>
  <c r="F103" i="3"/>
  <c r="D103" i="3"/>
  <c r="AK102" i="3"/>
  <c r="AF102" i="3"/>
  <c r="AE102" i="3"/>
  <c r="L102" i="3"/>
  <c r="AK101" i="3"/>
  <c r="AF101" i="3"/>
  <c r="AE101" i="3"/>
  <c r="L101" i="3"/>
  <c r="T101" i="3" s="1"/>
  <c r="AK100" i="3"/>
  <c r="AF100" i="3"/>
  <c r="AE100" i="3"/>
  <c r="L100" i="3"/>
  <c r="V100" i="3" s="1"/>
  <c r="AP99" i="3"/>
  <c r="AM99" i="3"/>
  <c r="AH99" i="3"/>
  <c r="AI99" i="3" s="1"/>
  <c r="J99" i="3"/>
  <c r="I99" i="3"/>
  <c r="F99" i="3"/>
  <c r="D99" i="3"/>
  <c r="AK98" i="3"/>
  <c r="AF98" i="3"/>
  <c r="AE98" i="3"/>
  <c r="L98" i="3"/>
  <c r="T98" i="3" s="1"/>
  <c r="AK97" i="3"/>
  <c r="AF97" i="3"/>
  <c r="AE97" i="3"/>
  <c r="L97" i="3"/>
  <c r="V97" i="3" s="1"/>
  <c r="AK96" i="3"/>
  <c r="AF96" i="3"/>
  <c r="AE96" i="3"/>
  <c r="L96" i="3"/>
  <c r="L99" i="3" s="1"/>
  <c r="AP95" i="3"/>
  <c r="AM95" i="3"/>
  <c r="AH95" i="3"/>
  <c r="AI95" i="3" s="1"/>
  <c r="J95" i="3"/>
  <c r="AD95" i="3" s="1"/>
  <c r="I95" i="3"/>
  <c r="F95" i="3"/>
  <c r="D95" i="3"/>
  <c r="AK94" i="3"/>
  <c r="AF94" i="3"/>
  <c r="AE94" i="3"/>
  <c r="L94" i="3"/>
  <c r="AK93" i="3"/>
  <c r="AF93" i="3"/>
  <c r="AE93" i="3"/>
  <c r="L93" i="3"/>
  <c r="Z93" i="3" s="1"/>
  <c r="AK92" i="3"/>
  <c r="AF92" i="3"/>
  <c r="AE92" i="3"/>
  <c r="Z92" i="3"/>
  <c r="P92" i="3"/>
  <c r="L92" i="3"/>
  <c r="T92" i="3" s="1"/>
  <c r="AP91" i="3"/>
  <c r="AM91" i="3"/>
  <c r="AH91" i="3"/>
  <c r="AI91" i="3" s="1"/>
  <c r="J91" i="3"/>
  <c r="AJ91" i="3" s="1"/>
  <c r="I91" i="3"/>
  <c r="F91" i="3"/>
  <c r="D91" i="3"/>
  <c r="AK90" i="3"/>
  <c r="AF90" i="3"/>
  <c r="AE90" i="3"/>
  <c r="L90" i="3"/>
  <c r="X90" i="3" s="1"/>
  <c r="AK89" i="3"/>
  <c r="AF89" i="3"/>
  <c r="AE89" i="3"/>
  <c r="R89" i="3"/>
  <c r="L89" i="3"/>
  <c r="T89" i="3" s="1"/>
  <c r="AK88" i="3"/>
  <c r="AF88" i="3"/>
  <c r="AE88" i="3"/>
  <c r="V88" i="3"/>
  <c r="L88" i="3"/>
  <c r="AP87" i="3"/>
  <c r="AM87" i="3"/>
  <c r="AH87" i="3"/>
  <c r="AI87" i="3" s="1"/>
  <c r="J87" i="3"/>
  <c r="AD87" i="3" s="1"/>
  <c r="I87" i="3"/>
  <c r="F87" i="3"/>
  <c r="D87" i="3"/>
  <c r="AK86" i="3"/>
  <c r="AF86" i="3"/>
  <c r="AE86" i="3"/>
  <c r="L86" i="3"/>
  <c r="AC86" i="3" s="1"/>
  <c r="AK85" i="3"/>
  <c r="AF85" i="3"/>
  <c r="AE85" i="3"/>
  <c r="L85" i="3"/>
  <c r="AK84" i="3"/>
  <c r="AF84" i="3"/>
  <c r="AE84" i="3"/>
  <c r="L84" i="3"/>
  <c r="T84" i="3" s="1"/>
  <c r="AP83" i="3"/>
  <c r="AM83" i="3"/>
  <c r="AI83" i="3"/>
  <c r="AH83" i="3"/>
  <c r="J83" i="3"/>
  <c r="AJ83" i="3" s="1"/>
  <c r="I83" i="3"/>
  <c r="F83" i="3"/>
  <c r="D83" i="3"/>
  <c r="AK82" i="3"/>
  <c r="AF82" i="3"/>
  <c r="AE82" i="3"/>
  <c r="L82" i="3"/>
  <c r="AK81" i="3"/>
  <c r="AF81" i="3"/>
  <c r="AE81" i="3"/>
  <c r="R81" i="3"/>
  <c r="P81" i="3"/>
  <c r="L81" i="3"/>
  <c r="T81" i="3" s="1"/>
  <c r="AK80" i="3"/>
  <c r="AF80" i="3"/>
  <c r="AE80" i="3"/>
  <c r="X80" i="3"/>
  <c r="L80" i="3"/>
  <c r="AP79" i="3"/>
  <c r="AM79" i="3"/>
  <c r="AH79" i="3"/>
  <c r="AI79" i="3" s="1"/>
  <c r="J79" i="3"/>
  <c r="K79" i="3" s="1"/>
  <c r="I79" i="3"/>
  <c r="F79" i="3"/>
  <c r="D79" i="3"/>
  <c r="AK78" i="3"/>
  <c r="AF78" i="3"/>
  <c r="AE78" i="3"/>
  <c r="X78" i="3"/>
  <c r="L78" i="3"/>
  <c r="T78" i="3" s="1"/>
  <c r="AK77" i="3"/>
  <c r="AF77" i="3"/>
  <c r="AE77" i="3"/>
  <c r="T77" i="3"/>
  <c r="L77" i="3"/>
  <c r="AC77" i="3" s="1"/>
  <c r="AA77" i="3" s="1"/>
  <c r="AG77" i="3" s="1"/>
  <c r="AK76" i="3"/>
  <c r="AF76" i="3"/>
  <c r="AE76" i="3"/>
  <c r="L76" i="3"/>
  <c r="AC76" i="3" s="1"/>
  <c r="AP75" i="3"/>
  <c r="AM75" i="3"/>
  <c r="AH75" i="3"/>
  <c r="AI75" i="3" s="1"/>
  <c r="J75" i="3"/>
  <c r="I75" i="3"/>
  <c r="F75" i="3"/>
  <c r="D75" i="3"/>
  <c r="AK74" i="3"/>
  <c r="AF74" i="3"/>
  <c r="AE74" i="3"/>
  <c r="P74" i="3"/>
  <c r="L74" i="3"/>
  <c r="V74" i="3" s="1"/>
  <c r="AK73" i="3"/>
  <c r="AF73" i="3"/>
  <c r="AE73" i="3"/>
  <c r="V73" i="3"/>
  <c r="L73" i="3"/>
  <c r="AK72" i="3"/>
  <c r="AF72" i="3"/>
  <c r="AE72" i="3"/>
  <c r="L72" i="3"/>
  <c r="P72" i="3" s="1"/>
  <c r="AP71" i="3"/>
  <c r="AM71" i="3"/>
  <c r="AH71" i="3"/>
  <c r="AI71" i="3" s="1"/>
  <c r="J71" i="3"/>
  <c r="AD71" i="3" s="1"/>
  <c r="I71" i="3"/>
  <c r="F71" i="3"/>
  <c r="D71" i="3"/>
  <c r="AK70" i="3"/>
  <c r="AF70" i="3"/>
  <c r="AE70" i="3"/>
  <c r="T70" i="3"/>
  <c r="L70" i="3"/>
  <c r="AC70" i="3" s="1"/>
  <c r="AA70" i="3" s="1"/>
  <c r="AG70" i="3" s="1"/>
  <c r="AK69" i="3"/>
  <c r="AF69" i="3"/>
  <c r="AE69" i="3"/>
  <c r="T69" i="3"/>
  <c r="L69" i="3"/>
  <c r="Z69" i="3" s="1"/>
  <c r="AK68" i="3"/>
  <c r="AF68" i="3"/>
  <c r="AE68" i="3"/>
  <c r="L68" i="3"/>
  <c r="T68" i="3" s="1"/>
  <c r="AP67" i="3"/>
  <c r="AM67" i="3"/>
  <c r="AH67" i="3"/>
  <c r="AI67" i="3" s="1"/>
  <c r="J67" i="3"/>
  <c r="I67" i="3"/>
  <c r="F67" i="3"/>
  <c r="D67" i="3"/>
  <c r="AK66" i="3"/>
  <c r="AF66" i="3"/>
  <c r="AE66" i="3"/>
  <c r="L66" i="3"/>
  <c r="Z66" i="3" s="1"/>
  <c r="AK65" i="3"/>
  <c r="AF65" i="3"/>
  <c r="AE65" i="3"/>
  <c r="L65" i="3"/>
  <c r="T65" i="3" s="1"/>
  <c r="AK64" i="3"/>
  <c r="AF64" i="3"/>
  <c r="AE64" i="3"/>
  <c r="L64" i="3"/>
  <c r="AC64" i="3" s="1"/>
  <c r="AA64" i="3" s="1"/>
  <c r="AG64" i="3" s="1"/>
  <c r="AP63" i="3"/>
  <c r="AM63" i="3"/>
  <c r="AH63" i="3"/>
  <c r="J63" i="3"/>
  <c r="AD63" i="3" s="1"/>
  <c r="I63" i="3"/>
  <c r="F63" i="3"/>
  <c r="D63" i="3"/>
  <c r="AK62" i="3"/>
  <c r="AF62" i="3"/>
  <c r="AE62" i="3"/>
  <c r="L62" i="3"/>
  <c r="T62" i="3" s="1"/>
  <c r="AK61" i="3"/>
  <c r="AF61" i="3"/>
  <c r="AE61" i="3"/>
  <c r="L61" i="3"/>
  <c r="X61" i="3" s="1"/>
  <c r="AK60" i="3"/>
  <c r="AF60" i="3"/>
  <c r="AE60" i="3"/>
  <c r="L60" i="3"/>
  <c r="V60" i="3" s="1"/>
  <c r="AP59" i="3"/>
  <c r="AM59" i="3"/>
  <c r="AH59" i="3"/>
  <c r="AI59" i="3" s="1"/>
  <c r="J59" i="3"/>
  <c r="K59" i="3" s="1"/>
  <c r="I59" i="3"/>
  <c r="F59" i="3"/>
  <c r="D59" i="3"/>
  <c r="AK58" i="3"/>
  <c r="AF58" i="3"/>
  <c r="AE58" i="3"/>
  <c r="L58" i="3"/>
  <c r="N58" i="3" s="1"/>
  <c r="AK57" i="3"/>
  <c r="AF57" i="3"/>
  <c r="AE57" i="3"/>
  <c r="L57" i="3"/>
  <c r="V57" i="3" s="1"/>
  <c r="AK56" i="3"/>
  <c r="AF56" i="3"/>
  <c r="AE56" i="3"/>
  <c r="Z56" i="3"/>
  <c r="AP55" i="3"/>
  <c r="AM55" i="3"/>
  <c r="AH55" i="3"/>
  <c r="J55" i="3"/>
  <c r="AD55" i="3" s="1"/>
  <c r="I55" i="3"/>
  <c r="F55" i="3"/>
  <c r="D55" i="3"/>
  <c r="AK54" i="3"/>
  <c r="AF54" i="3"/>
  <c r="AE54" i="3"/>
  <c r="L54" i="3"/>
  <c r="R54" i="3" s="1"/>
  <c r="AK53" i="3"/>
  <c r="AF53" i="3"/>
  <c r="AE53" i="3"/>
  <c r="L53" i="3"/>
  <c r="T53" i="3" s="1"/>
  <c r="AK52" i="3"/>
  <c r="AF52" i="3"/>
  <c r="AE52" i="3"/>
  <c r="L52" i="3"/>
  <c r="T52" i="3" s="1"/>
  <c r="AP51" i="3"/>
  <c r="AM51" i="3"/>
  <c r="AH51" i="3"/>
  <c r="AI51" i="3" s="1"/>
  <c r="J51" i="3"/>
  <c r="AB51" i="3" s="1"/>
  <c r="I51" i="3"/>
  <c r="F51" i="3"/>
  <c r="D51" i="3"/>
  <c r="AK50" i="3"/>
  <c r="AF50" i="3"/>
  <c r="AE50" i="3"/>
  <c r="T50" i="3"/>
  <c r="L50" i="3"/>
  <c r="R50" i="3" s="1"/>
  <c r="AK49" i="3"/>
  <c r="AF49" i="3"/>
  <c r="AE49" i="3"/>
  <c r="P49" i="3"/>
  <c r="L49" i="3"/>
  <c r="T49" i="3" s="1"/>
  <c r="AK48" i="3"/>
  <c r="AF48" i="3"/>
  <c r="AE48" i="3"/>
  <c r="L48" i="3"/>
  <c r="V48" i="3" s="1"/>
  <c r="AP47" i="3"/>
  <c r="AM47" i="3"/>
  <c r="AH47" i="3"/>
  <c r="AI47" i="3" s="1"/>
  <c r="J47" i="3"/>
  <c r="I47" i="3"/>
  <c r="F47" i="3"/>
  <c r="D47" i="3"/>
  <c r="AK46" i="3"/>
  <c r="AF46" i="3"/>
  <c r="AE46" i="3"/>
  <c r="Z46" i="3"/>
  <c r="R46" i="3"/>
  <c r="N46" i="3"/>
  <c r="L46" i="3"/>
  <c r="T46" i="3" s="1"/>
  <c r="AK45" i="3"/>
  <c r="AF45" i="3"/>
  <c r="AE45" i="3"/>
  <c r="T45" i="3"/>
  <c r="L45" i="3"/>
  <c r="AC45" i="3" s="1"/>
  <c r="AA45" i="3" s="1"/>
  <c r="AG45" i="3" s="1"/>
  <c r="AK44" i="3"/>
  <c r="AF44" i="3"/>
  <c r="AE44" i="3"/>
  <c r="N44" i="3"/>
  <c r="L44" i="3"/>
  <c r="AC44" i="3" s="1"/>
  <c r="AP43" i="3"/>
  <c r="AM43" i="3"/>
  <c r="AH43" i="3"/>
  <c r="AI43" i="3" s="1"/>
  <c r="J43" i="3"/>
  <c r="I43" i="3"/>
  <c r="F43" i="3"/>
  <c r="D43" i="3"/>
  <c r="AK42" i="3"/>
  <c r="AF42" i="3"/>
  <c r="AE42" i="3"/>
  <c r="L42" i="3"/>
  <c r="V42" i="3" s="1"/>
  <c r="AK41" i="3"/>
  <c r="AF41" i="3"/>
  <c r="AE41" i="3"/>
  <c r="L41" i="3"/>
  <c r="AK40" i="3"/>
  <c r="AK43" i="3" s="1"/>
  <c r="AF40" i="3"/>
  <c r="AE40" i="3"/>
  <c r="L40" i="3"/>
  <c r="X40" i="3" s="1"/>
  <c r="AP39" i="3"/>
  <c r="AM39" i="3"/>
  <c r="AH39" i="3"/>
  <c r="AI39" i="3" s="1"/>
  <c r="J39" i="3"/>
  <c r="AB39" i="3" s="1"/>
  <c r="I39" i="3"/>
  <c r="F39" i="3"/>
  <c r="D39" i="3"/>
  <c r="AK38" i="3"/>
  <c r="AF38" i="3"/>
  <c r="AE38" i="3"/>
  <c r="L38" i="3"/>
  <c r="T38" i="3" s="1"/>
  <c r="AK37" i="3"/>
  <c r="AF37" i="3"/>
  <c r="AE37" i="3"/>
  <c r="N37" i="3"/>
  <c r="L37" i="3"/>
  <c r="V37" i="3" s="1"/>
  <c r="AK36" i="3"/>
  <c r="AF36" i="3"/>
  <c r="AE36" i="3"/>
  <c r="L36" i="3"/>
  <c r="R36" i="3" s="1"/>
  <c r="AP35" i="3"/>
  <c r="AM35" i="3"/>
  <c r="AH35" i="3"/>
  <c r="AI35" i="3" s="1"/>
  <c r="J35" i="3"/>
  <c r="K35" i="3" s="1"/>
  <c r="I35" i="3"/>
  <c r="F35" i="3"/>
  <c r="D35" i="3"/>
  <c r="AK34" i="3"/>
  <c r="AF34" i="3"/>
  <c r="AE34" i="3"/>
  <c r="N34" i="3"/>
  <c r="V34" i="3"/>
  <c r="AK33" i="3"/>
  <c r="AF33" i="3"/>
  <c r="AE33" i="3"/>
  <c r="L33" i="3"/>
  <c r="R33" i="3" s="1"/>
  <c r="AK32" i="3"/>
  <c r="AF32" i="3"/>
  <c r="AE32" i="3"/>
  <c r="AA32" i="3"/>
  <c r="AG32" i="3" s="1"/>
  <c r="L32" i="3"/>
  <c r="AC32" i="3" s="1"/>
  <c r="AP31" i="3"/>
  <c r="AM31" i="3"/>
  <c r="AH31" i="3"/>
  <c r="AI31" i="3" s="1"/>
  <c r="J31" i="3"/>
  <c r="AD31" i="3" s="1"/>
  <c r="I31" i="3"/>
  <c r="F31" i="3"/>
  <c r="D31" i="3"/>
  <c r="AK30" i="3"/>
  <c r="AF30" i="3"/>
  <c r="AE30" i="3"/>
  <c r="L30" i="3"/>
  <c r="Z30" i="3" s="1"/>
  <c r="AK29" i="3"/>
  <c r="AF29" i="3"/>
  <c r="AE29" i="3"/>
  <c r="L29" i="3"/>
  <c r="AC29" i="3" s="1"/>
  <c r="AA29" i="3" s="1"/>
  <c r="AG29" i="3" s="1"/>
  <c r="AK28" i="3"/>
  <c r="AF28" i="3"/>
  <c r="AE28" i="3"/>
  <c r="L28" i="3"/>
  <c r="T28" i="3" s="1"/>
  <c r="AP27" i="3"/>
  <c r="AM27" i="3"/>
  <c r="AH27" i="3"/>
  <c r="AI27" i="3" s="1"/>
  <c r="J27" i="3"/>
  <c r="K27" i="3" s="1"/>
  <c r="I27" i="3"/>
  <c r="F27" i="3"/>
  <c r="D27" i="3"/>
  <c r="AK26" i="3"/>
  <c r="AF26" i="3"/>
  <c r="AE26" i="3"/>
  <c r="L26" i="3"/>
  <c r="AC26" i="3" s="1"/>
  <c r="AK25" i="3"/>
  <c r="AF25" i="3"/>
  <c r="AE25" i="3"/>
  <c r="L25" i="3"/>
  <c r="T25" i="3" s="1"/>
  <c r="AK24" i="3"/>
  <c r="AF24" i="3"/>
  <c r="AE24" i="3"/>
  <c r="L24" i="3"/>
  <c r="AC24" i="3" s="1"/>
  <c r="AA24" i="3" s="1"/>
  <c r="AG24" i="3" s="1"/>
  <c r="AP23" i="3"/>
  <c r="AM23" i="3"/>
  <c r="AH23" i="3"/>
  <c r="AI23" i="3" s="1"/>
  <c r="J23" i="3"/>
  <c r="I23" i="3"/>
  <c r="F23" i="3"/>
  <c r="D23" i="3"/>
  <c r="AK22" i="3"/>
  <c r="AF22" i="3"/>
  <c r="AE22" i="3"/>
  <c r="L22" i="3"/>
  <c r="T22" i="3" s="1"/>
  <c r="AK21" i="3"/>
  <c r="AF21" i="3"/>
  <c r="AE21" i="3"/>
  <c r="L21" i="3"/>
  <c r="V21" i="3" s="1"/>
  <c r="AK20" i="3"/>
  <c r="AF20" i="3"/>
  <c r="AE20" i="3"/>
  <c r="L20" i="3"/>
  <c r="R20" i="3" s="1"/>
  <c r="AP19" i="3"/>
  <c r="AM19" i="3"/>
  <c r="AH19" i="3"/>
  <c r="AI19" i="3" s="1"/>
  <c r="J19" i="3"/>
  <c r="K19" i="3" s="1"/>
  <c r="I19" i="3"/>
  <c r="F19" i="3"/>
  <c r="D19" i="3"/>
  <c r="AK18" i="3"/>
  <c r="AF18" i="3"/>
  <c r="AE18" i="3"/>
  <c r="N18" i="3"/>
  <c r="L18" i="3"/>
  <c r="V18" i="3" s="1"/>
  <c r="AK17" i="3"/>
  <c r="AF17" i="3"/>
  <c r="AE17" i="3"/>
  <c r="Z17" i="3"/>
  <c r="R17" i="3"/>
  <c r="L17" i="3"/>
  <c r="T17" i="3" s="1"/>
  <c r="AK16" i="3"/>
  <c r="AF16" i="3"/>
  <c r="AE16" i="3"/>
  <c r="L16" i="3"/>
  <c r="AC16" i="3" s="1"/>
  <c r="AP15" i="3"/>
  <c r="AM15" i="3"/>
  <c r="AH15" i="3"/>
  <c r="AI15" i="3" s="1"/>
  <c r="J15" i="3"/>
  <c r="AD15" i="3" s="1"/>
  <c r="I15" i="3"/>
  <c r="F15" i="3"/>
  <c r="D15" i="3"/>
  <c r="AK14" i="3"/>
  <c r="AF14" i="3"/>
  <c r="AE14" i="3"/>
  <c r="L14" i="3"/>
  <c r="Z14" i="3" s="1"/>
  <c r="AK13" i="3"/>
  <c r="AF13" i="3"/>
  <c r="AE13" i="3"/>
  <c r="P13" i="3"/>
  <c r="L13" i="3"/>
  <c r="AC13" i="3" s="1"/>
  <c r="AK12" i="3"/>
  <c r="AF12" i="3"/>
  <c r="AE12" i="3"/>
  <c r="L12" i="3"/>
  <c r="T12" i="3" s="1"/>
  <c r="AP11" i="3"/>
  <c r="AM11" i="3"/>
  <c r="AH11" i="3"/>
  <c r="AI11" i="3" s="1"/>
  <c r="J11" i="3"/>
  <c r="I11" i="3"/>
  <c r="F11" i="3"/>
  <c r="D11" i="3"/>
  <c r="AK10" i="3"/>
  <c r="AF10" i="3"/>
  <c r="AE10" i="3"/>
  <c r="AA10" i="3"/>
  <c r="AG10" i="3" s="1"/>
  <c r="L10" i="3"/>
  <c r="AC10" i="3" s="1"/>
  <c r="AK9" i="3"/>
  <c r="AF9" i="3"/>
  <c r="AE9" i="3"/>
  <c r="L9" i="3"/>
  <c r="T9" i="3" s="1"/>
  <c r="AK8" i="3"/>
  <c r="AF8" i="3"/>
  <c r="AE8" i="3"/>
  <c r="L8" i="3"/>
  <c r="V8" i="3" s="1"/>
  <c r="AP7" i="3"/>
  <c r="AM7" i="3"/>
  <c r="AH7" i="3"/>
  <c r="AI7" i="3" s="1"/>
  <c r="J7" i="3"/>
  <c r="I7" i="3"/>
  <c r="F7" i="3"/>
  <c r="D7" i="3"/>
  <c r="AK6" i="3"/>
  <c r="AF6" i="3"/>
  <c r="AE6" i="3"/>
  <c r="N6" i="3"/>
  <c r="L6" i="3"/>
  <c r="T6" i="3" s="1"/>
  <c r="AK5" i="3"/>
  <c r="AF5" i="3"/>
  <c r="AE5" i="3"/>
  <c r="AA5" i="3"/>
  <c r="AG5" i="3" s="1"/>
  <c r="L5" i="3"/>
  <c r="AC5" i="3" s="1"/>
  <c r="AK4" i="3"/>
  <c r="AF4" i="3"/>
  <c r="AE4" i="3"/>
  <c r="L4" i="3"/>
  <c r="T4" i="3" s="1"/>
  <c r="AP127" i="14"/>
  <c r="AM127" i="14"/>
  <c r="AK127" i="14"/>
  <c r="AH127" i="14"/>
  <c r="AI127" i="14" s="1"/>
  <c r="L127" i="14"/>
  <c r="J127" i="14"/>
  <c r="I127" i="14"/>
  <c r="F127" i="14"/>
  <c r="D127" i="14"/>
  <c r="AK126" i="14"/>
  <c r="AF126" i="14"/>
  <c r="AE126" i="14"/>
  <c r="AC126" i="14"/>
  <c r="AA126" i="14"/>
  <c r="AG126" i="14" s="1"/>
  <c r="V126" i="14"/>
  <c r="T126" i="14"/>
  <c r="N126" i="14"/>
  <c r="L126" i="14"/>
  <c r="AK125" i="14"/>
  <c r="AF125" i="14"/>
  <c r="AE125" i="14"/>
  <c r="AA125" i="14"/>
  <c r="AG125" i="14" s="1"/>
  <c r="L125" i="14"/>
  <c r="AK124" i="14"/>
  <c r="AG124" i="14"/>
  <c r="AF124" i="14"/>
  <c r="AE124" i="14"/>
  <c r="AA124" i="14"/>
  <c r="L124" i="14"/>
  <c r="AP123" i="14"/>
  <c r="AM123" i="14"/>
  <c r="AH123" i="14"/>
  <c r="AI123" i="14" s="1"/>
  <c r="J123" i="14"/>
  <c r="AD123" i="14" s="1"/>
  <c r="I123" i="14"/>
  <c r="F123" i="14"/>
  <c r="D123" i="14"/>
  <c r="AK122" i="14"/>
  <c r="AF122" i="14"/>
  <c r="AE122" i="14"/>
  <c r="L122" i="14"/>
  <c r="V122" i="14" s="1"/>
  <c r="AK121" i="14"/>
  <c r="AF121" i="14"/>
  <c r="AE121" i="14"/>
  <c r="L121" i="14"/>
  <c r="AK120" i="14"/>
  <c r="AF120" i="14"/>
  <c r="AE120" i="14"/>
  <c r="X120" i="14"/>
  <c r="R120" i="14"/>
  <c r="N120" i="14"/>
  <c r="L120" i="14"/>
  <c r="T120" i="14" s="1"/>
  <c r="AP119" i="14"/>
  <c r="AM119" i="14"/>
  <c r="AH119" i="14"/>
  <c r="J119" i="14"/>
  <c r="AJ119" i="14" s="1"/>
  <c r="I119" i="14"/>
  <c r="F119" i="14"/>
  <c r="D119" i="14"/>
  <c r="AK118" i="14"/>
  <c r="AF118" i="14"/>
  <c r="AE118" i="14"/>
  <c r="L118" i="14"/>
  <c r="AK117" i="14"/>
  <c r="AF117" i="14"/>
  <c r="AE117" i="14"/>
  <c r="L117" i="14"/>
  <c r="T117" i="14" s="1"/>
  <c r="AK116" i="14"/>
  <c r="AF116" i="14"/>
  <c r="AE116" i="14"/>
  <c r="L116" i="14"/>
  <c r="T116" i="14" s="1"/>
  <c r="AP115" i="14"/>
  <c r="AM115" i="14"/>
  <c r="AH115" i="14"/>
  <c r="AI115" i="14" s="1"/>
  <c r="J115" i="14"/>
  <c r="AD115" i="14" s="1"/>
  <c r="I115" i="14"/>
  <c r="F115" i="14"/>
  <c r="D115" i="14"/>
  <c r="AK114" i="14"/>
  <c r="AF114" i="14"/>
  <c r="AE114" i="14"/>
  <c r="L114" i="14"/>
  <c r="T114" i="14" s="1"/>
  <c r="AK113" i="14"/>
  <c r="AF113" i="14"/>
  <c r="AE113" i="14"/>
  <c r="L113" i="14"/>
  <c r="N113" i="14" s="1"/>
  <c r="AK112" i="14"/>
  <c r="AF112" i="14"/>
  <c r="AE112" i="14"/>
  <c r="N112" i="14"/>
  <c r="L112" i="14"/>
  <c r="V112" i="14" s="1"/>
  <c r="AP111" i="14"/>
  <c r="AM111" i="14"/>
  <c r="AH111" i="14"/>
  <c r="AI111" i="14" s="1"/>
  <c r="J111" i="14"/>
  <c r="I111" i="14"/>
  <c r="F111" i="14"/>
  <c r="D111" i="14"/>
  <c r="AK110" i="14"/>
  <c r="AA110" i="14" s="1"/>
  <c r="AG110" i="14" s="1"/>
  <c r="AF110" i="14"/>
  <c r="AE110" i="14"/>
  <c r="T110" i="14"/>
  <c r="L110" i="14"/>
  <c r="AC110" i="14" s="1"/>
  <c r="AK109" i="14"/>
  <c r="AF109" i="14"/>
  <c r="AE109" i="14"/>
  <c r="L109" i="14"/>
  <c r="R109" i="14" s="1"/>
  <c r="AK108" i="14"/>
  <c r="AF108" i="14"/>
  <c r="AE108" i="14"/>
  <c r="L108" i="14"/>
  <c r="X108" i="14" s="1"/>
  <c r="AP107" i="14"/>
  <c r="AM107" i="14"/>
  <c r="AH107" i="14"/>
  <c r="AI107" i="14" s="1"/>
  <c r="J107" i="14"/>
  <c r="AD107" i="14" s="1"/>
  <c r="I107" i="14"/>
  <c r="F107" i="14"/>
  <c r="D107" i="14"/>
  <c r="AK106" i="14"/>
  <c r="AF106" i="14"/>
  <c r="AE106" i="14"/>
  <c r="L106" i="14"/>
  <c r="AC106" i="14" s="1"/>
  <c r="AK105" i="14"/>
  <c r="AF105" i="14"/>
  <c r="AE105" i="14"/>
  <c r="L105" i="14"/>
  <c r="AK104" i="14"/>
  <c r="AF104" i="14"/>
  <c r="AE104" i="14"/>
  <c r="Z104" i="14"/>
  <c r="R104" i="14"/>
  <c r="P104" i="14"/>
  <c r="L104" i="14"/>
  <c r="T104" i="14" s="1"/>
  <c r="AP103" i="14"/>
  <c r="AM103" i="14"/>
  <c r="AH103" i="14"/>
  <c r="AI103" i="14" s="1"/>
  <c r="J103" i="14"/>
  <c r="K103" i="14" s="1"/>
  <c r="I103" i="14"/>
  <c r="F103" i="14"/>
  <c r="D103" i="14"/>
  <c r="AK102" i="14"/>
  <c r="AF102" i="14"/>
  <c r="AE102" i="14"/>
  <c r="L102" i="14"/>
  <c r="AK101" i="14"/>
  <c r="AF101" i="14"/>
  <c r="AE101" i="14"/>
  <c r="L101" i="14"/>
  <c r="T101" i="14" s="1"/>
  <c r="AK100" i="14"/>
  <c r="AF100" i="14"/>
  <c r="AE100" i="14"/>
  <c r="L100" i="14"/>
  <c r="X100" i="14" s="1"/>
  <c r="AP99" i="14"/>
  <c r="AM99" i="14"/>
  <c r="AH99" i="14"/>
  <c r="AI99" i="14" s="1"/>
  <c r="J99" i="14"/>
  <c r="AJ99" i="14" s="1"/>
  <c r="I99" i="14"/>
  <c r="F99" i="14"/>
  <c r="D99" i="14"/>
  <c r="AK98" i="14"/>
  <c r="AF98" i="14"/>
  <c r="AE98" i="14"/>
  <c r="L98" i="14"/>
  <c r="AK97" i="14"/>
  <c r="AF97" i="14"/>
  <c r="AE97" i="14"/>
  <c r="L97" i="14"/>
  <c r="R97" i="14" s="1"/>
  <c r="AK96" i="14"/>
  <c r="AF96" i="14"/>
  <c r="AE96" i="14"/>
  <c r="X96" i="14"/>
  <c r="L96" i="14"/>
  <c r="T96" i="14" s="1"/>
  <c r="AP95" i="14"/>
  <c r="AM95" i="14"/>
  <c r="AH95" i="14"/>
  <c r="AI95" i="14" s="1"/>
  <c r="J95" i="14"/>
  <c r="AD95" i="14" s="1"/>
  <c r="I95" i="14"/>
  <c r="F95" i="14"/>
  <c r="D95" i="14"/>
  <c r="AK94" i="14"/>
  <c r="AF94" i="14"/>
  <c r="AE94" i="14"/>
  <c r="L94" i="14"/>
  <c r="AK93" i="14"/>
  <c r="AF93" i="14"/>
  <c r="AE93" i="14"/>
  <c r="R93" i="14"/>
  <c r="L93" i="14"/>
  <c r="T93" i="14" s="1"/>
  <c r="AK92" i="14"/>
  <c r="AF92" i="14"/>
  <c r="AE92" i="14"/>
  <c r="L92" i="14"/>
  <c r="T92" i="14" s="1"/>
  <c r="AP91" i="14"/>
  <c r="AM91" i="14"/>
  <c r="AH91" i="14"/>
  <c r="AI91" i="14" s="1"/>
  <c r="J91" i="14"/>
  <c r="AD91" i="14" s="1"/>
  <c r="I91" i="14"/>
  <c r="F91" i="14"/>
  <c r="D91" i="14"/>
  <c r="AK90" i="14"/>
  <c r="AF90" i="14"/>
  <c r="AE90" i="14"/>
  <c r="P90" i="14"/>
  <c r="L90" i="14"/>
  <c r="T90" i="14" s="1"/>
  <c r="AK89" i="14"/>
  <c r="AF89" i="14"/>
  <c r="AE89" i="14"/>
  <c r="AE91" i="14" s="1"/>
  <c r="L89" i="14"/>
  <c r="N89" i="14" s="1"/>
  <c r="AK88" i="14"/>
  <c r="AF88" i="14"/>
  <c r="AE88" i="14"/>
  <c r="L88" i="14"/>
  <c r="Z88" i="14" s="1"/>
  <c r="AP87" i="14"/>
  <c r="AM87" i="14"/>
  <c r="AH87" i="14"/>
  <c r="AI87" i="14" s="1"/>
  <c r="J87" i="14"/>
  <c r="AD87" i="14" s="1"/>
  <c r="I87" i="14"/>
  <c r="F87" i="14"/>
  <c r="D87" i="14"/>
  <c r="AK86" i="14"/>
  <c r="AF86" i="14"/>
  <c r="AE86" i="14"/>
  <c r="V86" i="14"/>
  <c r="L86" i="14"/>
  <c r="T86" i="14" s="1"/>
  <c r="AK85" i="14"/>
  <c r="AF85" i="14"/>
  <c r="AE85" i="14"/>
  <c r="T85" i="14"/>
  <c r="L85" i="14"/>
  <c r="V85" i="14" s="1"/>
  <c r="AK84" i="14"/>
  <c r="AF84" i="14"/>
  <c r="AE84" i="14"/>
  <c r="L84" i="14"/>
  <c r="T84" i="14" s="1"/>
  <c r="AP83" i="14"/>
  <c r="AM83" i="14"/>
  <c r="AH83" i="14"/>
  <c r="AI83" i="14" s="1"/>
  <c r="AD83" i="14"/>
  <c r="J83" i="14"/>
  <c r="I83" i="14"/>
  <c r="F83" i="14"/>
  <c r="D83" i="14"/>
  <c r="AK82" i="14"/>
  <c r="AF82" i="14"/>
  <c r="AE82" i="14"/>
  <c r="AC82" i="14"/>
  <c r="AA82" i="14" s="1"/>
  <c r="AG82" i="14" s="1"/>
  <c r="N82" i="14"/>
  <c r="L82" i="14"/>
  <c r="T82" i="14" s="1"/>
  <c r="AK81" i="14"/>
  <c r="AF81" i="14"/>
  <c r="AE81" i="14"/>
  <c r="L81" i="14"/>
  <c r="T81" i="14" s="1"/>
  <c r="AK80" i="14"/>
  <c r="AF80" i="14"/>
  <c r="AE80" i="14"/>
  <c r="AE83" i="14" s="1"/>
  <c r="L80" i="14"/>
  <c r="R80" i="14" s="1"/>
  <c r="AP79" i="14"/>
  <c r="AM79" i="14"/>
  <c r="AH79" i="14"/>
  <c r="AI79" i="14" s="1"/>
  <c r="J79" i="14"/>
  <c r="AD79" i="14" s="1"/>
  <c r="I79" i="14"/>
  <c r="F79" i="14"/>
  <c r="D79" i="14"/>
  <c r="AK78" i="14"/>
  <c r="AF78" i="14"/>
  <c r="AE78" i="14"/>
  <c r="L78" i="14"/>
  <c r="V78" i="14" s="1"/>
  <c r="AK77" i="14"/>
  <c r="AF77" i="14"/>
  <c r="AE77" i="14"/>
  <c r="L77" i="14"/>
  <c r="P77" i="14" s="1"/>
  <c r="AK76" i="14"/>
  <c r="AF76" i="14"/>
  <c r="AE76" i="14"/>
  <c r="R76" i="14"/>
  <c r="L76" i="14"/>
  <c r="T76" i="14" s="1"/>
  <c r="AP75" i="14"/>
  <c r="AM75" i="14"/>
  <c r="AH75" i="14"/>
  <c r="AI75" i="14" s="1"/>
  <c r="J75" i="14"/>
  <c r="AJ75" i="14" s="1"/>
  <c r="I75" i="14"/>
  <c r="F75" i="14"/>
  <c r="D75" i="14"/>
  <c r="AK74" i="14"/>
  <c r="AF74" i="14"/>
  <c r="AE74" i="14"/>
  <c r="L74" i="14"/>
  <c r="R74" i="14" s="1"/>
  <c r="AK73" i="14"/>
  <c r="AF73" i="14"/>
  <c r="AE73" i="14"/>
  <c r="L73" i="14"/>
  <c r="T73" i="14" s="1"/>
  <c r="AK72" i="14"/>
  <c r="AF72" i="14"/>
  <c r="AE72" i="14"/>
  <c r="L72" i="14"/>
  <c r="AP71" i="14"/>
  <c r="AM71" i="14"/>
  <c r="AH71" i="14"/>
  <c r="AI71" i="14" s="1"/>
  <c r="J71" i="14"/>
  <c r="AD71" i="14" s="1"/>
  <c r="I71" i="14"/>
  <c r="F71" i="14"/>
  <c r="D71" i="14"/>
  <c r="AK70" i="14"/>
  <c r="AF70" i="14"/>
  <c r="AE70" i="14"/>
  <c r="L70" i="14"/>
  <c r="T70" i="14" s="1"/>
  <c r="AK69" i="14"/>
  <c r="AF69" i="14"/>
  <c r="AE69" i="14"/>
  <c r="L69" i="14"/>
  <c r="V69" i="14" s="1"/>
  <c r="AK68" i="14"/>
  <c r="AF68" i="14"/>
  <c r="AE68" i="14"/>
  <c r="L68" i="14"/>
  <c r="AC68" i="14" s="1"/>
  <c r="AP67" i="14"/>
  <c r="AM67" i="14"/>
  <c r="AH67" i="14"/>
  <c r="AI67" i="14" s="1"/>
  <c r="J67" i="14"/>
  <c r="AJ67" i="14" s="1"/>
  <c r="I67" i="14"/>
  <c r="F67" i="14"/>
  <c r="D67" i="14"/>
  <c r="AK66" i="14"/>
  <c r="AF66" i="14"/>
  <c r="AE66" i="14"/>
  <c r="L66" i="14"/>
  <c r="AK65" i="14"/>
  <c r="AF65" i="14"/>
  <c r="AE65" i="14"/>
  <c r="L65" i="14"/>
  <c r="V65" i="14" s="1"/>
  <c r="AK64" i="14"/>
  <c r="AF64" i="14"/>
  <c r="AE64" i="14"/>
  <c r="X64" i="14"/>
  <c r="L64" i="14"/>
  <c r="AP63" i="14"/>
  <c r="AM63" i="14"/>
  <c r="AH63" i="14"/>
  <c r="J63" i="14"/>
  <c r="AD63" i="14" s="1"/>
  <c r="I63" i="14"/>
  <c r="F63" i="14"/>
  <c r="D63" i="14"/>
  <c r="AK62" i="14"/>
  <c r="AF62" i="14"/>
  <c r="AE62" i="14"/>
  <c r="AA62" i="14"/>
  <c r="AG62" i="14" s="1"/>
  <c r="V62" i="14"/>
  <c r="L62" i="14"/>
  <c r="AC62" i="14" s="1"/>
  <c r="AK61" i="14"/>
  <c r="AF61" i="14"/>
  <c r="AE61" i="14"/>
  <c r="L61" i="14"/>
  <c r="P61" i="14" s="1"/>
  <c r="AK60" i="14"/>
  <c r="AF60" i="14"/>
  <c r="AE60" i="14"/>
  <c r="L60" i="14"/>
  <c r="T60" i="14" s="1"/>
  <c r="AP59" i="14"/>
  <c r="AM59" i="14"/>
  <c r="AH59" i="14"/>
  <c r="AI59" i="14" s="1"/>
  <c r="J59" i="14"/>
  <c r="AD59" i="14" s="1"/>
  <c r="I59" i="14"/>
  <c r="F59" i="14"/>
  <c r="D59" i="14"/>
  <c r="AK58" i="14"/>
  <c r="AF58" i="14"/>
  <c r="AE58" i="14"/>
  <c r="L58" i="14"/>
  <c r="P58" i="14" s="1"/>
  <c r="AK57" i="14"/>
  <c r="AF57" i="14"/>
  <c r="AE57" i="14"/>
  <c r="L57" i="14"/>
  <c r="T57" i="14" s="1"/>
  <c r="AK56" i="14"/>
  <c r="AF56" i="14"/>
  <c r="AE56" i="14"/>
  <c r="L56" i="14"/>
  <c r="AC56" i="14" s="1"/>
  <c r="AP55" i="14"/>
  <c r="AM55" i="14"/>
  <c r="AH55" i="14"/>
  <c r="J55" i="14"/>
  <c r="AD55" i="14" s="1"/>
  <c r="I55" i="14"/>
  <c r="F55" i="14"/>
  <c r="D55" i="14"/>
  <c r="AK54" i="14"/>
  <c r="AK55" i="14" s="1"/>
  <c r="AF54" i="14"/>
  <c r="AE54" i="14"/>
  <c r="L54" i="14"/>
  <c r="Z54" i="14" s="1"/>
  <c r="AK53" i="14"/>
  <c r="AF53" i="14"/>
  <c r="AE53" i="14"/>
  <c r="L53" i="14"/>
  <c r="T53" i="14" s="1"/>
  <c r="AF52" i="14"/>
  <c r="AE52" i="14"/>
  <c r="P52" i="14"/>
  <c r="L52" i="14"/>
  <c r="N52" i="14" s="1"/>
  <c r="AP51" i="14"/>
  <c r="AM51" i="14"/>
  <c r="AH51" i="14"/>
  <c r="AI51" i="14" s="1"/>
  <c r="J51" i="14"/>
  <c r="AD51" i="14" s="1"/>
  <c r="I51" i="14"/>
  <c r="F51" i="14"/>
  <c r="D51" i="14"/>
  <c r="AK50" i="14"/>
  <c r="AF50" i="14"/>
  <c r="AE50" i="14"/>
  <c r="L50" i="14"/>
  <c r="T50" i="14" s="1"/>
  <c r="AK49" i="14"/>
  <c r="AF49" i="14"/>
  <c r="AE49" i="14"/>
  <c r="L49" i="14"/>
  <c r="AC49" i="14" s="1"/>
  <c r="AA49" i="14" s="1"/>
  <c r="AG49" i="14" s="1"/>
  <c r="AK48" i="14"/>
  <c r="AK51" i="14" s="1"/>
  <c r="AF48" i="14"/>
  <c r="AE48" i="14"/>
  <c r="L48" i="14"/>
  <c r="T48" i="14" s="1"/>
  <c r="AP47" i="14"/>
  <c r="AM47" i="14"/>
  <c r="AH47" i="14"/>
  <c r="AI47" i="14" s="1"/>
  <c r="J47" i="14"/>
  <c r="K47" i="14" s="1"/>
  <c r="I47" i="14"/>
  <c r="F47" i="14"/>
  <c r="D47" i="14"/>
  <c r="AK46" i="14"/>
  <c r="AF46" i="14"/>
  <c r="AE46" i="14"/>
  <c r="L46" i="14"/>
  <c r="T46" i="14" s="1"/>
  <c r="AK45" i="14"/>
  <c r="AF45" i="14"/>
  <c r="AE45" i="14"/>
  <c r="L45" i="14"/>
  <c r="N45" i="14" s="1"/>
  <c r="AK44" i="14"/>
  <c r="AF44" i="14"/>
  <c r="AE44" i="14"/>
  <c r="L44" i="14"/>
  <c r="T44" i="14" s="1"/>
  <c r="AP43" i="14"/>
  <c r="AM43" i="14"/>
  <c r="AH43" i="14"/>
  <c r="AI43" i="14" s="1"/>
  <c r="J43" i="14"/>
  <c r="AD43" i="14" s="1"/>
  <c r="I43" i="14"/>
  <c r="F43" i="14"/>
  <c r="D43" i="14"/>
  <c r="AK42" i="14"/>
  <c r="AF42" i="14"/>
  <c r="AE42" i="14"/>
  <c r="L42" i="14"/>
  <c r="T42" i="14" s="1"/>
  <c r="AK41" i="14"/>
  <c r="AF41" i="14"/>
  <c r="AE41" i="14"/>
  <c r="L41" i="14"/>
  <c r="R41" i="14" s="1"/>
  <c r="AK40" i="14"/>
  <c r="AF40" i="14"/>
  <c r="AE40" i="14"/>
  <c r="R40" i="14"/>
  <c r="L40" i="14"/>
  <c r="T40" i="14" s="1"/>
  <c r="AP39" i="14"/>
  <c r="AM39" i="14"/>
  <c r="AH39" i="14"/>
  <c r="AI39" i="14" s="1"/>
  <c r="J39" i="14"/>
  <c r="AB39" i="14" s="1"/>
  <c r="I39" i="14"/>
  <c r="F39" i="14"/>
  <c r="D39" i="14"/>
  <c r="AK38" i="14"/>
  <c r="AF38" i="14"/>
  <c r="AE38" i="14"/>
  <c r="L38" i="14"/>
  <c r="R38" i="14" s="1"/>
  <c r="AK37" i="14"/>
  <c r="AF37" i="14"/>
  <c r="AE37" i="14"/>
  <c r="L37" i="14"/>
  <c r="T37" i="14" s="1"/>
  <c r="AK36" i="14"/>
  <c r="AF36" i="14"/>
  <c r="AE36" i="14"/>
  <c r="L36" i="14"/>
  <c r="P36" i="14" s="1"/>
  <c r="AP35" i="14"/>
  <c r="AM35" i="14"/>
  <c r="AH35" i="14"/>
  <c r="AI35" i="14" s="1"/>
  <c r="J35" i="14"/>
  <c r="I35" i="14"/>
  <c r="F35" i="14"/>
  <c r="D35" i="14"/>
  <c r="AK34" i="14"/>
  <c r="AF34" i="14"/>
  <c r="AE34" i="14"/>
  <c r="T34" i="14"/>
  <c r="AK33" i="14"/>
  <c r="AF33" i="14"/>
  <c r="AE33" i="14"/>
  <c r="L33" i="14"/>
  <c r="X33" i="14" s="1"/>
  <c r="AK32" i="14"/>
  <c r="AF32" i="14"/>
  <c r="AE32" i="14"/>
  <c r="L32" i="14"/>
  <c r="X32" i="14" s="1"/>
  <c r="AP31" i="14"/>
  <c r="AM31" i="14"/>
  <c r="AH31" i="14"/>
  <c r="AI31" i="14" s="1"/>
  <c r="J31" i="14"/>
  <c r="AD31" i="14" s="1"/>
  <c r="I31" i="14"/>
  <c r="F31" i="14"/>
  <c r="D31" i="14"/>
  <c r="AK30" i="14"/>
  <c r="AF30" i="14"/>
  <c r="AE30" i="14"/>
  <c r="L30" i="14"/>
  <c r="X30" i="14" s="1"/>
  <c r="AK29" i="14"/>
  <c r="AF29" i="14"/>
  <c r="AE29" i="14"/>
  <c r="R29" i="14"/>
  <c r="L29" i="14"/>
  <c r="AC29" i="14" s="1"/>
  <c r="AA29" i="14" s="1"/>
  <c r="AG29" i="14" s="1"/>
  <c r="AK28" i="14"/>
  <c r="AF28" i="14"/>
  <c r="AE28" i="14"/>
  <c r="X28" i="14"/>
  <c r="L28" i="14"/>
  <c r="T28" i="14" s="1"/>
  <c r="AP27" i="14"/>
  <c r="AM27" i="14"/>
  <c r="AH27" i="14"/>
  <c r="AI27" i="14" s="1"/>
  <c r="J27" i="14"/>
  <c r="I27" i="14"/>
  <c r="F27" i="14"/>
  <c r="D27" i="14"/>
  <c r="AK26" i="14"/>
  <c r="AF26" i="14"/>
  <c r="AE26" i="14"/>
  <c r="L26" i="14"/>
  <c r="AC26" i="14" s="1"/>
  <c r="AK25" i="14"/>
  <c r="AF25" i="14"/>
  <c r="AE25" i="14"/>
  <c r="L25" i="14"/>
  <c r="T25" i="14" s="1"/>
  <c r="AK24" i="14"/>
  <c r="AF24" i="14"/>
  <c r="AE24" i="14"/>
  <c r="L24" i="14"/>
  <c r="AP23" i="14"/>
  <c r="AM23" i="14"/>
  <c r="AH23" i="14"/>
  <c r="AI23" i="14" s="1"/>
  <c r="J23" i="14"/>
  <c r="AJ23" i="14" s="1"/>
  <c r="I23" i="14"/>
  <c r="F23" i="14"/>
  <c r="D23" i="14"/>
  <c r="AK22" i="14"/>
  <c r="AF22" i="14"/>
  <c r="AE22" i="14"/>
  <c r="L22" i="14"/>
  <c r="T22" i="14" s="1"/>
  <c r="AK21" i="14"/>
  <c r="AF21" i="14"/>
  <c r="AE21" i="14"/>
  <c r="L21" i="14"/>
  <c r="T21" i="14" s="1"/>
  <c r="AK20" i="14"/>
  <c r="AF20" i="14"/>
  <c r="AE20" i="14"/>
  <c r="L20" i="14"/>
  <c r="Z20" i="14" s="1"/>
  <c r="AP19" i="14"/>
  <c r="AM19" i="14"/>
  <c r="AH19" i="14"/>
  <c r="AI19" i="14" s="1"/>
  <c r="J19" i="14"/>
  <c r="K19" i="14" s="1"/>
  <c r="I19" i="14"/>
  <c r="F19" i="14"/>
  <c r="D19" i="14"/>
  <c r="AK18" i="14"/>
  <c r="AF18" i="14"/>
  <c r="AE18" i="14"/>
  <c r="L18" i="14"/>
  <c r="T18" i="14" s="1"/>
  <c r="AK17" i="14"/>
  <c r="AF17" i="14"/>
  <c r="AE17" i="14"/>
  <c r="L17" i="14"/>
  <c r="X17" i="14" s="1"/>
  <c r="AK16" i="14"/>
  <c r="AF16" i="14"/>
  <c r="AE16" i="14"/>
  <c r="X16" i="14"/>
  <c r="R16" i="14"/>
  <c r="L16" i="14"/>
  <c r="AC16" i="14" s="1"/>
  <c r="AA16" i="14" s="1"/>
  <c r="AG16" i="14" s="1"/>
  <c r="AP15" i="14"/>
  <c r="AM15" i="14"/>
  <c r="AH15" i="14"/>
  <c r="AI15" i="14" s="1"/>
  <c r="J15" i="14"/>
  <c r="AD15" i="14" s="1"/>
  <c r="I15" i="14"/>
  <c r="F15" i="14"/>
  <c r="D15" i="14"/>
  <c r="AK14" i="14"/>
  <c r="AF14" i="14"/>
  <c r="AE14" i="14"/>
  <c r="L14" i="14"/>
  <c r="X14" i="14" s="1"/>
  <c r="AK13" i="14"/>
  <c r="AF13" i="14"/>
  <c r="AE13" i="14"/>
  <c r="P13" i="14"/>
  <c r="L13" i="14"/>
  <c r="AC13" i="14" s="1"/>
  <c r="AA13" i="14" s="1"/>
  <c r="AG13" i="14" s="1"/>
  <c r="AK12" i="14"/>
  <c r="AF12" i="14"/>
  <c r="AE12" i="14"/>
  <c r="L12" i="14"/>
  <c r="T12" i="14" s="1"/>
  <c r="AP11" i="14"/>
  <c r="AM11" i="14"/>
  <c r="AH11" i="14"/>
  <c r="AI11" i="14" s="1"/>
  <c r="J11" i="14"/>
  <c r="AD11" i="14" s="1"/>
  <c r="I11" i="14"/>
  <c r="F11" i="14"/>
  <c r="D11" i="14"/>
  <c r="AK10" i="14"/>
  <c r="AF10" i="14"/>
  <c r="AE10" i="14"/>
  <c r="L10" i="14"/>
  <c r="AC10" i="14" s="1"/>
  <c r="AA10" i="14" s="1"/>
  <c r="AG10" i="14" s="1"/>
  <c r="AK9" i="14"/>
  <c r="AF9" i="14"/>
  <c r="AE9" i="14"/>
  <c r="P9" i="14"/>
  <c r="L9" i="14"/>
  <c r="T9" i="14" s="1"/>
  <c r="AK8" i="14"/>
  <c r="AF8" i="14"/>
  <c r="AE8" i="14"/>
  <c r="L8" i="14"/>
  <c r="T8" i="14" s="1"/>
  <c r="AP7" i="14"/>
  <c r="AM7" i="14"/>
  <c r="AH7" i="14"/>
  <c r="AI7" i="14" s="1"/>
  <c r="J7" i="14"/>
  <c r="AJ7" i="14" s="1"/>
  <c r="I7" i="14"/>
  <c r="F7" i="14"/>
  <c r="D7" i="14"/>
  <c r="AK6" i="14"/>
  <c r="AF6" i="14"/>
  <c r="AE6" i="14"/>
  <c r="Z6" i="14"/>
  <c r="L6" i="14"/>
  <c r="T6" i="14" s="1"/>
  <c r="AK5" i="14"/>
  <c r="AF5" i="14"/>
  <c r="AE5" i="14"/>
  <c r="L5" i="14"/>
  <c r="T5" i="14" s="1"/>
  <c r="AK4" i="14"/>
  <c r="AF4" i="14"/>
  <c r="AE4" i="14"/>
  <c r="L4" i="14"/>
  <c r="L7" i="14" s="1"/>
  <c r="AP127" i="5"/>
  <c r="AM127" i="5"/>
  <c r="AH127" i="5"/>
  <c r="AI127" i="5" s="1"/>
  <c r="AB127" i="5"/>
  <c r="J127" i="5"/>
  <c r="AJ127" i="5" s="1"/>
  <c r="I127" i="5"/>
  <c r="F127" i="5"/>
  <c r="D127" i="5"/>
  <c r="AK126" i="5"/>
  <c r="AF126" i="5"/>
  <c r="AE126" i="5"/>
  <c r="L126" i="5"/>
  <c r="AK125" i="5"/>
  <c r="AF125" i="5"/>
  <c r="AE125" i="5"/>
  <c r="T125" i="5"/>
  <c r="L125" i="5"/>
  <c r="AC125" i="5" s="1"/>
  <c r="AA125" i="5" s="1"/>
  <c r="AG125" i="5" s="1"/>
  <c r="AK124" i="5"/>
  <c r="AF124" i="5"/>
  <c r="AE124" i="5"/>
  <c r="T124" i="5"/>
  <c r="L124" i="5"/>
  <c r="X124" i="5" s="1"/>
  <c r="AP123" i="5"/>
  <c r="AM123" i="5"/>
  <c r="AH123" i="5"/>
  <c r="AI123" i="5" s="1"/>
  <c r="J123" i="5"/>
  <c r="AD123" i="5" s="1"/>
  <c r="I123" i="5"/>
  <c r="F123" i="5"/>
  <c r="D123" i="5"/>
  <c r="AK122" i="5"/>
  <c r="AF122" i="5"/>
  <c r="AE122" i="5"/>
  <c r="L122" i="5"/>
  <c r="AK121" i="5"/>
  <c r="AF121" i="5"/>
  <c r="AE121" i="5"/>
  <c r="L121" i="5"/>
  <c r="X121" i="5" s="1"/>
  <c r="AK120" i="5"/>
  <c r="AF120" i="5"/>
  <c r="AE120" i="5"/>
  <c r="T120" i="5"/>
  <c r="AP119" i="5"/>
  <c r="AM119" i="5"/>
  <c r="AH119" i="5"/>
  <c r="AI119" i="5" s="1"/>
  <c r="J119" i="5"/>
  <c r="AJ119" i="5" s="1"/>
  <c r="I119" i="5"/>
  <c r="F119" i="5"/>
  <c r="D119" i="5"/>
  <c r="AK118" i="5"/>
  <c r="AF118" i="5"/>
  <c r="AE118" i="5"/>
  <c r="R118" i="5"/>
  <c r="P118" i="5"/>
  <c r="L118" i="5"/>
  <c r="X118" i="5" s="1"/>
  <c r="AK117" i="5"/>
  <c r="AF117" i="5"/>
  <c r="AE117" i="5"/>
  <c r="R117" i="5"/>
  <c r="L117" i="5"/>
  <c r="T117" i="5" s="1"/>
  <c r="AK116" i="5"/>
  <c r="AF116" i="5"/>
  <c r="AE116" i="5"/>
  <c r="L116" i="5"/>
  <c r="AC116" i="5" s="1"/>
  <c r="AA116" i="5" s="1"/>
  <c r="AG116" i="5" s="1"/>
  <c r="AP115" i="5"/>
  <c r="AM115" i="5"/>
  <c r="AH115" i="5"/>
  <c r="AI115" i="5" s="1"/>
  <c r="J115" i="5"/>
  <c r="AD115" i="5" s="1"/>
  <c r="I115" i="5"/>
  <c r="F115" i="5"/>
  <c r="D115" i="5"/>
  <c r="AK114" i="5"/>
  <c r="AF114" i="5"/>
  <c r="AE114" i="5"/>
  <c r="L114" i="5"/>
  <c r="T114" i="5" s="1"/>
  <c r="AK113" i="5"/>
  <c r="AF113" i="5"/>
  <c r="AE113" i="5"/>
  <c r="L113" i="5"/>
  <c r="V113" i="5" s="1"/>
  <c r="AK112" i="5"/>
  <c r="AF112" i="5"/>
  <c r="AE112" i="5"/>
  <c r="AE115" i="5" s="1"/>
  <c r="L112" i="5"/>
  <c r="N112" i="5" s="1"/>
  <c r="AP111" i="5"/>
  <c r="AM111" i="5"/>
  <c r="AH111" i="5"/>
  <c r="AI111" i="5" s="1"/>
  <c r="J111" i="5"/>
  <c r="AD111" i="5" s="1"/>
  <c r="I111" i="5"/>
  <c r="F111" i="5"/>
  <c r="D111" i="5"/>
  <c r="AK110" i="5"/>
  <c r="AF110" i="5"/>
  <c r="AE110" i="5"/>
  <c r="L110" i="5"/>
  <c r="AC110" i="5" s="1"/>
  <c r="AA110" i="5" s="1"/>
  <c r="AG110" i="5" s="1"/>
  <c r="AK109" i="5"/>
  <c r="AF109" i="5"/>
  <c r="AE109" i="5"/>
  <c r="L109" i="5"/>
  <c r="T109" i="5" s="1"/>
  <c r="AK108" i="5"/>
  <c r="AF108" i="5"/>
  <c r="AE108" i="5"/>
  <c r="AE111" i="5" s="1"/>
  <c r="L108" i="5"/>
  <c r="T108" i="5" s="1"/>
  <c r="AP107" i="5"/>
  <c r="AM107" i="5"/>
  <c r="AH107" i="5"/>
  <c r="AI107" i="5" s="1"/>
  <c r="J107" i="5"/>
  <c r="AD107" i="5" s="1"/>
  <c r="I107" i="5"/>
  <c r="F107" i="5"/>
  <c r="D107" i="5"/>
  <c r="AK106" i="5"/>
  <c r="AF106" i="5"/>
  <c r="AE106" i="5"/>
  <c r="V106" i="5"/>
  <c r="L106" i="5"/>
  <c r="N106" i="5" s="1"/>
  <c r="AF105" i="5"/>
  <c r="AE105" i="5"/>
  <c r="L105" i="5"/>
  <c r="Z105" i="5" s="1"/>
  <c r="AK104" i="5"/>
  <c r="AF104" i="5"/>
  <c r="AE104" i="5"/>
  <c r="L104" i="5"/>
  <c r="T104" i="5" s="1"/>
  <c r="AP103" i="5"/>
  <c r="AM103" i="5"/>
  <c r="AH103" i="5"/>
  <c r="AI103" i="5" s="1"/>
  <c r="AD103" i="5"/>
  <c r="J103" i="5"/>
  <c r="AJ103" i="5" s="1"/>
  <c r="I103" i="5"/>
  <c r="F103" i="5"/>
  <c r="D103" i="5"/>
  <c r="AK102" i="5"/>
  <c r="AF102" i="5"/>
  <c r="AE102" i="5"/>
  <c r="L102" i="5"/>
  <c r="Z102" i="5" s="1"/>
  <c r="AK101" i="5"/>
  <c r="AF101" i="5"/>
  <c r="AE101" i="5"/>
  <c r="X101" i="5"/>
  <c r="R101" i="5"/>
  <c r="N101" i="5"/>
  <c r="L101" i="5"/>
  <c r="T101" i="5" s="1"/>
  <c r="AK100" i="5"/>
  <c r="AF100" i="5"/>
  <c r="AE100" i="5"/>
  <c r="L100" i="5"/>
  <c r="V100" i="5" s="1"/>
  <c r="AP99" i="5"/>
  <c r="AM99" i="5"/>
  <c r="AH99" i="5"/>
  <c r="AI99" i="5" s="1"/>
  <c r="J99" i="5"/>
  <c r="K99" i="5" s="1"/>
  <c r="I99" i="5"/>
  <c r="F99" i="5"/>
  <c r="D99" i="5"/>
  <c r="AK98" i="5"/>
  <c r="AF98" i="5"/>
  <c r="AE98" i="5"/>
  <c r="L98" i="5"/>
  <c r="X98" i="5" s="1"/>
  <c r="AK97" i="5"/>
  <c r="AF97" i="5"/>
  <c r="AE97" i="5"/>
  <c r="L97" i="5"/>
  <c r="T97" i="5" s="1"/>
  <c r="AK96" i="5"/>
  <c r="AF96" i="5"/>
  <c r="AE96" i="5"/>
  <c r="L96" i="5"/>
  <c r="L99" i="5" s="1"/>
  <c r="AP95" i="5"/>
  <c r="AM95" i="5"/>
  <c r="AH95" i="5"/>
  <c r="AI95" i="5" s="1"/>
  <c r="J95" i="5"/>
  <c r="AD95" i="5" s="1"/>
  <c r="I95" i="5"/>
  <c r="F95" i="5"/>
  <c r="D95" i="5"/>
  <c r="AK94" i="5"/>
  <c r="AF94" i="5"/>
  <c r="AE94" i="5"/>
  <c r="L94" i="5"/>
  <c r="T94" i="5" s="1"/>
  <c r="AK93" i="5"/>
  <c r="AF93" i="5"/>
  <c r="AE93" i="5"/>
  <c r="L93" i="5"/>
  <c r="N93" i="5" s="1"/>
  <c r="AK92" i="5"/>
  <c r="AF92" i="5"/>
  <c r="AE92" i="5"/>
  <c r="N92" i="5"/>
  <c r="L92" i="5"/>
  <c r="Z92" i="5" s="1"/>
  <c r="AP91" i="5"/>
  <c r="AM91" i="5"/>
  <c r="AH91" i="5"/>
  <c r="AI91" i="5" s="1"/>
  <c r="J91" i="5"/>
  <c r="K91" i="5" s="1"/>
  <c r="I91" i="5"/>
  <c r="F91" i="5"/>
  <c r="D91" i="5"/>
  <c r="AK90" i="5"/>
  <c r="AF90" i="5"/>
  <c r="AE90" i="5"/>
  <c r="L90" i="5"/>
  <c r="AC90" i="5" s="1"/>
  <c r="AA90" i="5" s="1"/>
  <c r="AG90" i="5" s="1"/>
  <c r="AK89" i="5"/>
  <c r="AF89" i="5"/>
  <c r="AE89" i="5"/>
  <c r="L89" i="5"/>
  <c r="AC89" i="5" s="1"/>
  <c r="AA89" i="5" s="1"/>
  <c r="AG89" i="5" s="1"/>
  <c r="AK88" i="5"/>
  <c r="AK91" i="5" s="1"/>
  <c r="AF88" i="5"/>
  <c r="AE88" i="5"/>
  <c r="L88" i="5"/>
  <c r="T88" i="5" s="1"/>
  <c r="AP87" i="5"/>
  <c r="AM87" i="5"/>
  <c r="AH87" i="5"/>
  <c r="AI87" i="5" s="1"/>
  <c r="J87" i="5"/>
  <c r="AD87" i="5" s="1"/>
  <c r="I87" i="5"/>
  <c r="F87" i="5"/>
  <c r="D87" i="5"/>
  <c r="AK86" i="5"/>
  <c r="AF86" i="5"/>
  <c r="AE86" i="5"/>
  <c r="L86" i="5"/>
  <c r="T86" i="5" s="1"/>
  <c r="AK85" i="5"/>
  <c r="AF85" i="5"/>
  <c r="AE85" i="5"/>
  <c r="R85" i="5"/>
  <c r="L85" i="5"/>
  <c r="Z85" i="5" s="1"/>
  <c r="AK84" i="5"/>
  <c r="AF84" i="5"/>
  <c r="AE84" i="5"/>
  <c r="L84" i="5"/>
  <c r="T84" i="5" s="1"/>
  <c r="AP83" i="5"/>
  <c r="AM83" i="5"/>
  <c r="AH83" i="5"/>
  <c r="AI83" i="5" s="1"/>
  <c r="J83" i="5"/>
  <c r="AJ83" i="5" s="1"/>
  <c r="I83" i="5"/>
  <c r="F83" i="5"/>
  <c r="D83" i="5"/>
  <c r="AK82" i="5"/>
  <c r="AF82" i="5"/>
  <c r="AE82" i="5"/>
  <c r="L82" i="5"/>
  <c r="Z82" i="5" s="1"/>
  <c r="AK81" i="5"/>
  <c r="AF81" i="5"/>
  <c r="AE81" i="5"/>
  <c r="R81" i="5"/>
  <c r="L81" i="5"/>
  <c r="T81" i="5" s="1"/>
  <c r="AK80" i="5"/>
  <c r="AF80" i="5"/>
  <c r="AE80" i="5"/>
  <c r="L80" i="5"/>
  <c r="N80" i="5" s="1"/>
  <c r="AP79" i="5"/>
  <c r="AM79" i="5"/>
  <c r="AH79" i="5"/>
  <c r="AI79" i="5" s="1"/>
  <c r="J79" i="5"/>
  <c r="I79" i="5"/>
  <c r="F79" i="5"/>
  <c r="D79" i="5"/>
  <c r="AK78" i="5"/>
  <c r="AF78" i="5"/>
  <c r="AE78" i="5"/>
  <c r="L78" i="5"/>
  <c r="T78" i="5" s="1"/>
  <c r="AK77" i="5"/>
  <c r="AF77" i="5"/>
  <c r="AE77" i="5"/>
  <c r="P77" i="5"/>
  <c r="L77" i="5"/>
  <c r="AC77" i="5" s="1"/>
  <c r="AA77" i="5" s="1"/>
  <c r="AG77" i="5" s="1"/>
  <c r="AK76" i="5"/>
  <c r="AF76" i="5"/>
  <c r="AE76" i="5"/>
  <c r="Z76" i="5"/>
  <c r="L76" i="5"/>
  <c r="AC76" i="5" s="1"/>
  <c r="AA76" i="5" s="1"/>
  <c r="AG76" i="5" s="1"/>
  <c r="AP75" i="5"/>
  <c r="AM75" i="5"/>
  <c r="AH75" i="5"/>
  <c r="AI75" i="5" s="1"/>
  <c r="J75" i="5"/>
  <c r="I75" i="5"/>
  <c r="F75" i="5"/>
  <c r="D75" i="5"/>
  <c r="AK74" i="5"/>
  <c r="AF74" i="5"/>
  <c r="AE74" i="5"/>
  <c r="V74" i="5"/>
  <c r="L74" i="5"/>
  <c r="N74" i="5" s="1"/>
  <c r="AK73" i="5"/>
  <c r="AF73" i="5"/>
  <c r="AE73" i="5"/>
  <c r="L73" i="5"/>
  <c r="V73" i="5" s="1"/>
  <c r="AK72" i="5"/>
  <c r="AF72" i="5"/>
  <c r="AE72" i="5"/>
  <c r="L72" i="5"/>
  <c r="Z72" i="5" s="1"/>
  <c r="AP71" i="5"/>
  <c r="AM71" i="5"/>
  <c r="AH71" i="5"/>
  <c r="AI71" i="5" s="1"/>
  <c r="J71" i="5"/>
  <c r="AD71" i="5" s="1"/>
  <c r="I71" i="5"/>
  <c r="F71" i="5"/>
  <c r="D71" i="5"/>
  <c r="AK70" i="5"/>
  <c r="AF70" i="5"/>
  <c r="AE70" i="5"/>
  <c r="R70" i="5"/>
  <c r="N70" i="5"/>
  <c r="L70" i="5"/>
  <c r="Z70" i="5" s="1"/>
  <c r="AK69" i="5"/>
  <c r="AF69" i="5"/>
  <c r="AE69" i="5"/>
  <c r="L69" i="5"/>
  <c r="Z69" i="5" s="1"/>
  <c r="AK68" i="5"/>
  <c r="AF68" i="5"/>
  <c r="AE68" i="5"/>
  <c r="L68" i="5"/>
  <c r="T68" i="5" s="1"/>
  <c r="AP67" i="5"/>
  <c r="AM67" i="5"/>
  <c r="AH67" i="5"/>
  <c r="AI67" i="5" s="1"/>
  <c r="AD67" i="5"/>
  <c r="J67" i="5"/>
  <c r="K67" i="5" s="1"/>
  <c r="I67" i="5"/>
  <c r="F67" i="5"/>
  <c r="D67" i="5"/>
  <c r="AK66" i="5"/>
  <c r="AF66" i="5"/>
  <c r="AE66" i="5"/>
  <c r="L66" i="5"/>
  <c r="T66" i="5" s="1"/>
  <c r="AK65" i="5"/>
  <c r="AA65" i="5" s="1"/>
  <c r="AG65" i="5" s="1"/>
  <c r="AF65" i="5"/>
  <c r="AE65" i="5"/>
  <c r="V65" i="5"/>
  <c r="L65" i="5"/>
  <c r="AC65" i="5" s="1"/>
  <c r="AK64" i="5"/>
  <c r="AF64" i="5"/>
  <c r="AE64" i="5"/>
  <c r="L64" i="5"/>
  <c r="V64" i="5" s="1"/>
  <c r="AP63" i="5"/>
  <c r="AM63" i="5"/>
  <c r="AH63" i="5"/>
  <c r="J63" i="5"/>
  <c r="AB63" i="5" s="1"/>
  <c r="I63" i="5"/>
  <c r="F63" i="5"/>
  <c r="D63" i="5"/>
  <c r="AK62" i="5"/>
  <c r="AF62" i="5"/>
  <c r="AE62" i="5"/>
  <c r="L62" i="5"/>
  <c r="T62" i="5" s="1"/>
  <c r="AK61" i="5"/>
  <c r="AF61" i="5"/>
  <c r="AE61" i="5"/>
  <c r="L61" i="5"/>
  <c r="N61" i="5" s="1"/>
  <c r="AK60" i="5"/>
  <c r="AF60" i="5"/>
  <c r="AE60" i="5"/>
  <c r="T60" i="5"/>
  <c r="L60" i="5"/>
  <c r="Z60" i="5" s="1"/>
  <c r="AP59" i="5"/>
  <c r="AM59" i="5"/>
  <c r="AH59" i="5"/>
  <c r="AI59" i="5" s="1"/>
  <c r="J59" i="5"/>
  <c r="AD59" i="5" s="1"/>
  <c r="I59" i="5"/>
  <c r="F59" i="5"/>
  <c r="D59" i="5"/>
  <c r="AK58" i="5"/>
  <c r="AF58" i="5"/>
  <c r="AE58" i="5"/>
  <c r="R58" i="5"/>
  <c r="L58" i="5"/>
  <c r="V58" i="5" s="1"/>
  <c r="AK57" i="5"/>
  <c r="AF57" i="5"/>
  <c r="AE57" i="5"/>
  <c r="L57" i="5"/>
  <c r="T57" i="5" s="1"/>
  <c r="AK56" i="5"/>
  <c r="AF56" i="5"/>
  <c r="AE56" i="5"/>
  <c r="L56" i="5"/>
  <c r="T56" i="5" s="1"/>
  <c r="AP55" i="5"/>
  <c r="AM55" i="5"/>
  <c r="AH55" i="5"/>
  <c r="J55" i="5"/>
  <c r="AB55" i="5" s="1"/>
  <c r="I55" i="5"/>
  <c r="F55" i="5"/>
  <c r="D55" i="5"/>
  <c r="AK54" i="5"/>
  <c r="AF54" i="5"/>
  <c r="AE54" i="5"/>
  <c r="R54" i="5"/>
  <c r="L54" i="5"/>
  <c r="X54" i="5" s="1"/>
  <c r="AK53" i="5"/>
  <c r="AF53" i="5"/>
  <c r="AE53" i="5"/>
  <c r="P53" i="5"/>
  <c r="L53" i="5"/>
  <c r="T53" i="5" s="1"/>
  <c r="AK52" i="5"/>
  <c r="AF52" i="5"/>
  <c r="AE52" i="5"/>
  <c r="L52" i="5"/>
  <c r="V52" i="5" s="1"/>
  <c r="AP51" i="5"/>
  <c r="AM51" i="5"/>
  <c r="AH51" i="5"/>
  <c r="AI51" i="5" s="1"/>
  <c r="J51" i="5"/>
  <c r="K51" i="5" s="1"/>
  <c r="I51" i="5"/>
  <c r="F51" i="5"/>
  <c r="D51" i="5"/>
  <c r="AK50" i="5"/>
  <c r="AF50" i="5"/>
  <c r="AE50" i="5"/>
  <c r="L50" i="5"/>
  <c r="T50" i="5" s="1"/>
  <c r="AK49" i="5"/>
  <c r="AF49" i="5"/>
  <c r="AE49" i="5"/>
  <c r="L49" i="5"/>
  <c r="N49" i="5" s="1"/>
  <c r="AK48" i="5"/>
  <c r="AF48" i="5"/>
  <c r="AE48" i="5"/>
  <c r="L48" i="5"/>
  <c r="T48" i="5" s="1"/>
  <c r="AP47" i="5"/>
  <c r="AM47" i="5"/>
  <c r="AH47" i="5"/>
  <c r="AI47" i="5" s="1"/>
  <c r="J47" i="5"/>
  <c r="AB47" i="5" s="1"/>
  <c r="I47" i="5"/>
  <c r="F47" i="5"/>
  <c r="D47" i="5"/>
  <c r="AK46" i="5"/>
  <c r="AF46" i="5"/>
  <c r="AE46" i="5"/>
  <c r="L46" i="5"/>
  <c r="V46" i="5" s="1"/>
  <c r="AK45" i="5"/>
  <c r="AF45" i="5"/>
  <c r="AE45" i="5"/>
  <c r="R45" i="5"/>
  <c r="L45" i="5"/>
  <c r="V45" i="5" s="1"/>
  <c r="AK44" i="5"/>
  <c r="AF44" i="5"/>
  <c r="AE44" i="5"/>
  <c r="L44" i="5"/>
  <c r="P44" i="5" s="1"/>
  <c r="AP43" i="5"/>
  <c r="AM43" i="5"/>
  <c r="AH43" i="5"/>
  <c r="AI43" i="5" s="1"/>
  <c r="J43" i="5"/>
  <c r="AD43" i="5" s="1"/>
  <c r="I43" i="5"/>
  <c r="F43" i="5"/>
  <c r="D43" i="5"/>
  <c r="AK42" i="5"/>
  <c r="AF42" i="5"/>
  <c r="AE42" i="5"/>
  <c r="L42" i="5"/>
  <c r="T42" i="5" s="1"/>
  <c r="AK41" i="5"/>
  <c r="AF41" i="5"/>
  <c r="AE41" i="5"/>
  <c r="L41" i="5"/>
  <c r="P41" i="5" s="1"/>
  <c r="AK40" i="5"/>
  <c r="AF40" i="5"/>
  <c r="AE40" i="5"/>
  <c r="L40" i="5"/>
  <c r="T40" i="5" s="1"/>
  <c r="AP39" i="5"/>
  <c r="AM39" i="5"/>
  <c r="AH39" i="5"/>
  <c r="AI39" i="5" s="1"/>
  <c r="J39" i="5"/>
  <c r="K39" i="5" s="1"/>
  <c r="I39" i="5"/>
  <c r="F39" i="5"/>
  <c r="D39" i="5"/>
  <c r="AK38" i="5"/>
  <c r="AF38" i="5"/>
  <c r="AE38" i="5"/>
  <c r="L38" i="5"/>
  <c r="R38" i="5" s="1"/>
  <c r="AK37" i="5"/>
  <c r="AF37" i="5"/>
  <c r="AE37" i="5"/>
  <c r="R37" i="5"/>
  <c r="L37" i="5"/>
  <c r="T37" i="5" s="1"/>
  <c r="AK36" i="5"/>
  <c r="AE36" i="5"/>
  <c r="AA36" i="5"/>
  <c r="AG36" i="5" s="1"/>
  <c r="L36" i="5"/>
  <c r="AC36" i="5" s="1"/>
  <c r="AP35" i="5"/>
  <c r="AM35" i="5"/>
  <c r="AH35" i="5"/>
  <c r="AI35" i="5" s="1"/>
  <c r="J35" i="5"/>
  <c r="K35" i="5" s="1"/>
  <c r="I35" i="5"/>
  <c r="F35" i="5"/>
  <c r="D35" i="5"/>
  <c r="AK34" i="5"/>
  <c r="AF34" i="5"/>
  <c r="AE34" i="5"/>
  <c r="L34" i="5"/>
  <c r="T34" i="5" s="1"/>
  <c r="AK33" i="5"/>
  <c r="AF33" i="5"/>
  <c r="AE33" i="5"/>
  <c r="L33" i="5"/>
  <c r="Z33" i="5" s="1"/>
  <c r="AK32" i="5"/>
  <c r="AF32" i="5"/>
  <c r="AE32" i="5"/>
  <c r="L32" i="5"/>
  <c r="AP31" i="5"/>
  <c r="AM31" i="5"/>
  <c r="AH31" i="5"/>
  <c r="AI31" i="5" s="1"/>
  <c r="J31" i="5"/>
  <c r="AD31" i="5" s="1"/>
  <c r="I31" i="5"/>
  <c r="F31" i="5"/>
  <c r="D31" i="5"/>
  <c r="AK30" i="5"/>
  <c r="AF30" i="5"/>
  <c r="AE30" i="5"/>
  <c r="L30" i="5"/>
  <c r="AK29" i="5"/>
  <c r="AF29" i="5"/>
  <c r="AE29" i="5"/>
  <c r="L29" i="5"/>
  <c r="AK28" i="5"/>
  <c r="AF28" i="5"/>
  <c r="AE28" i="5"/>
  <c r="R28" i="5"/>
  <c r="L28" i="5"/>
  <c r="T28" i="5" s="1"/>
  <c r="AP27" i="5"/>
  <c r="AM27" i="5"/>
  <c r="AI27" i="5"/>
  <c r="J27" i="5"/>
  <c r="AJ27" i="5" s="1"/>
  <c r="I27" i="5"/>
  <c r="F27" i="5"/>
  <c r="D27" i="5"/>
  <c r="AK26" i="5"/>
  <c r="AF26" i="5"/>
  <c r="AE26" i="5"/>
  <c r="AA26" i="5"/>
  <c r="AG26" i="5" s="1"/>
  <c r="L26" i="5"/>
  <c r="AC26" i="5" s="1"/>
  <c r="AK25" i="5"/>
  <c r="AF25" i="5"/>
  <c r="AE25" i="5"/>
  <c r="L25" i="5"/>
  <c r="T25" i="5" s="1"/>
  <c r="AK24" i="5"/>
  <c r="AF24" i="5"/>
  <c r="AE24" i="5"/>
  <c r="L24" i="5"/>
  <c r="Z24" i="5" s="1"/>
  <c r="AP23" i="5"/>
  <c r="AM23" i="5"/>
  <c r="AH23" i="5"/>
  <c r="AI23" i="5" s="1"/>
  <c r="J23" i="5"/>
  <c r="AJ23" i="5" s="1"/>
  <c r="I23" i="5"/>
  <c r="F23" i="5"/>
  <c r="D23" i="5"/>
  <c r="AK22" i="5"/>
  <c r="AF22" i="5"/>
  <c r="AE22" i="5"/>
  <c r="V22" i="5"/>
  <c r="L22" i="5"/>
  <c r="T22" i="5" s="1"/>
  <c r="AK21" i="5"/>
  <c r="AF21" i="5"/>
  <c r="AE21" i="5"/>
  <c r="L21" i="5"/>
  <c r="Z21" i="5" s="1"/>
  <c r="AK20" i="5"/>
  <c r="AF20" i="5"/>
  <c r="AE20" i="5"/>
  <c r="Z20" i="5"/>
  <c r="L20" i="5"/>
  <c r="AP19" i="5"/>
  <c r="AM19" i="5"/>
  <c r="AH19" i="5"/>
  <c r="AI19" i="5" s="1"/>
  <c r="J19" i="5"/>
  <c r="AD19" i="5" s="1"/>
  <c r="I19" i="5"/>
  <c r="F19" i="5"/>
  <c r="D19" i="5"/>
  <c r="AK18" i="5"/>
  <c r="AF18" i="5"/>
  <c r="AE18" i="5"/>
  <c r="L18" i="5"/>
  <c r="Z18" i="5" s="1"/>
  <c r="AK17" i="5"/>
  <c r="AF17" i="5"/>
  <c r="AE17" i="5"/>
  <c r="L17" i="5"/>
  <c r="X17" i="5" s="1"/>
  <c r="AK16" i="5"/>
  <c r="AF16" i="5"/>
  <c r="AE16" i="5"/>
  <c r="L16" i="5"/>
  <c r="T16" i="5" s="1"/>
  <c r="AP15" i="5"/>
  <c r="AM15" i="5"/>
  <c r="AH15" i="5"/>
  <c r="AI15" i="5" s="1"/>
  <c r="J15" i="5"/>
  <c r="AD15" i="5" s="1"/>
  <c r="I15" i="5"/>
  <c r="F15" i="5"/>
  <c r="D15" i="5"/>
  <c r="AK14" i="5"/>
  <c r="AF14" i="5"/>
  <c r="AE14" i="5"/>
  <c r="L14" i="5"/>
  <c r="X14" i="5" s="1"/>
  <c r="AK13" i="5"/>
  <c r="AF13" i="5"/>
  <c r="AE13" i="5"/>
  <c r="L13" i="5"/>
  <c r="T13" i="5" s="1"/>
  <c r="AK12" i="5"/>
  <c r="AF12" i="5"/>
  <c r="AE12" i="5"/>
  <c r="L12" i="5"/>
  <c r="T12" i="5" s="1"/>
  <c r="AP11" i="5"/>
  <c r="AM11" i="5"/>
  <c r="AH11" i="5"/>
  <c r="AI11" i="5" s="1"/>
  <c r="J11" i="5"/>
  <c r="K11" i="5" s="1"/>
  <c r="I11" i="5"/>
  <c r="F11" i="5"/>
  <c r="D11" i="5"/>
  <c r="AK10" i="5"/>
  <c r="AF10" i="5"/>
  <c r="AE10" i="5"/>
  <c r="R10" i="5"/>
  <c r="L10" i="5"/>
  <c r="T10" i="5" s="1"/>
  <c r="AK9" i="5"/>
  <c r="AF9" i="5"/>
  <c r="AE9" i="5"/>
  <c r="L9" i="5"/>
  <c r="T9" i="5" s="1"/>
  <c r="AK8" i="5"/>
  <c r="AK11" i="5" s="1"/>
  <c r="AF8" i="5"/>
  <c r="AE8" i="5"/>
  <c r="L8" i="5"/>
  <c r="Z8" i="5" s="1"/>
  <c r="AP7" i="5"/>
  <c r="AM7" i="5"/>
  <c r="AH7" i="5"/>
  <c r="AI7" i="5" s="1"/>
  <c r="J7" i="5"/>
  <c r="AJ7" i="5" s="1"/>
  <c r="I7" i="5"/>
  <c r="F7" i="5"/>
  <c r="D7" i="5"/>
  <c r="AK6" i="5"/>
  <c r="AF6" i="5"/>
  <c r="AE6" i="5"/>
  <c r="L6" i="5"/>
  <c r="T6" i="5" s="1"/>
  <c r="AK5" i="5"/>
  <c r="AF5" i="5"/>
  <c r="AE5" i="5"/>
  <c r="L5" i="5"/>
  <c r="Z5" i="5" s="1"/>
  <c r="AK4" i="5"/>
  <c r="AF4" i="5"/>
  <c r="AE4" i="5"/>
  <c r="AE7" i="5" s="1"/>
  <c r="L4" i="5"/>
  <c r="AR127" i="6"/>
  <c r="AO127" i="6"/>
  <c r="AH127" i="6"/>
  <c r="J127" i="6"/>
  <c r="K127" i="6" s="1"/>
  <c r="I127" i="6"/>
  <c r="F127" i="6"/>
  <c r="D127" i="6"/>
  <c r="AM126" i="6"/>
  <c r="AF126" i="6"/>
  <c r="AE126" i="6"/>
  <c r="AA126" i="6"/>
  <c r="AG126" i="6" s="1"/>
  <c r="L126" i="6"/>
  <c r="X126" i="6" s="1"/>
  <c r="AM125" i="6"/>
  <c r="AF125" i="6"/>
  <c r="AE125" i="6"/>
  <c r="AA125" i="6"/>
  <c r="AG125" i="6" s="1"/>
  <c r="L125" i="6"/>
  <c r="AM124" i="6"/>
  <c r="AF124" i="6"/>
  <c r="AE124" i="6"/>
  <c r="AA124" i="6"/>
  <c r="AG124" i="6" s="1"/>
  <c r="X124" i="6"/>
  <c r="L124" i="6"/>
  <c r="P124" i="6" s="1"/>
  <c r="AR123" i="6"/>
  <c r="AO123" i="6"/>
  <c r="AH123" i="6"/>
  <c r="AK123" i="6" s="1"/>
  <c r="J123" i="6"/>
  <c r="AD123" i="6" s="1"/>
  <c r="I123" i="6"/>
  <c r="F123" i="6"/>
  <c r="D123" i="6"/>
  <c r="AM122" i="6"/>
  <c r="AF122" i="6"/>
  <c r="AE122" i="6"/>
  <c r="L122" i="6"/>
  <c r="Z122" i="6" s="1"/>
  <c r="AM121" i="6"/>
  <c r="AF121" i="6"/>
  <c r="AE121" i="6"/>
  <c r="L121" i="6"/>
  <c r="R121" i="6" s="1"/>
  <c r="AM120" i="6"/>
  <c r="AF120" i="6"/>
  <c r="AE120" i="6"/>
  <c r="L120" i="6"/>
  <c r="T120" i="6" s="1"/>
  <c r="AR119" i="6"/>
  <c r="AO119" i="6"/>
  <c r="AH119" i="6"/>
  <c r="AK119" i="6" s="1"/>
  <c r="J119" i="6"/>
  <c r="I119" i="6"/>
  <c r="F119" i="6"/>
  <c r="D119" i="6"/>
  <c r="AM118" i="6"/>
  <c r="AF118" i="6"/>
  <c r="AE118" i="6"/>
  <c r="L118" i="6"/>
  <c r="R118" i="6" s="1"/>
  <c r="AM117" i="6"/>
  <c r="AF117" i="6"/>
  <c r="AE117" i="6"/>
  <c r="L117" i="6"/>
  <c r="T117" i="6" s="1"/>
  <c r="AM116" i="6"/>
  <c r="AF116" i="6"/>
  <c r="AE116" i="6"/>
  <c r="AE119" i="6" s="1"/>
  <c r="L116" i="6"/>
  <c r="AR115" i="6"/>
  <c r="AO115" i="6"/>
  <c r="AH115" i="6"/>
  <c r="AK115" i="6" s="1"/>
  <c r="J115" i="6"/>
  <c r="K115" i="6" s="1"/>
  <c r="I115" i="6"/>
  <c r="F115" i="6"/>
  <c r="D115" i="6"/>
  <c r="AM114" i="6"/>
  <c r="AF114" i="6"/>
  <c r="AE114" i="6"/>
  <c r="L114" i="6"/>
  <c r="T114" i="6" s="1"/>
  <c r="AM113" i="6"/>
  <c r="AF113" i="6"/>
  <c r="AE113" i="6"/>
  <c r="X113" i="6"/>
  <c r="AM112" i="6"/>
  <c r="AF112" i="6"/>
  <c r="AE112" i="6"/>
  <c r="R112" i="6"/>
  <c r="AR111" i="6"/>
  <c r="AO111" i="6"/>
  <c r="AH111" i="6"/>
  <c r="AK111" i="6" s="1"/>
  <c r="J111" i="6"/>
  <c r="K111" i="6" s="1"/>
  <c r="I111" i="6"/>
  <c r="F111" i="6"/>
  <c r="D111" i="6"/>
  <c r="AM110" i="6"/>
  <c r="AF110" i="6"/>
  <c r="AE110" i="6"/>
  <c r="L110" i="6"/>
  <c r="X110" i="6" s="1"/>
  <c r="AM109" i="6"/>
  <c r="AF109" i="6"/>
  <c r="AE109" i="6"/>
  <c r="L109" i="6"/>
  <c r="V109" i="6" s="1"/>
  <c r="AM108" i="6"/>
  <c r="AF108" i="6"/>
  <c r="AE108" i="6"/>
  <c r="AE111" i="6" s="1"/>
  <c r="L108" i="6"/>
  <c r="P108" i="6" s="1"/>
  <c r="AR107" i="6"/>
  <c r="AO107" i="6"/>
  <c r="AH107" i="6"/>
  <c r="AK107" i="6" s="1"/>
  <c r="J107" i="6"/>
  <c r="AL107" i="6" s="1"/>
  <c r="I107" i="6"/>
  <c r="F107" i="6"/>
  <c r="D107" i="6"/>
  <c r="AM106" i="6"/>
  <c r="AF106" i="6"/>
  <c r="AE106" i="6"/>
  <c r="L106" i="6"/>
  <c r="T106" i="6" s="1"/>
  <c r="AM105" i="6"/>
  <c r="AF105" i="6"/>
  <c r="AE105" i="6"/>
  <c r="L105" i="6"/>
  <c r="Z105" i="6" s="1"/>
  <c r="AM104" i="6"/>
  <c r="AF104" i="6"/>
  <c r="AE104" i="6"/>
  <c r="L104" i="6"/>
  <c r="T104" i="6" s="1"/>
  <c r="AR103" i="6"/>
  <c r="AO103" i="6"/>
  <c r="AH103" i="6"/>
  <c r="AK103" i="6" s="1"/>
  <c r="J103" i="6"/>
  <c r="AD103" i="6" s="1"/>
  <c r="I103" i="6"/>
  <c r="F103" i="6"/>
  <c r="D103" i="6"/>
  <c r="AM102" i="6"/>
  <c r="AF102" i="6"/>
  <c r="AE102" i="6"/>
  <c r="L102" i="6"/>
  <c r="V102" i="6" s="1"/>
  <c r="AM101" i="6"/>
  <c r="AF101" i="6"/>
  <c r="AE101" i="6"/>
  <c r="L101" i="6"/>
  <c r="X101" i="6" s="1"/>
  <c r="AM100" i="6"/>
  <c r="AF100" i="6"/>
  <c r="AE100" i="6"/>
  <c r="AE103" i="6" s="1"/>
  <c r="L100" i="6"/>
  <c r="T100" i="6" s="1"/>
  <c r="AR99" i="6"/>
  <c r="AO99" i="6"/>
  <c r="AH99" i="6"/>
  <c r="AK99" i="6" s="1"/>
  <c r="J99" i="6"/>
  <c r="AB99" i="6" s="1"/>
  <c r="I99" i="6"/>
  <c r="F99" i="6"/>
  <c r="D99" i="6"/>
  <c r="AM98" i="6"/>
  <c r="AF98" i="6"/>
  <c r="AE98" i="6"/>
  <c r="L98" i="6"/>
  <c r="AM97" i="6"/>
  <c r="AF97" i="6"/>
  <c r="AE97" i="6"/>
  <c r="L97" i="6"/>
  <c r="X97" i="6" s="1"/>
  <c r="AM96" i="6"/>
  <c r="AF96" i="6"/>
  <c r="AE96" i="6"/>
  <c r="L96" i="6"/>
  <c r="AC96" i="6" s="1"/>
  <c r="AR95" i="6"/>
  <c r="AO95" i="6"/>
  <c r="AH95" i="6"/>
  <c r="AK95" i="6" s="1"/>
  <c r="J95" i="6"/>
  <c r="I95" i="6"/>
  <c r="F95" i="6"/>
  <c r="D95" i="6"/>
  <c r="AM94" i="6"/>
  <c r="AF94" i="6"/>
  <c r="AE94" i="6"/>
  <c r="L94" i="6"/>
  <c r="AM93" i="6"/>
  <c r="AF93" i="6"/>
  <c r="AE93" i="6"/>
  <c r="L93" i="6"/>
  <c r="T93" i="6" s="1"/>
  <c r="AM92" i="6"/>
  <c r="AF92" i="6"/>
  <c r="AE92" i="6"/>
  <c r="L92" i="6"/>
  <c r="X92" i="6" s="1"/>
  <c r="AR91" i="6"/>
  <c r="AO91" i="6"/>
  <c r="AH91" i="6"/>
  <c r="AK91" i="6" s="1"/>
  <c r="J91" i="6"/>
  <c r="AD91" i="6" s="1"/>
  <c r="I91" i="6"/>
  <c r="F91" i="6"/>
  <c r="D91" i="6"/>
  <c r="AM90" i="6"/>
  <c r="AF90" i="6"/>
  <c r="AE90" i="6"/>
  <c r="L90" i="6"/>
  <c r="T90" i="6" s="1"/>
  <c r="AM89" i="6"/>
  <c r="AF89" i="6"/>
  <c r="AE89" i="6"/>
  <c r="AA89" i="6"/>
  <c r="AG89" i="6" s="1"/>
  <c r="L89" i="6"/>
  <c r="AC89" i="6" s="1"/>
  <c r="AM88" i="6"/>
  <c r="AF88" i="6"/>
  <c r="AE88" i="6"/>
  <c r="L88" i="6"/>
  <c r="AC88" i="6" s="1"/>
  <c r="AR87" i="6"/>
  <c r="AO87" i="6"/>
  <c r="AH87" i="6"/>
  <c r="AK87" i="6" s="1"/>
  <c r="J87" i="6"/>
  <c r="K87" i="6" s="1"/>
  <c r="I87" i="6"/>
  <c r="F87" i="6"/>
  <c r="D87" i="6"/>
  <c r="AM86" i="6"/>
  <c r="AF86" i="6"/>
  <c r="AE86" i="6"/>
  <c r="N86" i="6"/>
  <c r="L86" i="6"/>
  <c r="T86" i="6" s="1"/>
  <c r="AM85" i="6"/>
  <c r="AF85" i="6"/>
  <c r="AE85" i="6"/>
  <c r="L85" i="6"/>
  <c r="Z85" i="6" s="1"/>
  <c r="AM84" i="6"/>
  <c r="AF84" i="6"/>
  <c r="AE84" i="6"/>
  <c r="L84" i="6"/>
  <c r="R84" i="6" s="1"/>
  <c r="AR83" i="6"/>
  <c r="AO83" i="6"/>
  <c r="AH83" i="6"/>
  <c r="AK83" i="6" s="1"/>
  <c r="J83" i="6"/>
  <c r="AD83" i="6" s="1"/>
  <c r="I83" i="6"/>
  <c r="F83" i="6"/>
  <c r="D83" i="6"/>
  <c r="AM82" i="6"/>
  <c r="AF82" i="6"/>
  <c r="AE82" i="6"/>
  <c r="L82" i="6"/>
  <c r="AC82" i="6" s="1"/>
  <c r="AM81" i="6"/>
  <c r="AF81" i="6"/>
  <c r="AE81" i="6"/>
  <c r="L81" i="6"/>
  <c r="T81" i="6" s="1"/>
  <c r="AM80" i="6"/>
  <c r="AF80" i="6"/>
  <c r="AE80" i="6"/>
  <c r="R80" i="6"/>
  <c r="L80" i="6"/>
  <c r="T80" i="6" s="1"/>
  <c r="AR79" i="6"/>
  <c r="AO79" i="6"/>
  <c r="AH79" i="6"/>
  <c r="AK79" i="6" s="1"/>
  <c r="J79" i="6"/>
  <c r="AD79" i="6" s="1"/>
  <c r="I79" i="6"/>
  <c r="F79" i="6"/>
  <c r="D79" i="6"/>
  <c r="AM78" i="6"/>
  <c r="AF78" i="6"/>
  <c r="AE78" i="6"/>
  <c r="L78" i="6"/>
  <c r="T78" i="6" s="1"/>
  <c r="AM77" i="6"/>
  <c r="AF77" i="6"/>
  <c r="AE77" i="6"/>
  <c r="L77" i="6"/>
  <c r="T77" i="6" s="1"/>
  <c r="AM76" i="6"/>
  <c r="AF76" i="6"/>
  <c r="AE76" i="6"/>
  <c r="L76" i="6"/>
  <c r="X76" i="6" s="1"/>
  <c r="AR75" i="6"/>
  <c r="AO75" i="6"/>
  <c r="AH75" i="6"/>
  <c r="AK75" i="6" s="1"/>
  <c r="J75" i="6"/>
  <c r="K75" i="6" s="1"/>
  <c r="I75" i="6"/>
  <c r="F75" i="6"/>
  <c r="D75" i="6"/>
  <c r="AM74" i="6"/>
  <c r="AF74" i="6"/>
  <c r="AE74" i="6"/>
  <c r="L74" i="6"/>
  <c r="T74" i="6" s="1"/>
  <c r="AM73" i="6"/>
  <c r="AF73" i="6"/>
  <c r="AE73" i="6"/>
  <c r="L73" i="6"/>
  <c r="X73" i="6" s="1"/>
  <c r="AM72" i="6"/>
  <c r="AF72" i="6"/>
  <c r="AE72" i="6"/>
  <c r="L72" i="6"/>
  <c r="Z72" i="6" s="1"/>
  <c r="AR71" i="6"/>
  <c r="AO71" i="6"/>
  <c r="AH71" i="6"/>
  <c r="AK71" i="6" s="1"/>
  <c r="J71" i="6"/>
  <c r="AB71" i="6" s="1"/>
  <c r="I71" i="6"/>
  <c r="F71" i="6"/>
  <c r="D71" i="6"/>
  <c r="AM70" i="6"/>
  <c r="AF70" i="6"/>
  <c r="AE70" i="6"/>
  <c r="L70" i="6"/>
  <c r="X70" i="6" s="1"/>
  <c r="AM69" i="6"/>
  <c r="AF69" i="6"/>
  <c r="AE69" i="6"/>
  <c r="L69" i="6"/>
  <c r="Z69" i="6" s="1"/>
  <c r="AM68" i="6"/>
  <c r="AF68" i="6"/>
  <c r="AE68" i="6"/>
  <c r="L68" i="6"/>
  <c r="X68" i="6" s="1"/>
  <c r="AR67" i="6"/>
  <c r="AO67" i="6"/>
  <c r="AH67" i="6"/>
  <c r="AK67" i="6" s="1"/>
  <c r="J67" i="6"/>
  <c r="AD67" i="6" s="1"/>
  <c r="I67" i="6"/>
  <c r="F67" i="6"/>
  <c r="D67" i="6"/>
  <c r="AM66" i="6"/>
  <c r="AF66" i="6"/>
  <c r="AE66" i="6"/>
  <c r="L66" i="6"/>
  <c r="Z66" i="6" s="1"/>
  <c r="AM65" i="6"/>
  <c r="AF65" i="6"/>
  <c r="AE65" i="6"/>
  <c r="L65" i="6"/>
  <c r="T65" i="6" s="1"/>
  <c r="AM64" i="6"/>
  <c r="AF64" i="6"/>
  <c r="AE64" i="6"/>
  <c r="L64" i="6"/>
  <c r="L67" i="6" s="1"/>
  <c r="AR63" i="6"/>
  <c r="AO63" i="6"/>
  <c r="AH63" i="6"/>
  <c r="J63" i="6"/>
  <c r="AD63" i="6" s="1"/>
  <c r="I63" i="6"/>
  <c r="F63" i="6"/>
  <c r="D63" i="6"/>
  <c r="AM62" i="6"/>
  <c r="AF62" i="6"/>
  <c r="AE62" i="6"/>
  <c r="L62" i="6"/>
  <c r="T62" i="6" s="1"/>
  <c r="AM61" i="6"/>
  <c r="AF61" i="6"/>
  <c r="AE61" i="6"/>
  <c r="L61" i="6"/>
  <c r="AM60" i="6"/>
  <c r="AF60" i="6"/>
  <c r="AE60" i="6"/>
  <c r="L60" i="6"/>
  <c r="AR59" i="6"/>
  <c r="AO59" i="6"/>
  <c r="AH59" i="6"/>
  <c r="AK59" i="6" s="1"/>
  <c r="J59" i="6"/>
  <c r="K59" i="6" s="1"/>
  <c r="I59" i="6"/>
  <c r="F59" i="6"/>
  <c r="D59" i="6"/>
  <c r="AM58" i="6"/>
  <c r="AF58" i="6"/>
  <c r="AE58" i="6"/>
  <c r="L58" i="6"/>
  <c r="AC58" i="6" s="1"/>
  <c r="AM57" i="6"/>
  <c r="AF57" i="6"/>
  <c r="AE57" i="6"/>
  <c r="L57" i="6"/>
  <c r="AC57" i="6" s="1"/>
  <c r="AM56" i="6"/>
  <c r="AF56" i="6"/>
  <c r="AE56" i="6"/>
  <c r="L56" i="6"/>
  <c r="T56" i="6" s="1"/>
  <c r="AR55" i="6"/>
  <c r="AO55" i="6"/>
  <c r="AH55" i="6"/>
  <c r="J55" i="6"/>
  <c r="AD55" i="6" s="1"/>
  <c r="I55" i="6"/>
  <c r="F55" i="6"/>
  <c r="D55" i="6"/>
  <c r="AM54" i="6"/>
  <c r="AF54" i="6"/>
  <c r="AE54" i="6"/>
  <c r="L54" i="6"/>
  <c r="AC54" i="6" s="1"/>
  <c r="AA54" i="6" s="1"/>
  <c r="AG54" i="6" s="1"/>
  <c r="AM53" i="6"/>
  <c r="AF53" i="6"/>
  <c r="AE53" i="6"/>
  <c r="L53" i="6"/>
  <c r="T53" i="6" s="1"/>
  <c r="AM52" i="6"/>
  <c r="AF52" i="6"/>
  <c r="AE52" i="6"/>
  <c r="L52" i="6"/>
  <c r="V52" i="6" s="1"/>
  <c r="AR51" i="6"/>
  <c r="AO51" i="6"/>
  <c r="AH51" i="6"/>
  <c r="AK51" i="6" s="1"/>
  <c r="J51" i="6"/>
  <c r="I51" i="6"/>
  <c r="F51" i="6"/>
  <c r="D51" i="6"/>
  <c r="AM50" i="6"/>
  <c r="AF50" i="6"/>
  <c r="AE50" i="6"/>
  <c r="L50" i="6"/>
  <c r="T50" i="6" s="1"/>
  <c r="AM49" i="6"/>
  <c r="AF49" i="6"/>
  <c r="AE49" i="6"/>
  <c r="L49" i="6"/>
  <c r="T49" i="6" s="1"/>
  <c r="AM48" i="6"/>
  <c r="AF48" i="6"/>
  <c r="AE48" i="6"/>
  <c r="L48" i="6"/>
  <c r="Z48" i="6" s="1"/>
  <c r="AR47" i="6"/>
  <c r="AO47" i="6"/>
  <c r="AH47" i="6"/>
  <c r="AK47" i="6" s="1"/>
  <c r="J47" i="6"/>
  <c r="K47" i="6" s="1"/>
  <c r="I47" i="6"/>
  <c r="F47" i="6"/>
  <c r="D47" i="6"/>
  <c r="AM46" i="6"/>
  <c r="AF46" i="6"/>
  <c r="AE46" i="6"/>
  <c r="L46" i="6"/>
  <c r="AC46" i="6" s="1"/>
  <c r="AA46" i="6" s="1"/>
  <c r="AG46" i="6" s="1"/>
  <c r="AM45" i="6"/>
  <c r="AF45" i="6"/>
  <c r="AE45" i="6"/>
  <c r="L45" i="6"/>
  <c r="T45" i="6" s="1"/>
  <c r="AM44" i="6"/>
  <c r="AA44" i="6" s="1"/>
  <c r="AG44" i="6" s="1"/>
  <c r="AF44" i="6"/>
  <c r="AE44" i="6"/>
  <c r="L44" i="6"/>
  <c r="AC44" i="6" s="1"/>
  <c r="AR43" i="6"/>
  <c r="AO43" i="6"/>
  <c r="AH43" i="6"/>
  <c r="AK43" i="6" s="1"/>
  <c r="J43" i="6"/>
  <c r="AD43" i="6" s="1"/>
  <c r="I43" i="6"/>
  <c r="F43" i="6"/>
  <c r="D43" i="6"/>
  <c r="AM42" i="6"/>
  <c r="AF42" i="6"/>
  <c r="AE42" i="6"/>
  <c r="L42" i="6"/>
  <c r="R42" i="6" s="1"/>
  <c r="AM41" i="6"/>
  <c r="AF41" i="6"/>
  <c r="AE41" i="6"/>
  <c r="AA41" i="6"/>
  <c r="AG41" i="6" s="1"/>
  <c r="L41" i="6"/>
  <c r="AC41" i="6" s="1"/>
  <c r="AM40" i="6"/>
  <c r="AF40" i="6"/>
  <c r="AE40" i="6"/>
  <c r="L40" i="6"/>
  <c r="T40" i="6" s="1"/>
  <c r="AR39" i="6"/>
  <c r="AO39" i="6"/>
  <c r="AH39" i="6"/>
  <c r="AK39" i="6" s="1"/>
  <c r="J39" i="6"/>
  <c r="K39" i="6" s="1"/>
  <c r="I39" i="6"/>
  <c r="F39" i="6"/>
  <c r="D39" i="6"/>
  <c r="AM38" i="6"/>
  <c r="AA38" i="6" s="1"/>
  <c r="AG38" i="6" s="1"/>
  <c r="AF38" i="6"/>
  <c r="AE38" i="6"/>
  <c r="L38" i="6"/>
  <c r="AC38" i="6" s="1"/>
  <c r="AM37" i="6"/>
  <c r="AF37" i="6"/>
  <c r="AE37" i="6"/>
  <c r="L37" i="6"/>
  <c r="T37" i="6" s="1"/>
  <c r="AM36" i="6"/>
  <c r="AA36" i="6" s="1"/>
  <c r="AG36" i="6" s="1"/>
  <c r="AF36" i="6"/>
  <c r="AE36" i="6"/>
  <c r="L36" i="6"/>
  <c r="AC36" i="6" s="1"/>
  <c r="AR35" i="6"/>
  <c r="AO35" i="6"/>
  <c r="AJ35" i="6" s="1"/>
  <c r="AH35" i="6"/>
  <c r="AK35" i="6" s="1"/>
  <c r="J35" i="6"/>
  <c r="I35" i="6"/>
  <c r="F35" i="6"/>
  <c r="D35" i="6"/>
  <c r="AM34" i="6"/>
  <c r="AF34" i="6"/>
  <c r="AE34" i="6"/>
  <c r="L34" i="6"/>
  <c r="T34" i="6" s="1"/>
  <c r="AM33" i="6"/>
  <c r="AF33" i="6"/>
  <c r="AE33" i="6"/>
  <c r="AC33" i="6"/>
  <c r="AM32" i="6"/>
  <c r="AF32" i="6"/>
  <c r="AE32" i="6"/>
  <c r="AR31" i="6"/>
  <c r="AO31" i="6"/>
  <c r="AH31" i="6"/>
  <c r="AK31" i="6" s="1"/>
  <c r="J31" i="6"/>
  <c r="I31" i="6"/>
  <c r="F31" i="6"/>
  <c r="D31" i="6"/>
  <c r="AM30" i="6"/>
  <c r="AF30" i="6"/>
  <c r="AE30" i="6"/>
  <c r="L30" i="6"/>
  <c r="T30" i="6" s="1"/>
  <c r="AM29" i="6"/>
  <c r="AF29" i="6"/>
  <c r="AE29" i="6"/>
  <c r="L29" i="6"/>
  <c r="Z29" i="6" s="1"/>
  <c r="AM28" i="6"/>
  <c r="AF28" i="6"/>
  <c r="AE28" i="6"/>
  <c r="L28" i="6"/>
  <c r="T28" i="6" s="1"/>
  <c r="AR27" i="6"/>
  <c r="AO27" i="6"/>
  <c r="AH27" i="6"/>
  <c r="AK27" i="6" s="1"/>
  <c r="J27" i="6"/>
  <c r="AD27" i="6" s="1"/>
  <c r="I27" i="6"/>
  <c r="F27" i="6"/>
  <c r="D27" i="6"/>
  <c r="AM26" i="6"/>
  <c r="AF26" i="6"/>
  <c r="AE26" i="6"/>
  <c r="L26" i="6"/>
  <c r="Z26" i="6" s="1"/>
  <c r="AM25" i="6"/>
  <c r="AF25" i="6"/>
  <c r="AE25" i="6"/>
  <c r="R25" i="6"/>
  <c r="L25" i="6"/>
  <c r="AC25" i="6" s="1"/>
  <c r="AM24" i="6"/>
  <c r="AF24" i="6"/>
  <c r="AE24" i="6"/>
  <c r="L24" i="6"/>
  <c r="T24" i="6" s="1"/>
  <c r="AR23" i="6"/>
  <c r="AO23" i="6"/>
  <c r="AH23" i="6"/>
  <c r="AK23" i="6" s="1"/>
  <c r="J23" i="6"/>
  <c r="I23" i="6"/>
  <c r="F23" i="6"/>
  <c r="D23" i="6"/>
  <c r="AM22" i="6"/>
  <c r="AF22" i="6"/>
  <c r="AE22" i="6"/>
  <c r="L22" i="6"/>
  <c r="Z22" i="6" s="1"/>
  <c r="AM21" i="6"/>
  <c r="AF21" i="6"/>
  <c r="AE21" i="6"/>
  <c r="Z21" i="6"/>
  <c r="L21" i="6"/>
  <c r="X21" i="6" s="1"/>
  <c r="AM20" i="6"/>
  <c r="AF20" i="6"/>
  <c r="AE20" i="6"/>
  <c r="L20" i="6"/>
  <c r="AC20" i="6" s="1"/>
  <c r="AR19" i="6"/>
  <c r="AO19" i="6"/>
  <c r="AH19" i="6"/>
  <c r="AK19" i="6" s="1"/>
  <c r="J19" i="6"/>
  <c r="AD19" i="6" s="1"/>
  <c r="I19" i="6"/>
  <c r="F19" i="6"/>
  <c r="D19" i="6"/>
  <c r="AM18" i="6"/>
  <c r="AF18" i="6"/>
  <c r="AE18" i="6"/>
  <c r="L18" i="6"/>
  <c r="X18" i="6" s="1"/>
  <c r="AM17" i="6"/>
  <c r="AA17" i="6" s="1"/>
  <c r="AG17" i="6" s="1"/>
  <c r="AF17" i="6"/>
  <c r="AE17" i="6"/>
  <c r="L17" i="6"/>
  <c r="AC17" i="6" s="1"/>
  <c r="AM16" i="6"/>
  <c r="AF16" i="6"/>
  <c r="AE16" i="6"/>
  <c r="L16" i="6"/>
  <c r="AR15" i="6"/>
  <c r="AO15" i="6"/>
  <c r="AH15" i="6"/>
  <c r="AK15" i="6" s="1"/>
  <c r="J15" i="6"/>
  <c r="K15" i="6" s="1"/>
  <c r="I15" i="6"/>
  <c r="F15" i="6"/>
  <c r="D15" i="6"/>
  <c r="AM14" i="6"/>
  <c r="AA14" i="6" s="1"/>
  <c r="AG14" i="6" s="1"/>
  <c r="AF14" i="6"/>
  <c r="AE14" i="6"/>
  <c r="L14" i="6"/>
  <c r="AC14" i="6" s="1"/>
  <c r="AM13" i="6"/>
  <c r="AF13" i="6"/>
  <c r="AE13" i="6"/>
  <c r="L13" i="6"/>
  <c r="T13" i="6" s="1"/>
  <c r="AM12" i="6"/>
  <c r="AF12" i="6"/>
  <c r="AE12" i="6"/>
  <c r="L12" i="6"/>
  <c r="Z12" i="6" s="1"/>
  <c r="AR11" i="6"/>
  <c r="AO11" i="6"/>
  <c r="AH11" i="6"/>
  <c r="AK11" i="6" s="1"/>
  <c r="J11" i="6"/>
  <c r="AL11" i="6" s="1"/>
  <c r="I11" i="6"/>
  <c r="F11" i="6"/>
  <c r="D11" i="6"/>
  <c r="AM10" i="6"/>
  <c r="AF10" i="6"/>
  <c r="AE10" i="6"/>
  <c r="L10" i="6"/>
  <c r="T10" i="6" s="1"/>
  <c r="AM9" i="6"/>
  <c r="AF9" i="6"/>
  <c r="AE9" i="6"/>
  <c r="L9" i="6"/>
  <c r="Z9" i="6" s="1"/>
  <c r="AM8" i="6"/>
  <c r="AF8" i="6"/>
  <c r="AE8" i="6"/>
  <c r="L8" i="6"/>
  <c r="AR7" i="6"/>
  <c r="AO7" i="6"/>
  <c r="AH7" i="6"/>
  <c r="AK7" i="6" s="1"/>
  <c r="J7" i="6"/>
  <c r="K7" i="6" s="1"/>
  <c r="I7" i="6"/>
  <c r="F7" i="6"/>
  <c r="D7" i="6"/>
  <c r="AM6" i="6"/>
  <c r="AF6" i="6"/>
  <c r="AE6" i="6"/>
  <c r="L6" i="6"/>
  <c r="Z6" i="6" s="1"/>
  <c r="AM5" i="6"/>
  <c r="AF5" i="6"/>
  <c r="AE5" i="6"/>
  <c r="L5" i="6"/>
  <c r="X5" i="6" s="1"/>
  <c r="AM4" i="6"/>
  <c r="AF4" i="6"/>
  <c r="AE4" i="6"/>
  <c r="L4" i="6"/>
  <c r="AC4" i="6" s="1"/>
  <c r="AR127" i="7"/>
  <c r="AO127" i="7"/>
  <c r="AH127" i="7"/>
  <c r="J127" i="7"/>
  <c r="AD127" i="7" s="1"/>
  <c r="I127" i="7"/>
  <c r="F127" i="7"/>
  <c r="D127" i="7"/>
  <c r="AM126" i="7"/>
  <c r="AF126" i="7"/>
  <c r="AE126" i="7"/>
  <c r="L126" i="7"/>
  <c r="T126" i="7" s="1"/>
  <c r="AM125" i="7"/>
  <c r="AF125" i="7"/>
  <c r="AE125" i="7"/>
  <c r="L125" i="7"/>
  <c r="T125" i="7" s="1"/>
  <c r="AM124" i="7"/>
  <c r="AF124" i="7"/>
  <c r="AE124" i="7"/>
  <c r="AE127" i="7" s="1"/>
  <c r="L124" i="7"/>
  <c r="AR123" i="7"/>
  <c r="AO123" i="7"/>
  <c r="AH123" i="7"/>
  <c r="AK123" i="7" s="1"/>
  <c r="J123" i="7"/>
  <c r="K123" i="7" s="1"/>
  <c r="I123" i="7"/>
  <c r="F123" i="7"/>
  <c r="D123" i="7"/>
  <c r="AM122" i="7"/>
  <c r="AF122" i="7"/>
  <c r="AE122" i="7"/>
  <c r="L122" i="7"/>
  <c r="T122" i="7" s="1"/>
  <c r="AM121" i="7"/>
  <c r="AF121" i="7"/>
  <c r="AE121" i="7"/>
  <c r="L121" i="7"/>
  <c r="AM120" i="7"/>
  <c r="AF120" i="7"/>
  <c r="AE120" i="7"/>
  <c r="P120" i="7"/>
  <c r="L120" i="7"/>
  <c r="AC120" i="7" s="1"/>
  <c r="AA120" i="7" s="1"/>
  <c r="AG120" i="7" s="1"/>
  <c r="AR119" i="7"/>
  <c r="AO119" i="7"/>
  <c r="AH119" i="7"/>
  <c r="AK119" i="7" s="1"/>
  <c r="J119" i="7"/>
  <c r="AD119" i="7" s="1"/>
  <c r="I119" i="7"/>
  <c r="F119" i="7"/>
  <c r="D119" i="7"/>
  <c r="AM118" i="7"/>
  <c r="AF118" i="7"/>
  <c r="AE118" i="7"/>
  <c r="L118" i="7"/>
  <c r="AM117" i="7"/>
  <c r="AA117" i="7" s="1"/>
  <c r="AG117" i="7" s="1"/>
  <c r="AF117" i="7"/>
  <c r="AE117" i="7"/>
  <c r="L117" i="7"/>
  <c r="AC117" i="7" s="1"/>
  <c r="AM116" i="7"/>
  <c r="AF116" i="7"/>
  <c r="AE116" i="7"/>
  <c r="L116" i="7"/>
  <c r="T116" i="7" s="1"/>
  <c r="AR115" i="7"/>
  <c r="AO115" i="7"/>
  <c r="AH115" i="7"/>
  <c r="AK115" i="7" s="1"/>
  <c r="J115" i="7"/>
  <c r="AD115" i="7" s="1"/>
  <c r="I115" i="7"/>
  <c r="F115" i="7"/>
  <c r="D115" i="7"/>
  <c r="AM114" i="7"/>
  <c r="AF114" i="7"/>
  <c r="AE114" i="7"/>
  <c r="R114" i="7"/>
  <c r="L114" i="7"/>
  <c r="AC114" i="7" s="1"/>
  <c r="AA114" i="7" s="1"/>
  <c r="AG114" i="7" s="1"/>
  <c r="AM113" i="7"/>
  <c r="AF113" i="7"/>
  <c r="AE113" i="7"/>
  <c r="L113" i="7"/>
  <c r="T113" i="7" s="1"/>
  <c r="AM112" i="7"/>
  <c r="AF112" i="7"/>
  <c r="AE112" i="7"/>
  <c r="L112" i="7"/>
  <c r="T112" i="7" s="1"/>
  <c r="AR111" i="7"/>
  <c r="AO111" i="7"/>
  <c r="AH111" i="7"/>
  <c r="AK111" i="7" s="1"/>
  <c r="J111" i="7"/>
  <c r="I111" i="7"/>
  <c r="F111" i="7"/>
  <c r="D111" i="7"/>
  <c r="AM110" i="7"/>
  <c r="AF110" i="7"/>
  <c r="AE110" i="7"/>
  <c r="L110" i="7"/>
  <c r="T110" i="7" s="1"/>
  <c r="AM109" i="7"/>
  <c r="AF109" i="7"/>
  <c r="AE109" i="7"/>
  <c r="L109" i="7"/>
  <c r="T109" i="7" s="1"/>
  <c r="AM108" i="7"/>
  <c r="AF108" i="7"/>
  <c r="AE108" i="7"/>
  <c r="L108" i="7"/>
  <c r="T108" i="7" s="1"/>
  <c r="AR107" i="7"/>
  <c r="AO107" i="7"/>
  <c r="AM107" i="7"/>
  <c r="AH107" i="7"/>
  <c r="AK107" i="7" s="1"/>
  <c r="J107" i="7"/>
  <c r="I107" i="7"/>
  <c r="F107" i="7"/>
  <c r="D107" i="7"/>
  <c r="AM106" i="7"/>
  <c r="AF106" i="7"/>
  <c r="AE106" i="7"/>
  <c r="L106" i="7"/>
  <c r="AC106" i="7" s="1"/>
  <c r="AA106" i="7" s="1"/>
  <c r="AG106" i="7" s="1"/>
  <c r="AM105" i="7"/>
  <c r="AF105" i="7"/>
  <c r="AE105" i="7"/>
  <c r="R105" i="7"/>
  <c r="L105" i="7"/>
  <c r="T105" i="7" s="1"/>
  <c r="AM104" i="7"/>
  <c r="AF104" i="7"/>
  <c r="AE104" i="7"/>
  <c r="V104" i="7"/>
  <c r="L104" i="7"/>
  <c r="AR103" i="7"/>
  <c r="AO103" i="7"/>
  <c r="AH103" i="7"/>
  <c r="AK103" i="7" s="1"/>
  <c r="J103" i="7"/>
  <c r="I103" i="7"/>
  <c r="F103" i="7"/>
  <c r="D103" i="7"/>
  <c r="AM102" i="7"/>
  <c r="AF102" i="7"/>
  <c r="AE102" i="7"/>
  <c r="L102" i="7"/>
  <c r="T102" i="7" s="1"/>
  <c r="AM101" i="7"/>
  <c r="AF101" i="7"/>
  <c r="AE101" i="7"/>
  <c r="L101" i="7"/>
  <c r="V101" i="7" s="1"/>
  <c r="AM100" i="7"/>
  <c r="AF100" i="7"/>
  <c r="AE100" i="7"/>
  <c r="L100" i="7"/>
  <c r="Z100" i="7" s="1"/>
  <c r="AR99" i="7"/>
  <c r="AO99" i="7"/>
  <c r="AH99" i="7"/>
  <c r="AK99" i="7" s="1"/>
  <c r="J99" i="7"/>
  <c r="K99" i="7" s="1"/>
  <c r="I99" i="7"/>
  <c r="F99" i="7"/>
  <c r="D99" i="7"/>
  <c r="AM98" i="7"/>
  <c r="AF98" i="7"/>
  <c r="AE98" i="7"/>
  <c r="V98" i="7"/>
  <c r="L98" i="7"/>
  <c r="T98" i="7" s="1"/>
  <c r="AM97" i="7"/>
  <c r="AF97" i="7"/>
  <c r="AE97" i="7"/>
  <c r="L97" i="7"/>
  <c r="V97" i="7" s="1"/>
  <c r="AM96" i="7"/>
  <c r="AF96" i="7"/>
  <c r="AE96" i="7"/>
  <c r="T96" i="7"/>
  <c r="L96" i="7"/>
  <c r="X96" i="7" s="1"/>
  <c r="AR95" i="7"/>
  <c r="AO95" i="7"/>
  <c r="AH95" i="7"/>
  <c r="AK95" i="7" s="1"/>
  <c r="J95" i="7"/>
  <c r="AD95" i="7" s="1"/>
  <c r="I95" i="7"/>
  <c r="F95" i="7"/>
  <c r="D95" i="7"/>
  <c r="AM94" i="7"/>
  <c r="AF94" i="7"/>
  <c r="AE94" i="7"/>
  <c r="L94" i="7"/>
  <c r="Z94" i="7" s="1"/>
  <c r="AM93" i="7"/>
  <c r="AF93" i="7"/>
  <c r="AE93" i="7"/>
  <c r="X93" i="7"/>
  <c r="L93" i="7"/>
  <c r="P93" i="7" s="1"/>
  <c r="AM92" i="7"/>
  <c r="AM95" i="7" s="1"/>
  <c r="AF92" i="7"/>
  <c r="AE92" i="7"/>
  <c r="L92" i="7"/>
  <c r="T92" i="7" s="1"/>
  <c r="AR91" i="7"/>
  <c r="AO91" i="7"/>
  <c r="AH91" i="7"/>
  <c r="AK91" i="7" s="1"/>
  <c r="J91" i="7"/>
  <c r="AL91" i="7" s="1"/>
  <c r="I91" i="7"/>
  <c r="F91" i="7"/>
  <c r="D91" i="7"/>
  <c r="AM90" i="7"/>
  <c r="AF90" i="7"/>
  <c r="AE90" i="7"/>
  <c r="L90" i="7"/>
  <c r="AM89" i="7"/>
  <c r="AF89" i="7"/>
  <c r="AE89" i="7"/>
  <c r="L89" i="7"/>
  <c r="T89" i="7" s="1"/>
  <c r="AM88" i="7"/>
  <c r="AF88" i="7"/>
  <c r="AE88" i="7"/>
  <c r="N88" i="7"/>
  <c r="L88" i="7"/>
  <c r="X88" i="7" s="1"/>
  <c r="AR87" i="7"/>
  <c r="AO87" i="7"/>
  <c r="AH87" i="7"/>
  <c r="AK87" i="7" s="1"/>
  <c r="J87" i="7"/>
  <c r="AD87" i="7" s="1"/>
  <c r="I87" i="7"/>
  <c r="F87" i="7"/>
  <c r="D87" i="7"/>
  <c r="AM86" i="7"/>
  <c r="AF86" i="7"/>
  <c r="AE86" i="7"/>
  <c r="Z86" i="7"/>
  <c r="T86" i="7"/>
  <c r="AM85" i="7"/>
  <c r="AF85" i="7"/>
  <c r="AE85" i="7"/>
  <c r="P85" i="7"/>
  <c r="L85" i="7"/>
  <c r="T85" i="7" s="1"/>
  <c r="AM84" i="7"/>
  <c r="AM87" i="7" s="1"/>
  <c r="AF84" i="7"/>
  <c r="AE84" i="7"/>
  <c r="L84" i="7"/>
  <c r="T84" i="7" s="1"/>
  <c r="AR83" i="7"/>
  <c r="AO83" i="7"/>
  <c r="AH83" i="7"/>
  <c r="AK83" i="7" s="1"/>
  <c r="J83" i="7"/>
  <c r="I83" i="7"/>
  <c r="F83" i="7"/>
  <c r="D83" i="7"/>
  <c r="AM82" i="7"/>
  <c r="AF82" i="7"/>
  <c r="AE82" i="7"/>
  <c r="L82" i="7"/>
  <c r="AC82" i="7" s="1"/>
  <c r="AA82" i="7" s="1"/>
  <c r="AG82" i="7" s="1"/>
  <c r="AM81" i="7"/>
  <c r="AF81" i="7"/>
  <c r="AE81" i="7"/>
  <c r="N81" i="7"/>
  <c r="L81" i="7"/>
  <c r="T81" i="7" s="1"/>
  <c r="AM80" i="7"/>
  <c r="AF80" i="7"/>
  <c r="AE80" i="7"/>
  <c r="L80" i="7"/>
  <c r="V80" i="7" s="1"/>
  <c r="AR79" i="7"/>
  <c r="AO79" i="7"/>
  <c r="AH79" i="7"/>
  <c r="AK79" i="7" s="1"/>
  <c r="J79" i="7"/>
  <c r="AD79" i="7" s="1"/>
  <c r="I79" i="7"/>
  <c r="F79" i="7"/>
  <c r="D79" i="7"/>
  <c r="AM78" i="7"/>
  <c r="AF78" i="7"/>
  <c r="AE78" i="7"/>
  <c r="L78" i="7"/>
  <c r="T78" i="7" s="1"/>
  <c r="AM77" i="7"/>
  <c r="AF77" i="7"/>
  <c r="AE77" i="7"/>
  <c r="L77" i="7"/>
  <c r="T77" i="7" s="1"/>
  <c r="AM76" i="7"/>
  <c r="AF76" i="7"/>
  <c r="AE76" i="7"/>
  <c r="Z76" i="7"/>
  <c r="L76" i="7"/>
  <c r="AR75" i="7"/>
  <c r="AO75" i="7"/>
  <c r="AH75" i="7"/>
  <c r="AK75" i="7" s="1"/>
  <c r="J75" i="7"/>
  <c r="K75" i="7" s="1"/>
  <c r="I75" i="7"/>
  <c r="F75" i="7"/>
  <c r="D75" i="7"/>
  <c r="AM74" i="7"/>
  <c r="AF74" i="7"/>
  <c r="AE74" i="7"/>
  <c r="V74" i="7"/>
  <c r="L74" i="7"/>
  <c r="AC74" i="7" s="1"/>
  <c r="AA74" i="7" s="1"/>
  <c r="AG74" i="7" s="1"/>
  <c r="AM73" i="7"/>
  <c r="AF73" i="7"/>
  <c r="AE73" i="7"/>
  <c r="L73" i="7"/>
  <c r="Z73" i="7" s="1"/>
  <c r="AM72" i="7"/>
  <c r="AF72" i="7"/>
  <c r="AE72" i="7"/>
  <c r="P72" i="7"/>
  <c r="L72" i="7"/>
  <c r="AC72" i="7" s="1"/>
  <c r="AA72" i="7" s="1"/>
  <c r="AG72" i="7" s="1"/>
  <c r="AR71" i="7"/>
  <c r="AO71" i="7"/>
  <c r="AH71" i="7"/>
  <c r="AK71" i="7" s="1"/>
  <c r="J71" i="7"/>
  <c r="AD71" i="7" s="1"/>
  <c r="I71" i="7"/>
  <c r="F71" i="7"/>
  <c r="D71" i="7"/>
  <c r="AM70" i="7"/>
  <c r="AF70" i="7"/>
  <c r="AE70" i="7"/>
  <c r="L70" i="7"/>
  <c r="AM69" i="7"/>
  <c r="AF69" i="7"/>
  <c r="AE69" i="7"/>
  <c r="P69" i="7"/>
  <c r="L69" i="7"/>
  <c r="AC69" i="7" s="1"/>
  <c r="AM68" i="7"/>
  <c r="AF68" i="7"/>
  <c r="AE68" i="7"/>
  <c r="P68" i="7"/>
  <c r="L68" i="7"/>
  <c r="T68" i="7" s="1"/>
  <c r="AR67" i="7"/>
  <c r="AO67" i="7"/>
  <c r="AH67" i="7"/>
  <c r="AK67" i="7" s="1"/>
  <c r="J67" i="7"/>
  <c r="K67" i="7" s="1"/>
  <c r="I67" i="7"/>
  <c r="F67" i="7"/>
  <c r="D67" i="7"/>
  <c r="AM66" i="7"/>
  <c r="AF66" i="7"/>
  <c r="AE66" i="7"/>
  <c r="X66" i="7"/>
  <c r="L66" i="7"/>
  <c r="AC66" i="7" s="1"/>
  <c r="AA66" i="7" s="1"/>
  <c r="AG66" i="7" s="1"/>
  <c r="AM65" i="7"/>
  <c r="AF65" i="7"/>
  <c r="AE65" i="7"/>
  <c r="R65" i="7"/>
  <c r="L65" i="7"/>
  <c r="T65" i="7" s="1"/>
  <c r="AM64" i="7"/>
  <c r="AF64" i="7"/>
  <c r="AE64" i="7"/>
  <c r="L64" i="7"/>
  <c r="AC64" i="7" s="1"/>
  <c r="AR63" i="7"/>
  <c r="AO63" i="7"/>
  <c r="AH63" i="7"/>
  <c r="J63" i="7"/>
  <c r="I63" i="7"/>
  <c r="F63" i="7"/>
  <c r="D63" i="7"/>
  <c r="AM62" i="7"/>
  <c r="AF62" i="7"/>
  <c r="AE62" i="7"/>
  <c r="R62" i="7"/>
  <c r="L62" i="7"/>
  <c r="T62" i="7" s="1"/>
  <c r="AM61" i="7"/>
  <c r="AF61" i="7"/>
  <c r="AE61" i="7"/>
  <c r="L61" i="7"/>
  <c r="V61" i="7" s="1"/>
  <c r="AM60" i="7"/>
  <c r="AF60" i="7"/>
  <c r="AE60" i="7"/>
  <c r="L60" i="7"/>
  <c r="AR59" i="7"/>
  <c r="AO59" i="7"/>
  <c r="AH59" i="7"/>
  <c r="AK59" i="7" s="1"/>
  <c r="J59" i="7"/>
  <c r="K59" i="7" s="1"/>
  <c r="I59" i="7"/>
  <c r="F59" i="7"/>
  <c r="D59" i="7"/>
  <c r="AM58" i="7"/>
  <c r="AF58" i="7"/>
  <c r="AE58" i="7"/>
  <c r="L58" i="7"/>
  <c r="T58" i="7" s="1"/>
  <c r="AM57" i="7"/>
  <c r="AF57" i="7"/>
  <c r="AE57" i="7"/>
  <c r="Z57" i="7"/>
  <c r="AM56" i="7"/>
  <c r="AF56" i="7"/>
  <c r="AE56" i="7"/>
  <c r="R56" i="7"/>
  <c r="AC56" i="7"/>
  <c r="AA56" i="7" s="1"/>
  <c r="AG56" i="7" s="1"/>
  <c r="AR55" i="7"/>
  <c r="AO55" i="7"/>
  <c r="AH55" i="7"/>
  <c r="J55" i="7"/>
  <c r="AD55" i="7" s="1"/>
  <c r="I55" i="7"/>
  <c r="F55" i="7"/>
  <c r="D55" i="7"/>
  <c r="AM54" i="7"/>
  <c r="AF54" i="7"/>
  <c r="AE54" i="7"/>
  <c r="L54" i="7"/>
  <c r="AA53" i="7"/>
  <c r="AG53" i="7" s="1"/>
  <c r="AF53" i="7"/>
  <c r="AE53" i="7"/>
  <c r="L53" i="7"/>
  <c r="AC53" i="7" s="1"/>
  <c r="AM52" i="7"/>
  <c r="AF52" i="7"/>
  <c r="AE52" i="7"/>
  <c r="P52" i="7"/>
  <c r="L52" i="7"/>
  <c r="T52" i="7" s="1"/>
  <c r="AR51" i="7"/>
  <c r="AO51" i="7"/>
  <c r="AH51" i="7"/>
  <c r="AK51" i="7" s="1"/>
  <c r="J51" i="7"/>
  <c r="AD51" i="7" s="1"/>
  <c r="I51" i="7"/>
  <c r="F51" i="7"/>
  <c r="AM50" i="7"/>
  <c r="AF50" i="7"/>
  <c r="AE50" i="7"/>
  <c r="L50" i="7"/>
  <c r="T50" i="7" s="1"/>
  <c r="AM49" i="7"/>
  <c r="AF49" i="7"/>
  <c r="AE49" i="7"/>
  <c r="X49" i="7"/>
  <c r="N49" i="7"/>
  <c r="L49" i="7"/>
  <c r="T49" i="7" s="1"/>
  <c r="AM48" i="7"/>
  <c r="AF48" i="7"/>
  <c r="AE48" i="7"/>
  <c r="L48" i="7"/>
  <c r="T48" i="7" s="1"/>
  <c r="AR47" i="7"/>
  <c r="AO47" i="7"/>
  <c r="AH47" i="7"/>
  <c r="AK47" i="7" s="1"/>
  <c r="J47" i="7"/>
  <c r="I47" i="7"/>
  <c r="F47" i="7"/>
  <c r="D47" i="7"/>
  <c r="AM46" i="7"/>
  <c r="AF46" i="7"/>
  <c r="AE46" i="7"/>
  <c r="Z46" i="7"/>
  <c r="L46" i="7"/>
  <c r="T46" i="7" s="1"/>
  <c r="AM45" i="7"/>
  <c r="AF45" i="7"/>
  <c r="AE45" i="7"/>
  <c r="L45" i="7"/>
  <c r="T45" i="7" s="1"/>
  <c r="AM44" i="7"/>
  <c r="AF44" i="7"/>
  <c r="AE44" i="7"/>
  <c r="L44" i="7"/>
  <c r="AR43" i="7"/>
  <c r="AO43" i="7"/>
  <c r="AH43" i="7"/>
  <c r="AK43" i="7" s="1"/>
  <c r="J43" i="7"/>
  <c r="AD43" i="7" s="1"/>
  <c r="I43" i="7"/>
  <c r="F43" i="7"/>
  <c r="D43" i="7"/>
  <c r="AM42" i="7"/>
  <c r="AF42" i="7"/>
  <c r="AE42" i="7"/>
  <c r="L42" i="7"/>
  <c r="T42" i="7" s="1"/>
  <c r="AM41" i="7"/>
  <c r="AF41" i="7"/>
  <c r="AE41" i="7"/>
  <c r="L41" i="7"/>
  <c r="AM40" i="7"/>
  <c r="AF40" i="7"/>
  <c r="AE40" i="7"/>
  <c r="AE43" i="7" s="1"/>
  <c r="R40" i="7"/>
  <c r="L40" i="7"/>
  <c r="Z40" i="7" s="1"/>
  <c r="AR39" i="7"/>
  <c r="AO39" i="7"/>
  <c r="AH39" i="7"/>
  <c r="AK39" i="7" s="1"/>
  <c r="J39" i="7"/>
  <c r="AD39" i="7" s="1"/>
  <c r="I39" i="7"/>
  <c r="F39" i="7"/>
  <c r="D39" i="7"/>
  <c r="AM38" i="7"/>
  <c r="AF38" i="7"/>
  <c r="AE38" i="7"/>
  <c r="L38" i="7"/>
  <c r="V38" i="7" s="1"/>
  <c r="AM37" i="7"/>
  <c r="AF37" i="7"/>
  <c r="AE37" i="7"/>
  <c r="L37" i="7"/>
  <c r="Z37" i="7" s="1"/>
  <c r="AM36" i="7"/>
  <c r="AF36" i="7"/>
  <c r="AE36" i="7"/>
  <c r="R36" i="7"/>
  <c r="P36" i="7"/>
  <c r="L36" i="7"/>
  <c r="T36" i="7" s="1"/>
  <c r="AR35" i="7"/>
  <c r="AO35" i="7"/>
  <c r="AH35" i="7"/>
  <c r="AK35" i="7" s="1"/>
  <c r="J35" i="7"/>
  <c r="AD35" i="7" s="1"/>
  <c r="I35" i="7"/>
  <c r="F35" i="7"/>
  <c r="D35" i="7"/>
  <c r="AM34" i="7"/>
  <c r="AF34" i="7"/>
  <c r="AE34" i="7"/>
  <c r="Z34" i="7"/>
  <c r="L34" i="7"/>
  <c r="AM33" i="7"/>
  <c r="AF33" i="7"/>
  <c r="AE33" i="7"/>
  <c r="R33" i="7"/>
  <c r="L33" i="7"/>
  <c r="T33" i="7" s="1"/>
  <c r="AM32" i="7"/>
  <c r="AF32" i="7"/>
  <c r="AE32" i="7"/>
  <c r="L32" i="7"/>
  <c r="T32" i="7" s="1"/>
  <c r="AR31" i="7"/>
  <c r="AO31" i="7"/>
  <c r="AH31" i="7"/>
  <c r="AK31" i="7" s="1"/>
  <c r="J31" i="7"/>
  <c r="AD31" i="7" s="1"/>
  <c r="I31" i="7"/>
  <c r="F31" i="7"/>
  <c r="D31" i="7"/>
  <c r="AM30" i="7"/>
  <c r="AF30" i="7"/>
  <c r="AE30" i="7"/>
  <c r="R30" i="7"/>
  <c r="L30" i="7"/>
  <c r="T30" i="7" s="1"/>
  <c r="AM29" i="7"/>
  <c r="AF29" i="7"/>
  <c r="AE29" i="7"/>
  <c r="N29" i="7"/>
  <c r="L29" i="7"/>
  <c r="T29" i="7" s="1"/>
  <c r="AM28" i="7"/>
  <c r="AF28" i="7"/>
  <c r="AE28" i="7"/>
  <c r="L28" i="7"/>
  <c r="AC28" i="7" s="1"/>
  <c r="AR27" i="7"/>
  <c r="AO27" i="7"/>
  <c r="AH27" i="7"/>
  <c r="AK27" i="7" s="1"/>
  <c r="J27" i="7"/>
  <c r="K27" i="7" s="1"/>
  <c r="I27" i="7"/>
  <c r="F27" i="7"/>
  <c r="D27" i="7"/>
  <c r="AM26" i="7"/>
  <c r="AF26" i="7"/>
  <c r="AE26" i="7"/>
  <c r="L26" i="7"/>
  <c r="T26" i="7" s="1"/>
  <c r="AM25" i="7"/>
  <c r="AF25" i="7"/>
  <c r="AE25" i="7"/>
  <c r="L25" i="7"/>
  <c r="T25" i="7" s="1"/>
  <c r="AM24" i="7"/>
  <c r="AF24" i="7"/>
  <c r="AE24" i="7"/>
  <c r="L24" i="7"/>
  <c r="T24" i="7" s="1"/>
  <c r="AR23" i="7"/>
  <c r="AO23" i="7"/>
  <c r="AH23" i="7"/>
  <c r="AK23" i="7" s="1"/>
  <c r="J23" i="7"/>
  <c r="AD23" i="7" s="1"/>
  <c r="I23" i="7"/>
  <c r="F23" i="7"/>
  <c r="D23" i="7"/>
  <c r="AM22" i="7"/>
  <c r="AF22" i="7"/>
  <c r="AE22" i="7"/>
  <c r="L22" i="7"/>
  <c r="T22" i="7" s="1"/>
  <c r="AM21" i="7"/>
  <c r="AF21" i="7"/>
  <c r="AE21" i="7"/>
  <c r="L21" i="7"/>
  <c r="Z21" i="7" s="1"/>
  <c r="AM20" i="7"/>
  <c r="AF20" i="7"/>
  <c r="AE20" i="7"/>
  <c r="L20" i="7"/>
  <c r="L23" i="7" s="1"/>
  <c r="AR19" i="7"/>
  <c r="AO19" i="7"/>
  <c r="AH19" i="7"/>
  <c r="AK19" i="7" s="1"/>
  <c r="J19" i="7"/>
  <c r="K19" i="7" s="1"/>
  <c r="I19" i="7"/>
  <c r="F19" i="7"/>
  <c r="D19" i="7"/>
  <c r="AM18" i="7"/>
  <c r="AF18" i="7"/>
  <c r="AE18" i="7"/>
  <c r="L18" i="7"/>
  <c r="Z18" i="7" s="1"/>
  <c r="AM17" i="7"/>
  <c r="AF17" i="7"/>
  <c r="AE17" i="7"/>
  <c r="L17" i="7"/>
  <c r="Z17" i="7" s="1"/>
  <c r="AM16" i="7"/>
  <c r="AF16" i="7"/>
  <c r="AE16" i="7"/>
  <c r="AC16" i="7"/>
  <c r="AR15" i="7"/>
  <c r="AO15" i="7"/>
  <c r="AH15" i="7"/>
  <c r="AK15" i="7" s="1"/>
  <c r="J15" i="7"/>
  <c r="AD15" i="7" s="1"/>
  <c r="I15" i="7"/>
  <c r="F15" i="7"/>
  <c r="D15" i="7"/>
  <c r="AM14" i="7"/>
  <c r="AF14" i="7"/>
  <c r="AE14" i="7"/>
  <c r="R14" i="7"/>
  <c r="L14" i="7"/>
  <c r="X14" i="7" s="1"/>
  <c r="AM13" i="7"/>
  <c r="AF13" i="7"/>
  <c r="AE13" i="7"/>
  <c r="L13" i="7"/>
  <c r="AC13" i="7" s="1"/>
  <c r="AM12" i="7"/>
  <c r="AF12" i="7"/>
  <c r="AE12" i="7"/>
  <c r="L12" i="7"/>
  <c r="T12" i="7" s="1"/>
  <c r="AR11" i="7"/>
  <c r="AO11" i="7"/>
  <c r="AH11" i="7"/>
  <c r="AK11" i="7" s="1"/>
  <c r="J11" i="7"/>
  <c r="AL11" i="7" s="1"/>
  <c r="I11" i="7"/>
  <c r="F11" i="7"/>
  <c r="D11" i="7"/>
  <c r="AM10" i="7"/>
  <c r="AF10" i="7"/>
  <c r="AE10" i="7"/>
  <c r="R10" i="7"/>
  <c r="L10" i="7"/>
  <c r="AC10" i="7" s="1"/>
  <c r="AA10" i="7" s="1"/>
  <c r="AG10" i="7" s="1"/>
  <c r="AM9" i="7"/>
  <c r="AF9" i="7"/>
  <c r="AE9" i="7"/>
  <c r="L9" i="7"/>
  <c r="T9" i="7" s="1"/>
  <c r="AM8" i="7"/>
  <c r="AM11" i="7" s="1"/>
  <c r="AF8" i="7"/>
  <c r="AE8" i="7"/>
  <c r="L8" i="7"/>
  <c r="Z8" i="7" s="1"/>
  <c r="AR7" i="7"/>
  <c r="AO7" i="7"/>
  <c r="AH7" i="7"/>
  <c r="AK7" i="7" s="1"/>
  <c r="J7" i="7"/>
  <c r="AL7" i="7" s="1"/>
  <c r="I7" i="7"/>
  <c r="F7" i="7"/>
  <c r="D7" i="7"/>
  <c r="AM6" i="7"/>
  <c r="AF6" i="7"/>
  <c r="AE6" i="7"/>
  <c r="Z6" i="7"/>
  <c r="L6" i="7"/>
  <c r="T6" i="7" s="1"/>
  <c r="AM5" i="7"/>
  <c r="AF5" i="7"/>
  <c r="AE5" i="7"/>
  <c r="L5" i="7"/>
  <c r="Z5" i="7" s="1"/>
  <c r="AM4" i="7"/>
  <c r="AF4" i="7"/>
  <c r="AE4" i="7"/>
  <c r="L4" i="7"/>
  <c r="L7" i="7" s="1"/>
  <c r="AR127" i="8"/>
  <c r="AO127" i="8"/>
  <c r="AH127" i="8"/>
  <c r="J127" i="8"/>
  <c r="AB127" i="8" s="1"/>
  <c r="I127" i="8"/>
  <c r="F127" i="8"/>
  <c r="D127" i="8"/>
  <c r="AM126" i="8"/>
  <c r="AF126" i="8"/>
  <c r="AE126" i="8"/>
  <c r="L126" i="8"/>
  <c r="V126" i="8" s="1"/>
  <c r="AM125" i="8"/>
  <c r="AF125" i="8"/>
  <c r="AE125" i="8"/>
  <c r="L125" i="8"/>
  <c r="V125" i="8" s="1"/>
  <c r="AM124" i="8"/>
  <c r="AF124" i="8"/>
  <c r="AE124" i="8"/>
  <c r="L124" i="8"/>
  <c r="AR123" i="8"/>
  <c r="AO123" i="8"/>
  <c r="AH123" i="8"/>
  <c r="AK123" i="8" s="1"/>
  <c r="J123" i="8"/>
  <c r="AD123" i="8" s="1"/>
  <c r="I123" i="8"/>
  <c r="F123" i="8"/>
  <c r="D123" i="8"/>
  <c r="AM122" i="8"/>
  <c r="AF122" i="8"/>
  <c r="AE122" i="8"/>
  <c r="N122" i="8"/>
  <c r="L122" i="8"/>
  <c r="V122" i="8" s="1"/>
  <c r="AM121" i="8"/>
  <c r="AF121" i="8"/>
  <c r="AE121" i="8"/>
  <c r="Z121" i="8"/>
  <c r="L121" i="8"/>
  <c r="P121" i="8" s="1"/>
  <c r="AM120" i="8"/>
  <c r="AF120" i="8"/>
  <c r="AE120" i="8"/>
  <c r="R120" i="8"/>
  <c r="L120" i="8"/>
  <c r="T120" i="8" s="1"/>
  <c r="AR119" i="8"/>
  <c r="AO119" i="8"/>
  <c r="AH119" i="8"/>
  <c r="AK119" i="8" s="1"/>
  <c r="J119" i="8"/>
  <c r="AL119" i="8" s="1"/>
  <c r="I119" i="8"/>
  <c r="F119" i="8"/>
  <c r="D119" i="8"/>
  <c r="AM118" i="8"/>
  <c r="AF118" i="8"/>
  <c r="AE118" i="8"/>
  <c r="L118" i="8"/>
  <c r="AM117" i="8"/>
  <c r="AF117" i="8"/>
  <c r="AE117" i="8"/>
  <c r="L117" i="8"/>
  <c r="T117" i="8" s="1"/>
  <c r="AM116" i="8"/>
  <c r="AF116" i="8"/>
  <c r="AE116" i="8"/>
  <c r="L116" i="8"/>
  <c r="AR115" i="8"/>
  <c r="AO115" i="8"/>
  <c r="AH115" i="8"/>
  <c r="AK115" i="8" s="1"/>
  <c r="J115" i="8"/>
  <c r="AD115" i="8" s="1"/>
  <c r="I115" i="8"/>
  <c r="F115" i="8"/>
  <c r="D115" i="8"/>
  <c r="AM114" i="8"/>
  <c r="AF114" i="8"/>
  <c r="AE114" i="8"/>
  <c r="R114" i="8"/>
  <c r="L114" i="8"/>
  <c r="T114" i="8" s="1"/>
  <c r="AM113" i="8"/>
  <c r="AF113" i="8"/>
  <c r="AE113" i="8"/>
  <c r="L113" i="8"/>
  <c r="V113" i="8" s="1"/>
  <c r="AM112" i="8"/>
  <c r="AF112" i="8"/>
  <c r="AE112" i="8"/>
  <c r="L112" i="8"/>
  <c r="Z112" i="8" s="1"/>
  <c r="AR111" i="8"/>
  <c r="AO111" i="8"/>
  <c r="AH111" i="8"/>
  <c r="AK111" i="8" s="1"/>
  <c r="J111" i="8"/>
  <c r="AD111" i="8" s="1"/>
  <c r="I111" i="8"/>
  <c r="F111" i="8"/>
  <c r="D111" i="8"/>
  <c r="AM110" i="8"/>
  <c r="AF110" i="8"/>
  <c r="AE110" i="8"/>
  <c r="L110" i="8"/>
  <c r="AM109" i="8"/>
  <c r="AF109" i="8"/>
  <c r="AE109" i="8"/>
  <c r="L109" i="8"/>
  <c r="V109" i="8" s="1"/>
  <c r="AM108" i="8"/>
  <c r="AF108" i="8"/>
  <c r="AE108" i="8"/>
  <c r="L108" i="8"/>
  <c r="X108" i="8" s="1"/>
  <c r="AR107" i="8"/>
  <c r="AO107" i="8"/>
  <c r="AH107" i="8"/>
  <c r="AK107" i="8" s="1"/>
  <c r="AB107" i="8"/>
  <c r="J107" i="8"/>
  <c r="AD107" i="8" s="1"/>
  <c r="I107" i="8"/>
  <c r="F107" i="8"/>
  <c r="D107" i="8"/>
  <c r="AM106" i="8"/>
  <c r="AF106" i="8"/>
  <c r="AE106" i="8"/>
  <c r="L106" i="8"/>
  <c r="Z106" i="8" s="1"/>
  <c r="AM105" i="8"/>
  <c r="AF105" i="8"/>
  <c r="AE105" i="8"/>
  <c r="L105" i="8"/>
  <c r="Z105" i="8" s="1"/>
  <c r="AM104" i="8"/>
  <c r="AM107" i="8" s="1"/>
  <c r="AF104" i="8"/>
  <c r="AE104" i="8"/>
  <c r="L104" i="8"/>
  <c r="T104" i="8" s="1"/>
  <c r="AR103" i="8"/>
  <c r="AO103" i="8"/>
  <c r="AH103" i="8"/>
  <c r="AK103" i="8" s="1"/>
  <c r="J103" i="8"/>
  <c r="AL103" i="8" s="1"/>
  <c r="I103" i="8"/>
  <c r="F103" i="8"/>
  <c r="D103" i="8"/>
  <c r="AM102" i="8"/>
  <c r="AF102" i="8"/>
  <c r="AE102" i="8"/>
  <c r="X102" i="8"/>
  <c r="L102" i="8"/>
  <c r="Z102" i="8" s="1"/>
  <c r="AM101" i="8"/>
  <c r="AF101" i="8"/>
  <c r="AE101" i="8"/>
  <c r="L101" i="8"/>
  <c r="T101" i="8" s="1"/>
  <c r="AM100" i="8"/>
  <c r="AF100" i="8"/>
  <c r="AE100" i="8"/>
  <c r="AC100" i="8"/>
  <c r="P100" i="8"/>
  <c r="N100" i="8"/>
  <c r="L100" i="8"/>
  <c r="X100" i="8" s="1"/>
  <c r="AR99" i="8"/>
  <c r="AO99" i="8"/>
  <c r="AH99" i="8"/>
  <c r="AK99" i="8" s="1"/>
  <c r="J99" i="8"/>
  <c r="I99" i="8"/>
  <c r="F99" i="8"/>
  <c r="D99" i="8"/>
  <c r="AM98" i="8"/>
  <c r="AF98" i="8"/>
  <c r="AE98" i="8"/>
  <c r="R98" i="8"/>
  <c r="L98" i="8"/>
  <c r="T98" i="8" s="1"/>
  <c r="AM97" i="8"/>
  <c r="AF97" i="8"/>
  <c r="AE97" i="8"/>
  <c r="L97" i="8"/>
  <c r="T97" i="8" s="1"/>
  <c r="AM96" i="8"/>
  <c r="AF96" i="8"/>
  <c r="AE96" i="8"/>
  <c r="L96" i="8"/>
  <c r="N96" i="8" s="1"/>
  <c r="AR95" i="8"/>
  <c r="AO95" i="8"/>
  <c r="AH95" i="8"/>
  <c r="AK95" i="8" s="1"/>
  <c r="J95" i="8"/>
  <c r="I95" i="8"/>
  <c r="F95" i="8"/>
  <c r="D95" i="8"/>
  <c r="AM94" i="8"/>
  <c r="AF94" i="8"/>
  <c r="AE94" i="8"/>
  <c r="L94" i="8"/>
  <c r="T94" i="8" s="1"/>
  <c r="AM93" i="8"/>
  <c r="AF93" i="8"/>
  <c r="AE93" i="8"/>
  <c r="L93" i="8"/>
  <c r="AM92" i="8"/>
  <c r="AM95" i="8" s="1"/>
  <c r="AF92" i="8"/>
  <c r="AE92" i="8"/>
  <c r="AE95" i="8" s="1"/>
  <c r="L92" i="8"/>
  <c r="Z92" i="8" s="1"/>
  <c r="AR91" i="8"/>
  <c r="AO91" i="8"/>
  <c r="AH91" i="8"/>
  <c r="AK91" i="8" s="1"/>
  <c r="J91" i="8"/>
  <c r="AD91" i="8" s="1"/>
  <c r="I91" i="8"/>
  <c r="F91" i="8"/>
  <c r="D91" i="8"/>
  <c r="AM90" i="8"/>
  <c r="AF90" i="8"/>
  <c r="AE90" i="8"/>
  <c r="L90" i="8"/>
  <c r="AM89" i="8"/>
  <c r="AF89" i="8"/>
  <c r="AE89" i="8"/>
  <c r="L89" i="8"/>
  <c r="AM88" i="8"/>
  <c r="AF88" i="8"/>
  <c r="AE88" i="8"/>
  <c r="P88" i="8"/>
  <c r="L88" i="8"/>
  <c r="T88" i="8" s="1"/>
  <c r="AR87" i="8"/>
  <c r="AO87" i="8"/>
  <c r="AH87" i="8"/>
  <c r="AK87" i="8" s="1"/>
  <c r="J87" i="8"/>
  <c r="AL87" i="8" s="1"/>
  <c r="I87" i="8"/>
  <c r="F87" i="8"/>
  <c r="D87" i="8"/>
  <c r="AM86" i="8"/>
  <c r="AF86" i="8"/>
  <c r="AE86" i="8"/>
  <c r="L86" i="8"/>
  <c r="T86" i="8" s="1"/>
  <c r="AM85" i="8"/>
  <c r="AF85" i="8"/>
  <c r="AE85" i="8"/>
  <c r="V85" i="8"/>
  <c r="L85" i="8"/>
  <c r="T85" i="8" s="1"/>
  <c r="AM84" i="8"/>
  <c r="AF84" i="8"/>
  <c r="AE84" i="8"/>
  <c r="L84" i="8"/>
  <c r="T84" i="8" s="1"/>
  <c r="AR83" i="8"/>
  <c r="AO83" i="8"/>
  <c r="AH83" i="8"/>
  <c r="AK83" i="8" s="1"/>
  <c r="J83" i="8"/>
  <c r="I83" i="8"/>
  <c r="F83" i="8"/>
  <c r="D83" i="8"/>
  <c r="AM82" i="8"/>
  <c r="AF82" i="8"/>
  <c r="AE82" i="8"/>
  <c r="L82" i="8"/>
  <c r="T82" i="8" s="1"/>
  <c r="AM81" i="8"/>
  <c r="AF81" i="8"/>
  <c r="AE81" i="8"/>
  <c r="L81" i="8"/>
  <c r="T81" i="8" s="1"/>
  <c r="AM80" i="8"/>
  <c r="AF80" i="8"/>
  <c r="AE80" i="8"/>
  <c r="R80" i="8"/>
  <c r="AR79" i="8"/>
  <c r="AO79" i="8"/>
  <c r="AH79" i="8"/>
  <c r="AK79" i="8" s="1"/>
  <c r="J79" i="8"/>
  <c r="AD79" i="8" s="1"/>
  <c r="I79" i="8"/>
  <c r="F79" i="8"/>
  <c r="D79" i="8"/>
  <c r="AM78" i="8"/>
  <c r="AF78" i="8"/>
  <c r="AE78" i="8"/>
  <c r="V78" i="8"/>
  <c r="L78" i="8"/>
  <c r="T78" i="8" s="1"/>
  <c r="AM77" i="8"/>
  <c r="AF77" i="8"/>
  <c r="AE77" i="8"/>
  <c r="Z77" i="8"/>
  <c r="L77" i="8"/>
  <c r="R77" i="8" s="1"/>
  <c r="AM76" i="8"/>
  <c r="AF76" i="8"/>
  <c r="AE76" i="8"/>
  <c r="L76" i="8"/>
  <c r="T76" i="8" s="1"/>
  <c r="AR75" i="8"/>
  <c r="AO75" i="8"/>
  <c r="AH75" i="8"/>
  <c r="AK75" i="8" s="1"/>
  <c r="J75" i="8"/>
  <c r="AD75" i="8" s="1"/>
  <c r="I75" i="8"/>
  <c r="F75" i="8"/>
  <c r="D75" i="8"/>
  <c r="AM74" i="8"/>
  <c r="AF74" i="8"/>
  <c r="AE74" i="8"/>
  <c r="L74" i="8"/>
  <c r="X74" i="8" s="1"/>
  <c r="AM73" i="8"/>
  <c r="AF73" i="8"/>
  <c r="AE73" i="8"/>
  <c r="X73" i="8"/>
  <c r="R73" i="8"/>
  <c r="L73" i="8"/>
  <c r="T73" i="8" s="1"/>
  <c r="AM72" i="8"/>
  <c r="AM75" i="8" s="1"/>
  <c r="AF72" i="8"/>
  <c r="AE72" i="8"/>
  <c r="L72" i="8"/>
  <c r="T72" i="8" s="1"/>
  <c r="AR71" i="8"/>
  <c r="AO71" i="8"/>
  <c r="AH71" i="8"/>
  <c r="AK71" i="8" s="1"/>
  <c r="J71" i="8"/>
  <c r="AD71" i="8" s="1"/>
  <c r="I71" i="8"/>
  <c r="F71" i="8"/>
  <c r="D71" i="8"/>
  <c r="AM70" i="8"/>
  <c r="AF70" i="8"/>
  <c r="AE70" i="8"/>
  <c r="R70" i="8"/>
  <c r="L70" i="8"/>
  <c r="T70" i="8" s="1"/>
  <c r="AM69" i="8"/>
  <c r="AF69" i="8"/>
  <c r="AE69" i="8"/>
  <c r="AC69" i="8"/>
  <c r="AM68" i="8"/>
  <c r="AF68" i="8"/>
  <c r="AE68" i="8"/>
  <c r="T68" i="8"/>
  <c r="AR67" i="8"/>
  <c r="AO67" i="8"/>
  <c r="AH67" i="8"/>
  <c r="AK67" i="8" s="1"/>
  <c r="J67" i="8"/>
  <c r="K67" i="8" s="1"/>
  <c r="I67" i="8"/>
  <c r="F67" i="8"/>
  <c r="D67" i="8"/>
  <c r="AM66" i="8"/>
  <c r="AF66" i="8"/>
  <c r="AE66" i="8"/>
  <c r="N66" i="8"/>
  <c r="L66" i="8"/>
  <c r="X66" i="8" s="1"/>
  <c r="AM65" i="8"/>
  <c r="AF65" i="8"/>
  <c r="AE65" i="8"/>
  <c r="T65" i="8"/>
  <c r="AM64" i="8"/>
  <c r="AF64" i="8"/>
  <c r="AE64" i="8"/>
  <c r="P64" i="8"/>
  <c r="T64" i="8"/>
  <c r="AR63" i="8"/>
  <c r="AO63" i="8"/>
  <c r="AH63" i="8"/>
  <c r="J63" i="8"/>
  <c r="AD63" i="8" s="1"/>
  <c r="I63" i="8"/>
  <c r="F63" i="8"/>
  <c r="D63" i="8"/>
  <c r="AM62" i="8"/>
  <c r="AF62" i="8"/>
  <c r="AE62" i="8"/>
  <c r="L62" i="8"/>
  <c r="AM61" i="8"/>
  <c r="AF61" i="8"/>
  <c r="AE61" i="8"/>
  <c r="X61" i="8"/>
  <c r="AM60" i="8"/>
  <c r="AF60" i="8"/>
  <c r="AE60" i="8"/>
  <c r="Z60" i="8"/>
  <c r="R60" i="8"/>
  <c r="P60" i="8"/>
  <c r="N60" i="8"/>
  <c r="T60" i="8"/>
  <c r="AR59" i="8"/>
  <c r="AO59" i="8"/>
  <c r="AH59" i="8"/>
  <c r="AK59" i="8" s="1"/>
  <c r="J59" i="8"/>
  <c r="AB59" i="8" s="1"/>
  <c r="I59" i="8"/>
  <c r="F59" i="8"/>
  <c r="D59" i="8"/>
  <c r="AM58" i="8"/>
  <c r="AF58" i="8"/>
  <c r="AE58" i="8"/>
  <c r="L58" i="8"/>
  <c r="X58" i="8" s="1"/>
  <c r="AM57" i="8"/>
  <c r="AF57" i="8"/>
  <c r="AE57" i="8"/>
  <c r="L57" i="8"/>
  <c r="T57" i="8" s="1"/>
  <c r="AM56" i="8"/>
  <c r="AF56" i="8"/>
  <c r="AE56" i="8"/>
  <c r="L56" i="8"/>
  <c r="V56" i="8" s="1"/>
  <c r="AR55" i="8"/>
  <c r="AO55" i="8"/>
  <c r="AH55" i="8"/>
  <c r="J55" i="8"/>
  <c r="I55" i="8"/>
  <c r="F55" i="8"/>
  <c r="D55" i="8"/>
  <c r="AM54" i="8"/>
  <c r="AF54" i="8"/>
  <c r="AE54" i="8"/>
  <c r="L54" i="8"/>
  <c r="T54" i="8" s="1"/>
  <c r="AM53" i="8"/>
  <c r="AF53" i="8"/>
  <c r="AE53" i="8"/>
  <c r="L53" i="8"/>
  <c r="P53" i="8" s="1"/>
  <c r="AM52" i="8"/>
  <c r="AF52" i="8"/>
  <c r="AE52" i="8"/>
  <c r="AE55" i="8" s="1"/>
  <c r="L52" i="8"/>
  <c r="Z52" i="8" s="1"/>
  <c r="AR51" i="8"/>
  <c r="AO51" i="8"/>
  <c r="AH51" i="8"/>
  <c r="AK51" i="8" s="1"/>
  <c r="J51" i="8"/>
  <c r="AD51" i="8" s="1"/>
  <c r="I51" i="8"/>
  <c r="F51" i="8"/>
  <c r="D51" i="8"/>
  <c r="AM50" i="8"/>
  <c r="AF50" i="8"/>
  <c r="AE50" i="8"/>
  <c r="L50" i="8"/>
  <c r="Z50" i="8" s="1"/>
  <c r="AM49" i="8"/>
  <c r="AF49" i="8"/>
  <c r="AE49" i="8"/>
  <c r="R49" i="8"/>
  <c r="L49" i="8"/>
  <c r="T49" i="8" s="1"/>
  <c r="AM48" i="8"/>
  <c r="AF48" i="8"/>
  <c r="AE48" i="8"/>
  <c r="L48" i="8"/>
  <c r="AR47" i="8"/>
  <c r="AO47" i="8"/>
  <c r="AH47" i="8"/>
  <c r="AK47" i="8" s="1"/>
  <c r="J47" i="8"/>
  <c r="AD47" i="8" s="1"/>
  <c r="I47" i="8"/>
  <c r="F47" i="8"/>
  <c r="D47" i="8"/>
  <c r="AM46" i="8"/>
  <c r="AF46" i="8"/>
  <c r="AE46" i="8"/>
  <c r="L46" i="8"/>
  <c r="T46" i="8" s="1"/>
  <c r="AM45" i="8"/>
  <c r="AF45" i="8"/>
  <c r="AE45" i="8"/>
  <c r="N45" i="8"/>
  <c r="L45" i="8"/>
  <c r="X45" i="8" s="1"/>
  <c r="AM44" i="8"/>
  <c r="AF44" i="8"/>
  <c r="AE44" i="8"/>
  <c r="L44" i="8"/>
  <c r="Z44" i="8" s="1"/>
  <c r="AR43" i="8"/>
  <c r="AO43" i="8"/>
  <c r="AH43" i="8"/>
  <c r="AK43" i="8" s="1"/>
  <c r="J43" i="8"/>
  <c r="K43" i="8" s="1"/>
  <c r="I43" i="8"/>
  <c r="F43" i="8"/>
  <c r="D43" i="8"/>
  <c r="AM42" i="8"/>
  <c r="AF42" i="8"/>
  <c r="AE42" i="8"/>
  <c r="AA42" i="8"/>
  <c r="AG42" i="8" s="1"/>
  <c r="X42" i="8"/>
  <c r="L42" i="8"/>
  <c r="AC42" i="8" s="1"/>
  <c r="AM41" i="8"/>
  <c r="AF41" i="8"/>
  <c r="AE41" i="8"/>
  <c r="AA41" i="8"/>
  <c r="AG41" i="8" s="1"/>
  <c r="L41" i="8"/>
  <c r="AC41" i="8" s="1"/>
  <c r="AM40" i="8"/>
  <c r="AF40" i="8"/>
  <c r="AE40" i="8"/>
  <c r="L40" i="8"/>
  <c r="T40" i="8" s="1"/>
  <c r="AR39" i="8"/>
  <c r="AO39" i="8"/>
  <c r="AH39" i="8"/>
  <c r="AK39" i="8" s="1"/>
  <c r="J39" i="8"/>
  <c r="AD39" i="8" s="1"/>
  <c r="I39" i="8"/>
  <c r="D39" i="8"/>
  <c r="AM38" i="8"/>
  <c r="AF38" i="8"/>
  <c r="AE38" i="8"/>
  <c r="L38" i="8"/>
  <c r="T38" i="8" s="1"/>
  <c r="AM37" i="8"/>
  <c r="AF37" i="8"/>
  <c r="AE37" i="8"/>
  <c r="L37" i="8"/>
  <c r="Z37" i="8" s="1"/>
  <c r="AM36" i="8"/>
  <c r="AM39" i="8" s="1"/>
  <c r="AF36" i="8"/>
  <c r="AE36" i="8"/>
  <c r="L36" i="8"/>
  <c r="T36" i="8" s="1"/>
  <c r="AR35" i="8"/>
  <c r="AO35" i="8"/>
  <c r="AH35" i="8"/>
  <c r="AK35" i="8" s="1"/>
  <c r="J35" i="8"/>
  <c r="AB35" i="8" s="1"/>
  <c r="I35" i="8"/>
  <c r="F35" i="8"/>
  <c r="D35" i="8"/>
  <c r="AM34" i="8"/>
  <c r="AF34" i="8"/>
  <c r="AE34" i="8"/>
  <c r="L34" i="8"/>
  <c r="T34" i="8" s="1"/>
  <c r="AM33" i="8"/>
  <c r="AF33" i="8"/>
  <c r="AE33" i="8"/>
  <c r="L33" i="8"/>
  <c r="T33" i="8" s="1"/>
  <c r="AM32" i="8"/>
  <c r="AF32" i="8"/>
  <c r="AE32" i="8"/>
  <c r="L32" i="8"/>
  <c r="P32" i="8" s="1"/>
  <c r="AR31" i="8"/>
  <c r="AO31" i="8"/>
  <c r="AH31" i="8"/>
  <c r="AK31" i="8" s="1"/>
  <c r="J31" i="8"/>
  <c r="AD31" i="8" s="1"/>
  <c r="I31" i="8"/>
  <c r="F31" i="8"/>
  <c r="D31" i="8"/>
  <c r="AM30" i="8"/>
  <c r="AF30" i="8"/>
  <c r="AE30" i="8"/>
  <c r="L30" i="8"/>
  <c r="Z30" i="8" s="1"/>
  <c r="AM29" i="8"/>
  <c r="AF29" i="8"/>
  <c r="AE29" i="8"/>
  <c r="L29" i="8"/>
  <c r="X29" i="8" s="1"/>
  <c r="AM28" i="8"/>
  <c r="AF28" i="8"/>
  <c r="AE28" i="8"/>
  <c r="L28" i="8"/>
  <c r="T28" i="8" s="1"/>
  <c r="AR27" i="8"/>
  <c r="AO27" i="8"/>
  <c r="AH27" i="8"/>
  <c r="AK27" i="8" s="1"/>
  <c r="J27" i="8"/>
  <c r="AD27" i="8" s="1"/>
  <c r="I27" i="8"/>
  <c r="F27" i="8"/>
  <c r="D27" i="8"/>
  <c r="AM26" i="8"/>
  <c r="AF26" i="8"/>
  <c r="AE26" i="8"/>
  <c r="L26" i="8"/>
  <c r="X26" i="8" s="1"/>
  <c r="AM25" i="8"/>
  <c r="AF25" i="8"/>
  <c r="AE25" i="8"/>
  <c r="X25" i="8"/>
  <c r="N25" i="8"/>
  <c r="L25" i="8"/>
  <c r="T25" i="8" s="1"/>
  <c r="AM24" i="8"/>
  <c r="AF24" i="8"/>
  <c r="AE24" i="8"/>
  <c r="L24" i="8"/>
  <c r="T24" i="8" s="1"/>
  <c r="AR23" i="8"/>
  <c r="AO23" i="8"/>
  <c r="AH23" i="8"/>
  <c r="AK23" i="8" s="1"/>
  <c r="J23" i="8"/>
  <c r="AL23" i="8" s="1"/>
  <c r="I23" i="8"/>
  <c r="F23" i="8"/>
  <c r="D23" i="8"/>
  <c r="AM22" i="8"/>
  <c r="AF22" i="8"/>
  <c r="AE22" i="8"/>
  <c r="L22" i="8"/>
  <c r="T22" i="8" s="1"/>
  <c r="AM21" i="8"/>
  <c r="AF21" i="8"/>
  <c r="AE21" i="8"/>
  <c r="L21" i="8"/>
  <c r="T21" i="8" s="1"/>
  <c r="AM20" i="8"/>
  <c r="AM23" i="8" s="1"/>
  <c r="AF20" i="8"/>
  <c r="AE20" i="8"/>
  <c r="L20" i="8"/>
  <c r="Z20" i="8" s="1"/>
  <c r="AR19" i="8"/>
  <c r="AO19" i="8"/>
  <c r="AH19" i="8"/>
  <c r="AK19" i="8" s="1"/>
  <c r="J19" i="8"/>
  <c r="AL19" i="8" s="1"/>
  <c r="I19" i="8"/>
  <c r="F19" i="8"/>
  <c r="D19" i="8"/>
  <c r="AM18" i="8"/>
  <c r="AF18" i="8"/>
  <c r="AE18" i="8"/>
  <c r="N18" i="8"/>
  <c r="L18" i="8"/>
  <c r="T18" i="8" s="1"/>
  <c r="AM17" i="8"/>
  <c r="AF17" i="8"/>
  <c r="AE17" i="8"/>
  <c r="L17" i="8"/>
  <c r="Z17" i="8" s="1"/>
  <c r="AM16" i="8"/>
  <c r="AF16" i="8"/>
  <c r="AE16" i="8"/>
  <c r="L16" i="8"/>
  <c r="L19" i="8" s="1"/>
  <c r="AR15" i="8"/>
  <c r="AO15" i="8"/>
  <c r="AH15" i="8"/>
  <c r="AK15" i="8" s="1"/>
  <c r="J15" i="8"/>
  <c r="AD15" i="8" s="1"/>
  <c r="I15" i="8"/>
  <c r="F15" i="8"/>
  <c r="D15" i="8"/>
  <c r="AM14" i="8"/>
  <c r="AF14" i="8"/>
  <c r="AE14" i="8"/>
  <c r="L14" i="8"/>
  <c r="Z14" i="8" s="1"/>
  <c r="AM13" i="8"/>
  <c r="AF13" i="8"/>
  <c r="AE13" i="8"/>
  <c r="L13" i="8"/>
  <c r="X13" i="8" s="1"/>
  <c r="AM12" i="8"/>
  <c r="AF12" i="8"/>
  <c r="AE12" i="8"/>
  <c r="R12" i="8"/>
  <c r="L12" i="8"/>
  <c r="T12" i="8" s="1"/>
  <c r="AR11" i="8"/>
  <c r="AO11" i="8"/>
  <c r="AH11" i="8"/>
  <c r="AK11" i="8" s="1"/>
  <c r="J11" i="8"/>
  <c r="AD11" i="8" s="1"/>
  <c r="I11" i="8"/>
  <c r="F11" i="8"/>
  <c r="D11" i="8"/>
  <c r="AM10" i="8"/>
  <c r="AF10" i="8"/>
  <c r="AE10" i="8"/>
  <c r="L10" i="8"/>
  <c r="X10" i="8" s="1"/>
  <c r="AM9" i="8"/>
  <c r="AF9" i="8"/>
  <c r="AE9" i="8"/>
  <c r="Z9" i="8"/>
  <c r="R9" i="8"/>
  <c r="L9" i="8"/>
  <c r="T9" i="8" s="1"/>
  <c r="AM8" i="8"/>
  <c r="AF8" i="8"/>
  <c r="AE8" i="8"/>
  <c r="N8" i="8"/>
  <c r="L8" i="8"/>
  <c r="T8" i="8" s="1"/>
  <c r="AR7" i="8"/>
  <c r="AO7" i="8"/>
  <c r="AH7" i="8"/>
  <c r="AK7" i="8" s="1"/>
  <c r="J7" i="8"/>
  <c r="AD7" i="8" s="1"/>
  <c r="I7" i="8"/>
  <c r="F7" i="8"/>
  <c r="D7" i="8"/>
  <c r="AM6" i="8"/>
  <c r="AF6" i="8"/>
  <c r="AE6" i="8"/>
  <c r="X6" i="8"/>
  <c r="N6" i="8"/>
  <c r="L6" i="8"/>
  <c r="T6" i="8" s="1"/>
  <c r="AM5" i="8"/>
  <c r="AF5" i="8"/>
  <c r="AE5" i="8"/>
  <c r="L5" i="8"/>
  <c r="T5" i="8" s="1"/>
  <c r="AM4" i="8"/>
  <c r="AF4" i="8"/>
  <c r="AE4" i="8"/>
  <c r="L4" i="8"/>
  <c r="Z4" i="8" s="1"/>
  <c r="AR127" i="9"/>
  <c r="AO127" i="9"/>
  <c r="AH127" i="9"/>
  <c r="J127" i="9"/>
  <c r="AD127" i="9" s="1"/>
  <c r="I127" i="9"/>
  <c r="F127" i="9"/>
  <c r="D127" i="9"/>
  <c r="AM126" i="9"/>
  <c r="AF126" i="9"/>
  <c r="AE126" i="9"/>
  <c r="AA126" i="9"/>
  <c r="AG126" i="9" s="1"/>
  <c r="Z126" i="9"/>
  <c r="X126" i="9"/>
  <c r="R126" i="9"/>
  <c r="P126" i="9"/>
  <c r="N126" i="9"/>
  <c r="L126" i="9"/>
  <c r="T126" i="9" s="1"/>
  <c r="AM125" i="9"/>
  <c r="AF125" i="9"/>
  <c r="AE125" i="9"/>
  <c r="AA125" i="9"/>
  <c r="AG125" i="9" s="1"/>
  <c r="V125" i="9"/>
  <c r="N125" i="9"/>
  <c r="L125" i="9"/>
  <c r="T125" i="9" s="1"/>
  <c r="AM124" i="9"/>
  <c r="AF124" i="9"/>
  <c r="AE124" i="9"/>
  <c r="AA124" i="9"/>
  <c r="AG124" i="9" s="1"/>
  <c r="T124" i="9"/>
  <c r="T127" i="9" s="1"/>
  <c r="L124" i="9"/>
  <c r="AR123" i="9"/>
  <c r="AO123" i="9"/>
  <c r="AH123" i="9"/>
  <c r="AK123" i="9" s="1"/>
  <c r="J123" i="9"/>
  <c r="K123" i="9" s="1"/>
  <c r="I123" i="9"/>
  <c r="F123" i="9"/>
  <c r="D123" i="9"/>
  <c r="AM122" i="9"/>
  <c r="AF122" i="9"/>
  <c r="AE122" i="9"/>
  <c r="V122" i="9"/>
  <c r="T122" i="9"/>
  <c r="L122" i="9"/>
  <c r="AM121" i="9"/>
  <c r="AF121" i="9"/>
  <c r="AE121" i="9"/>
  <c r="L121" i="9"/>
  <c r="AM120" i="9"/>
  <c r="AF120" i="9"/>
  <c r="AE120" i="9"/>
  <c r="AA120" i="9"/>
  <c r="AG120" i="9" s="1"/>
  <c r="L120" i="9"/>
  <c r="AC120" i="9" s="1"/>
  <c r="AR119" i="9"/>
  <c r="AO119" i="9"/>
  <c r="AH119" i="9"/>
  <c r="AK119" i="9" s="1"/>
  <c r="J119" i="9"/>
  <c r="AD119" i="9" s="1"/>
  <c r="I119" i="9"/>
  <c r="F119" i="9"/>
  <c r="D119" i="9"/>
  <c r="AM118" i="9"/>
  <c r="AF118" i="9"/>
  <c r="AE118" i="9"/>
  <c r="L118" i="9"/>
  <c r="R118" i="9" s="1"/>
  <c r="AM117" i="9"/>
  <c r="AF117" i="9"/>
  <c r="AE117" i="9"/>
  <c r="L117" i="9"/>
  <c r="AC117" i="9" s="1"/>
  <c r="AA117" i="9" s="1"/>
  <c r="AG117" i="9" s="1"/>
  <c r="AM116" i="9"/>
  <c r="AF116" i="9"/>
  <c r="AE116" i="9"/>
  <c r="L116" i="9"/>
  <c r="T116" i="9" s="1"/>
  <c r="AR115" i="9"/>
  <c r="AO115" i="9"/>
  <c r="AH115" i="9"/>
  <c r="AK115" i="9" s="1"/>
  <c r="J115" i="9"/>
  <c r="AL115" i="9" s="1"/>
  <c r="I115" i="9"/>
  <c r="F115" i="9"/>
  <c r="D115" i="9"/>
  <c r="AM114" i="9"/>
  <c r="AF114" i="9"/>
  <c r="AE114" i="9"/>
  <c r="L114" i="9"/>
  <c r="T114" i="9" s="1"/>
  <c r="AM113" i="9"/>
  <c r="AF113" i="9"/>
  <c r="AE113" i="9"/>
  <c r="L113" i="9"/>
  <c r="T113" i="9" s="1"/>
  <c r="AM112" i="9"/>
  <c r="AF112" i="9"/>
  <c r="AE112" i="9"/>
  <c r="L112" i="9"/>
  <c r="V112" i="9" s="1"/>
  <c r="AR111" i="9"/>
  <c r="AO111" i="9"/>
  <c r="AH111" i="9"/>
  <c r="AK111" i="9" s="1"/>
  <c r="J111" i="9"/>
  <c r="I111" i="9"/>
  <c r="F111" i="9"/>
  <c r="D111" i="9"/>
  <c r="AM110" i="9"/>
  <c r="AF110" i="9"/>
  <c r="AE110" i="9"/>
  <c r="L110" i="9"/>
  <c r="T110" i="9" s="1"/>
  <c r="AM109" i="9"/>
  <c r="AF109" i="9"/>
  <c r="AE109" i="9"/>
  <c r="L109" i="9"/>
  <c r="X109" i="9" s="1"/>
  <c r="AM108" i="9"/>
  <c r="AF108" i="9"/>
  <c r="AE108" i="9"/>
  <c r="L108" i="9"/>
  <c r="AC108" i="9" s="1"/>
  <c r="AR107" i="9"/>
  <c r="AO107" i="9"/>
  <c r="AH107" i="9"/>
  <c r="AK107" i="9" s="1"/>
  <c r="J107" i="9"/>
  <c r="AL107" i="9" s="1"/>
  <c r="I107" i="9"/>
  <c r="F107" i="9"/>
  <c r="D107" i="9"/>
  <c r="AM106" i="9"/>
  <c r="AF106" i="9"/>
  <c r="AE106" i="9"/>
  <c r="L106" i="9"/>
  <c r="T106" i="9" s="1"/>
  <c r="AM105" i="9"/>
  <c r="AF105" i="9"/>
  <c r="AE105" i="9"/>
  <c r="L105" i="9"/>
  <c r="AM104" i="9"/>
  <c r="AA104" i="9" s="1"/>
  <c r="AG104" i="9" s="1"/>
  <c r="AF104" i="9"/>
  <c r="AE104" i="9"/>
  <c r="L104" i="9"/>
  <c r="AC104" i="9" s="1"/>
  <c r="AR103" i="9"/>
  <c r="AO103" i="9"/>
  <c r="AH103" i="9"/>
  <c r="AK103" i="9" s="1"/>
  <c r="J103" i="9"/>
  <c r="AD103" i="9" s="1"/>
  <c r="I103" i="9"/>
  <c r="F103" i="9"/>
  <c r="D103" i="9"/>
  <c r="AM102" i="9"/>
  <c r="AF102" i="9"/>
  <c r="AE102" i="9"/>
  <c r="L102" i="9"/>
  <c r="AM101" i="9"/>
  <c r="AF101" i="9"/>
  <c r="AE101" i="9"/>
  <c r="L101" i="9"/>
  <c r="X101" i="9" s="1"/>
  <c r="AM100" i="9"/>
  <c r="AF100" i="9"/>
  <c r="AE100" i="9"/>
  <c r="L100" i="9"/>
  <c r="T100" i="9" s="1"/>
  <c r="AR99" i="9"/>
  <c r="AO99" i="9"/>
  <c r="AH99" i="9"/>
  <c r="AK99" i="9" s="1"/>
  <c r="AD99" i="9"/>
  <c r="J99" i="9"/>
  <c r="AL99" i="9" s="1"/>
  <c r="I99" i="9"/>
  <c r="F99" i="9"/>
  <c r="D99" i="9"/>
  <c r="AM98" i="9"/>
  <c r="AF98" i="9"/>
  <c r="AE98" i="9"/>
  <c r="L98" i="9"/>
  <c r="AM97" i="9"/>
  <c r="AF97" i="9"/>
  <c r="AE97" i="9"/>
  <c r="L97" i="9"/>
  <c r="T97" i="9" s="1"/>
  <c r="AM96" i="9"/>
  <c r="AF96" i="9"/>
  <c r="AE96" i="9"/>
  <c r="L96" i="9"/>
  <c r="T96" i="9" s="1"/>
  <c r="AR95" i="9"/>
  <c r="AO95" i="9"/>
  <c r="AH95" i="9"/>
  <c r="AK95" i="9" s="1"/>
  <c r="J95" i="9"/>
  <c r="AD95" i="9" s="1"/>
  <c r="I95" i="9"/>
  <c r="F95" i="9"/>
  <c r="D95" i="9"/>
  <c r="AM94" i="9"/>
  <c r="AF94" i="9"/>
  <c r="AE94" i="9"/>
  <c r="L94" i="9"/>
  <c r="N94" i="9" s="1"/>
  <c r="AM93" i="9"/>
  <c r="AF93" i="9"/>
  <c r="AE93" i="9"/>
  <c r="Z93" i="9"/>
  <c r="L93" i="9"/>
  <c r="R93" i="9" s="1"/>
  <c r="AM92" i="9"/>
  <c r="AF92" i="9"/>
  <c r="AE92" i="9"/>
  <c r="L92" i="9"/>
  <c r="R92" i="9" s="1"/>
  <c r="AR91" i="9"/>
  <c r="AO91" i="9"/>
  <c r="AH91" i="9"/>
  <c r="AK91" i="9" s="1"/>
  <c r="J91" i="9"/>
  <c r="AD91" i="9" s="1"/>
  <c r="I91" i="9"/>
  <c r="F91" i="9"/>
  <c r="D91" i="9"/>
  <c r="AM90" i="9"/>
  <c r="AF90" i="9"/>
  <c r="AE90" i="9"/>
  <c r="L90" i="9"/>
  <c r="Z90" i="9" s="1"/>
  <c r="AM89" i="9"/>
  <c r="AF89" i="9"/>
  <c r="AE89" i="9"/>
  <c r="L89" i="9"/>
  <c r="AC89" i="9" s="1"/>
  <c r="AA89" i="9" s="1"/>
  <c r="AG89" i="9" s="1"/>
  <c r="AM88" i="9"/>
  <c r="AF88" i="9"/>
  <c r="AE88" i="9"/>
  <c r="L88" i="9"/>
  <c r="T88" i="9" s="1"/>
  <c r="AR87" i="9"/>
  <c r="AO87" i="9"/>
  <c r="AH87" i="9"/>
  <c r="AK87" i="9" s="1"/>
  <c r="J87" i="9"/>
  <c r="AD87" i="9" s="1"/>
  <c r="I87" i="9"/>
  <c r="F87" i="9"/>
  <c r="D87" i="9"/>
  <c r="AM86" i="9"/>
  <c r="AF86" i="9"/>
  <c r="AE86" i="9"/>
  <c r="L86" i="9"/>
  <c r="AC86" i="9" s="1"/>
  <c r="AM85" i="9"/>
  <c r="AF85" i="9"/>
  <c r="AE85" i="9"/>
  <c r="L85" i="9"/>
  <c r="T85" i="9" s="1"/>
  <c r="AM84" i="9"/>
  <c r="AF84" i="9"/>
  <c r="AE84" i="9"/>
  <c r="L84" i="9"/>
  <c r="T84" i="9" s="1"/>
  <c r="AR83" i="9"/>
  <c r="AO83" i="9"/>
  <c r="AH83" i="9"/>
  <c r="J83" i="9"/>
  <c r="AD83" i="9" s="1"/>
  <c r="I83" i="9"/>
  <c r="F83" i="9"/>
  <c r="D83" i="9"/>
  <c r="AM82" i="9"/>
  <c r="AF82" i="9"/>
  <c r="AE82" i="9"/>
  <c r="R82" i="9"/>
  <c r="N82" i="9"/>
  <c r="L82" i="9"/>
  <c r="T82" i="9" s="1"/>
  <c r="AM81" i="9"/>
  <c r="AF81" i="9"/>
  <c r="AE81" i="9"/>
  <c r="L81" i="9"/>
  <c r="AC81" i="9" s="1"/>
  <c r="AM80" i="9"/>
  <c r="AF80" i="9"/>
  <c r="AE80" i="9"/>
  <c r="AE83" i="9" s="1"/>
  <c r="L80" i="9"/>
  <c r="Z80" i="9" s="1"/>
  <c r="AR79" i="9"/>
  <c r="AO79" i="9"/>
  <c r="AH79" i="9"/>
  <c r="AK79" i="9" s="1"/>
  <c r="J79" i="9"/>
  <c r="K79" i="9" s="1"/>
  <c r="I79" i="9"/>
  <c r="F79" i="9"/>
  <c r="D79" i="9"/>
  <c r="AM78" i="9"/>
  <c r="AF78" i="9"/>
  <c r="AE78" i="9"/>
  <c r="L78" i="9"/>
  <c r="AM77" i="9"/>
  <c r="AF77" i="9"/>
  <c r="AE77" i="9"/>
  <c r="T77" i="9"/>
  <c r="L77" i="9"/>
  <c r="Z77" i="9" s="1"/>
  <c r="AM76" i="9"/>
  <c r="AF76" i="9"/>
  <c r="AE76" i="9"/>
  <c r="X76" i="9"/>
  <c r="L76" i="9"/>
  <c r="AC76" i="9" s="1"/>
  <c r="AA76" i="9" s="1"/>
  <c r="AG76" i="9" s="1"/>
  <c r="AR75" i="9"/>
  <c r="AO75" i="9"/>
  <c r="AH75" i="9"/>
  <c r="AK75" i="9" s="1"/>
  <c r="J75" i="9"/>
  <c r="AD75" i="9" s="1"/>
  <c r="I75" i="9"/>
  <c r="F75" i="9"/>
  <c r="D75" i="9"/>
  <c r="AM74" i="9"/>
  <c r="AF74" i="9"/>
  <c r="AE74" i="9"/>
  <c r="Z74" i="9"/>
  <c r="L74" i="9"/>
  <c r="T74" i="9" s="1"/>
  <c r="AM73" i="9"/>
  <c r="AF73" i="9"/>
  <c r="AE73" i="9"/>
  <c r="L73" i="9"/>
  <c r="AC73" i="9" s="1"/>
  <c r="AM72" i="9"/>
  <c r="AF72" i="9"/>
  <c r="AE72" i="9"/>
  <c r="P72" i="9"/>
  <c r="L72" i="9"/>
  <c r="T72" i="9" s="1"/>
  <c r="AR71" i="9"/>
  <c r="AO71" i="9"/>
  <c r="AH71" i="9"/>
  <c r="AK71" i="9" s="1"/>
  <c r="J71" i="9"/>
  <c r="AD71" i="9" s="1"/>
  <c r="I71" i="9"/>
  <c r="F71" i="9"/>
  <c r="D71" i="9"/>
  <c r="AM70" i="9"/>
  <c r="AF70" i="9"/>
  <c r="AE70" i="9"/>
  <c r="L70" i="9"/>
  <c r="AC70" i="9" s="1"/>
  <c r="AM69" i="9"/>
  <c r="AF69" i="9"/>
  <c r="AE69" i="9"/>
  <c r="L69" i="9"/>
  <c r="T69" i="9" s="1"/>
  <c r="AM68" i="9"/>
  <c r="AM71" i="9" s="1"/>
  <c r="AF68" i="9"/>
  <c r="AE68" i="9"/>
  <c r="L68" i="9"/>
  <c r="T68" i="9" s="1"/>
  <c r="AR67" i="9"/>
  <c r="AO67" i="9"/>
  <c r="AH67" i="9"/>
  <c r="AK67" i="9" s="1"/>
  <c r="J67" i="9"/>
  <c r="AD67" i="9" s="1"/>
  <c r="I67" i="9"/>
  <c r="F67" i="9"/>
  <c r="D67" i="9"/>
  <c r="AM66" i="9"/>
  <c r="AF66" i="9"/>
  <c r="AE66" i="9"/>
  <c r="L66" i="9"/>
  <c r="T66" i="9" s="1"/>
  <c r="AM65" i="9"/>
  <c r="AF65" i="9"/>
  <c r="AE65" i="9"/>
  <c r="L65" i="9"/>
  <c r="V65" i="9" s="1"/>
  <c r="AM64" i="9"/>
  <c r="AF64" i="9"/>
  <c r="AE64" i="9"/>
  <c r="L64" i="9"/>
  <c r="AR63" i="9"/>
  <c r="AO63" i="9"/>
  <c r="AH63" i="9"/>
  <c r="J63" i="9"/>
  <c r="AK63" i="9" s="1"/>
  <c r="I63" i="9"/>
  <c r="F63" i="9"/>
  <c r="D63" i="9"/>
  <c r="AM62" i="9"/>
  <c r="AF62" i="9"/>
  <c r="AE62" i="9"/>
  <c r="L62" i="9"/>
  <c r="V62" i="9" s="1"/>
  <c r="AM61" i="9"/>
  <c r="AF61" i="9"/>
  <c r="AE61" i="9"/>
  <c r="L61" i="9"/>
  <c r="Z61" i="9" s="1"/>
  <c r="AM60" i="9"/>
  <c r="AF60" i="9"/>
  <c r="AE60" i="9"/>
  <c r="L60" i="9"/>
  <c r="AR59" i="9"/>
  <c r="AO59" i="9"/>
  <c r="AH59" i="9"/>
  <c r="AK59" i="9" s="1"/>
  <c r="J59" i="9"/>
  <c r="K59" i="9" s="1"/>
  <c r="I59" i="9"/>
  <c r="F59" i="9"/>
  <c r="D59" i="9"/>
  <c r="AM58" i="9"/>
  <c r="AF58" i="9"/>
  <c r="AE58" i="9"/>
  <c r="L58" i="9"/>
  <c r="AM57" i="9"/>
  <c r="AF57" i="9"/>
  <c r="AE57" i="9"/>
  <c r="T57" i="9"/>
  <c r="L57" i="9"/>
  <c r="R57" i="9" s="1"/>
  <c r="AM56" i="9"/>
  <c r="AF56" i="9"/>
  <c r="AE56" i="9"/>
  <c r="L56" i="9"/>
  <c r="T56" i="9" s="1"/>
  <c r="AR55" i="9"/>
  <c r="AO55" i="9"/>
  <c r="AH55" i="9"/>
  <c r="J55" i="9"/>
  <c r="AD55" i="9" s="1"/>
  <c r="I55" i="9"/>
  <c r="F55" i="9"/>
  <c r="D55" i="9"/>
  <c r="AM54" i="9"/>
  <c r="AF54" i="9"/>
  <c r="AE54" i="9"/>
  <c r="L54" i="9"/>
  <c r="Z54" i="9" s="1"/>
  <c r="AM53" i="9"/>
  <c r="AF53" i="9"/>
  <c r="AE53" i="9"/>
  <c r="L53" i="9"/>
  <c r="T53" i="9" s="1"/>
  <c r="AM52" i="9"/>
  <c r="AF52" i="9"/>
  <c r="AE52" i="9"/>
  <c r="L52" i="9"/>
  <c r="T52" i="9" s="1"/>
  <c r="AR51" i="9"/>
  <c r="AO51" i="9"/>
  <c r="AH51" i="9"/>
  <c r="AK51" i="9" s="1"/>
  <c r="J51" i="9"/>
  <c r="K51" i="9" s="1"/>
  <c r="I51" i="9"/>
  <c r="F51" i="9"/>
  <c r="D51" i="9"/>
  <c r="AM50" i="9"/>
  <c r="AF50" i="9"/>
  <c r="AE50" i="9"/>
  <c r="L50" i="9"/>
  <c r="X50" i="9" s="1"/>
  <c r="AM49" i="9"/>
  <c r="AF49" i="9"/>
  <c r="AE49" i="9"/>
  <c r="L49" i="9"/>
  <c r="T49" i="9" s="1"/>
  <c r="AM48" i="9"/>
  <c r="AF48" i="9"/>
  <c r="AE48" i="9"/>
  <c r="X48" i="9"/>
  <c r="AR47" i="9"/>
  <c r="AO47" i="9"/>
  <c r="AH47" i="9"/>
  <c r="AK47" i="9" s="1"/>
  <c r="J47" i="9"/>
  <c r="AD47" i="9" s="1"/>
  <c r="I47" i="9"/>
  <c r="F47" i="9"/>
  <c r="D47" i="9"/>
  <c r="AM46" i="9"/>
  <c r="AF46" i="9"/>
  <c r="AE46" i="9"/>
  <c r="X46" i="9"/>
  <c r="L46" i="9"/>
  <c r="T46" i="9" s="1"/>
  <c r="AM45" i="9"/>
  <c r="AF45" i="9"/>
  <c r="AE45" i="9"/>
  <c r="AA45" i="9"/>
  <c r="AG45" i="9" s="1"/>
  <c r="L45" i="9"/>
  <c r="AC45" i="9" s="1"/>
  <c r="AM44" i="9"/>
  <c r="AF44" i="9"/>
  <c r="AE44" i="9"/>
  <c r="L44" i="9"/>
  <c r="AC44" i="9" s="1"/>
  <c r="AR43" i="9"/>
  <c r="AO43" i="9"/>
  <c r="AH43" i="9"/>
  <c r="AK43" i="9" s="1"/>
  <c r="J43" i="9"/>
  <c r="K43" i="9" s="1"/>
  <c r="I43" i="9"/>
  <c r="F43" i="9"/>
  <c r="D43" i="9"/>
  <c r="AM42" i="9"/>
  <c r="AF42" i="9"/>
  <c r="AE42" i="9"/>
  <c r="L42" i="9"/>
  <c r="AC42" i="9" s="1"/>
  <c r="AM41" i="9"/>
  <c r="AF41" i="9"/>
  <c r="AE41" i="9"/>
  <c r="AC41" i="9"/>
  <c r="AA41" i="9"/>
  <c r="AG41" i="9" s="1"/>
  <c r="L41" i="9"/>
  <c r="Z41" i="9" s="1"/>
  <c r="AM40" i="9"/>
  <c r="AF40" i="9"/>
  <c r="AE40" i="9"/>
  <c r="L40" i="9"/>
  <c r="AR39" i="9"/>
  <c r="AO39" i="9"/>
  <c r="AH39" i="9"/>
  <c r="AK39" i="9" s="1"/>
  <c r="J39" i="9"/>
  <c r="AD39" i="9" s="1"/>
  <c r="I39" i="9"/>
  <c r="F39" i="9"/>
  <c r="D39" i="9"/>
  <c r="AM38" i="9"/>
  <c r="AF38" i="9"/>
  <c r="AE38" i="9"/>
  <c r="L38" i="9"/>
  <c r="T38" i="9" s="1"/>
  <c r="AM37" i="9"/>
  <c r="AF37" i="9"/>
  <c r="AE37" i="9"/>
  <c r="L37" i="9"/>
  <c r="R37" i="9" s="1"/>
  <c r="AM36" i="9"/>
  <c r="AF36" i="9"/>
  <c r="AE36" i="9"/>
  <c r="L36" i="9"/>
  <c r="T36" i="9" s="1"/>
  <c r="AR35" i="9"/>
  <c r="AO35" i="9"/>
  <c r="AH35" i="9"/>
  <c r="AK35" i="9" s="1"/>
  <c r="J35" i="9"/>
  <c r="AL35" i="9" s="1"/>
  <c r="I35" i="9"/>
  <c r="F35" i="9"/>
  <c r="D35" i="9"/>
  <c r="AM34" i="9"/>
  <c r="AF34" i="9"/>
  <c r="AE34" i="9"/>
  <c r="L34" i="9"/>
  <c r="AM33" i="9"/>
  <c r="AF33" i="9"/>
  <c r="AE33" i="9"/>
  <c r="L33" i="9"/>
  <c r="AM32" i="9"/>
  <c r="AF32" i="9"/>
  <c r="AE32" i="9"/>
  <c r="L32" i="9"/>
  <c r="AR31" i="9"/>
  <c r="AO31" i="9"/>
  <c r="AH31" i="9"/>
  <c r="AK31" i="9" s="1"/>
  <c r="J31" i="9"/>
  <c r="K31" i="9" s="1"/>
  <c r="I31" i="9"/>
  <c r="F31" i="9"/>
  <c r="D31" i="9"/>
  <c r="AM30" i="9"/>
  <c r="AF30" i="9"/>
  <c r="AE30" i="9"/>
  <c r="L30" i="9"/>
  <c r="T30" i="9" s="1"/>
  <c r="AM29" i="9"/>
  <c r="AF29" i="9"/>
  <c r="AE29" i="9"/>
  <c r="AA29" i="9"/>
  <c r="AG29" i="9" s="1"/>
  <c r="L29" i="9"/>
  <c r="AC29" i="9" s="1"/>
  <c r="AM28" i="9"/>
  <c r="AF28" i="9"/>
  <c r="AE28" i="9"/>
  <c r="L28" i="9"/>
  <c r="Z28" i="9" s="1"/>
  <c r="AR27" i="9"/>
  <c r="AO27" i="9"/>
  <c r="AH27" i="9"/>
  <c r="AK27" i="9" s="1"/>
  <c r="J27" i="9"/>
  <c r="AB27" i="9" s="1"/>
  <c r="I27" i="9"/>
  <c r="F27" i="9"/>
  <c r="D27" i="9"/>
  <c r="AM26" i="9"/>
  <c r="AF26" i="9"/>
  <c r="AE26" i="9"/>
  <c r="L26" i="9"/>
  <c r="N26" i="9" s="1"/>
  <c r="AM25" i="9"/>
  <c r="AF25" i="9"/>
  <c r="AE25" i="9"/>
  <c r="L25" i="9"/>
  <c r="N25" i="9" s="1"/>
  <c r="AM24" i="9"/>
  <c r="AF24" i="9"/>
  <c r="AE24" i="9"/>
  <c r="L24" i="9"/>
  <c r="Z24" i="9" s="1"/>
  <c r="AR23" i="9"/>
  <c r="AO23" i="9"/>
  <c r="AH23" i="9"/>
  <c r="AK23" i="9" s="1"/>
  <c r="J23" i="9"/>
  <c r="AD23" i="9" s="1"/>
  <c r="I23" i="9"/>
  <c r="F23" i="9"/>
  <c r="D23" i="9"/>
  <c r="AM22" i="9"/>
  <c r="AF22" i="9"/>
  <c r="AE22" i="9"/>
  <c r="L22" i="9"/>
  <c r="N22" i="9" s="1"/>
  <c r="AM21" i="9"/>
  <c r="AF21" i="9"/>
  <c r="AE21" i="9"/>
  <c r="L21" i="9"/>
  <c r="Z21" i="9" s="1"/>
  <c r="AM20" i="9"/>
  <c r="AF20" i="9"/>
  <c r="AE20" i="9"/>
  <c r="Z20" i="9"/>
  <c r="L20" i="9"/>
  <c r="T20" i="9" s="1"/>
  <c r="AR19" i="9"/>
  <c r="AO19" i="9"/>
  <c r="AH19" i="9"/>
  <c r="AK19" i="9" s="1"/>
  <c r="J19" i="9"/>
  <c r="K19" i="9" s="1"/>
  <c r="I19" i="9"/>
  <c r="F19" i="9"/>
  <c r="D19" i="9"/>
  <c r="AM18" i="9"/>
  <c r="AF18" i="9"/>
  <c r="AE18" i="9"/>
  <c r="L18" i="9"/>
  <c r="Z18" i="9" s="1"/>
  <c r="AM17" i="9"/>
  <c r="AF17" i="9"/>
  <c r="AE17" i="9"/>
  <c r="N17" i="9"/>
  <c r="L17" i="9"/>
  <c r="T17" i="9" s="1"/>
  <c r="AM16" i="9"/>
  <c r="AF16" i="9"/>
  <c r="AE16" i="9"/>
  <c r="L16" i="9"/>
  <c r="AR15" i="9"/>
  <c r="AO15" i="9"/>
  <c r="AH15" i="9"/>
  <c r="AK15" i="9" s="1"/>
  <c r="J15" i="9"/>
  <c r="AD15" i="9" s="1"/>
  <c r="I15" i="9"/>
  <c r="F15" i="9"/>
  <c r="D15" i="9"/>
  <c r="AM14" i="9"/>
  <c r="AF14" i="9"/>
  <c r="AE14" i="9"/>
  <c r="N14" i="9"/>
  <c r="L14" i="9"/>
  <c r="T14" i="9" s="1"/>
  <c r="AM13" i="9"/>
  <c r="AF13" i="9"/>
  <c r="AE13" i="9"/>
  <c r="L13" i="9"/>
  <c r="X13" i="9" s="1"/>
  <c r="AM12" i="9"/>
  <c r="AF12" i="9"/>
  <c r="AE12" i="9"/>
  <c r="L12" i="9"/>
  <c r="N12" i="9" s="1"/>
  <c r="AR11" i="9"/>
  <c r="AO11" i="9"/>
  <c r="AH11" i="9"/>
  <c r="AK11" i="9" s="1"/>
  <c r="J11" i="9"/>
  <c r="AD11" i="9" s="1"/>
  <c r="I11" i="9"/>
  <c r="F11" i="9"/>
  <c r="D11" i="9"/>
  <c r="AM10" i="9"/>
  <c r="AF10" i="9"/>
  <c r="AE10" i="9"/>
  <c r="L10" i="9"/>
  <c r="V10" i="9" s="1"/>
  <c r="AM9" i="9"/>
  <c r="AF9" i="9"/>
  <c r="AE9" i="9"/>
  <c r="L9" i="9"/>
  <c r="V9" i="9" s="1"/>
  <c r="AM8" i="9"/>
  <c r="AF8" i="9"/>
  <c r="AE8" i="9"/>
  <c r="L8" i="9"/>
  <c r="X8" i="9" s="1"/>
  <c r="AR7" i="9"/>
  <c r="AO7" i="9"/>
  <c r="AH7" i="9"/>
  <c r="AK7" i="9" s="1"/>
  <c r="J7" i="9"/>
  <c r="AD7" i="9" s="1"/>
  <c r="I7" i="9"/>
  <c r="F7" i="9"/>
  <c r="D7" i="9"/>
  <c r="AM6" i="9"/>
  <c r="AF6" i="9"/>
  <c r="AE6" i="9"/>
  <c r="L6" i="9"/>
  <c r="Z6" i="9" s="1"/>
  <c r="AM5" i="9"/>
  <c r="AF5" i="9"/>
  <c r="AE5" i="9"/>
  <c r="L5" i="9"/>
  <c r="Z5" i="9" s="1"/>
  <c r="AM4" i="9"/>
  <c r="AF4" i="9"/>
  <c r="AE4" i="9"/>
  <c r="L4" i="9"/>
  <c r="T4" i="9" s="1"/>
  <c r="AP127" i="10"/>
  <c r="AM127" i="10"/>
  <c r="AH127" i="10"/>
  <c r="J127" i="10"/>
  <c r="AD127" i="10" s="1"/>
  <c r="I127" i="10"/>
  <c r="F127" i="10"/>
  <c r="D127" i="10"/>
  <c r="AK126" i="10"/>
  <c r="AF126" i="10"/>
  <c r="AE126" i="10"/>
  <c r="L126" i="10"/>
  <c r="T126" i="10" s="1"/>
  <c r="AK125" i="10"/>
  <c r="AF125" i="10"/>
  <c r="AE125" i="10"/>
  <c r="L125" i="10"/>
  <c r="V125" i="10" s="1"/>
  <c r="AK124" i="10"/>
  <c r="AF124" i="10"/>
  <c r="AE124" i="10"/>
  <c r="L124" i="10"/>
  <c r="Z124" i="10" s="1"/>
  <c r="AP123" i="10"/>
  <c r="AM123" i="10"/>
  <c r="AH123" i="10"/>
  <c r="AI123" i="10" s="1"/>
  <c r="J123" i="10"/>
  <c r="AD123" i="10" s="1"/>
  <c r="I123" i="10"/>
  <c r="F123" i="10"/>
  <c r="D123" i="10"/>
  <c r="AK122" i="10"/>
  <c r="AF122" i="10"/>
  <c r="AE122" i="10"/>
  <c r="L122" i="10"/>
  <c r="AK121" i="10"/>
  <c r="AF121" i="10"/>
  <c r="AE121" i="10"/>
  <c r="L121" i="10"/>
  <c r="AK120" i="10"/>
  <c r="AF120" i="10"/>
  <c r="AE120" i="10"/>
  <c r="L120" i="10"/>
  <c r="T120" i="10" s="1"/>
  <c r="AP119" i="10"/>
  <c r="AM119" i="10"/>
  <c r="AH119" i="10"/>
  <c r="AI119" i="10" s="1"/>
  <c r="AD119" i="10"/>
  <c r="I119" i="10"/>
  <c r="F119" i="10"/>
  <c r="D119" i="10"/>
  <c r="AK118" i="10"/>
  <c r="AF118" i="10"/>
  <c r="AE118" i="10"/>
  <c r="L118" i="10"/>
  <c r="AK117" i="10"/>
  <c r="AF117" i="10"/>
  <c r="AE117" i="10"/>
  <c r="N117" i="10"/>
  <c r="L117" i="10"/>
  <c r="T117" i="10" s="1"/>
  <c r="AK116" i="10"/>
  <c r="AF116" i="10"/>
  <c r="AE116" i="10"/>
  <c r="L116" i="10"/>
  <c r="T116" i="10" s="1"/>
  <c r="AP115" i="10"/>
  <c r="AM115" i="10"/>
  <c r="AH115" i="10"/>
  <c r="AI115" i="10" s="1"/>
  <c r="J115" i="10"/>
  <c r="AD115" i="10" s="1"/>
  <c r="I115" i="10"/>
  <c r="F115" i="10"/>
  <c r="D115" i="10"/>
  <c r="AK114" i="10"/>
  <c r="AF114" i="10"/>
  <c r="AE114" i="10"/>
  <c r="L114" i="10"/>
  <c r="AC114" i="10" s="1"/>
  <c r="AA114" i="10" s="1"/>
  <c r="AG114" i="10" s="1"/>
  <c r="AK113" i="10"/>
  <c r="AF113" i="10"/>
  <c r="AE113" i="10"/>
  <c r="L113" i="10"/>
  <c r="T113" i="10" s="1"/>
  <c r="AK112" i="10"/>
  <c r="AK115" i="10" s="1"/>
  <c r="AF112" i="10"/>
  <c r="AE112" i="10"/>
  <c r="L112" i="10"/>
  <c r="AC112" i="10" s="1"/>
  <c r="AA112" i="10" s="1"/>
  <c r="AG112" i="10" s="1"/>
  <c r="AP111" i="10"/>
  <c r="AM111" i="10"/>
  <c r="AH111" i="10"/>
  <c r="AI111" i="10" s="1"/>
  <c r="J111" i="10"/>
  <c r="AD111" i="10" s="1"/>
  <c r="I111" i="10"/>
  <c r="F111" i="10"/>
  <c r="D111" i="10"/>
  <c r="AK110" i="10"/>
  <c r="AF110" i="10"/>
  <c r="AE110" i="10"/>
  <c r="L110" i="10"/>
  <c r="T110" i="10" s="1"/>
  <c r="AK109" i="10"/>
  <c r="AF109" i="10"/>
  <c r="AE109" i="10"/>
  <c r="N109" i="10"/>
  <c r="L109" i="10"/>
  <c r="V109" i="10" s="1"/>
  <c r="AK108" i="10"/>
  <c r="AF108" i="10"/>
  <c r="AE108" i="10"/>
  <c r="L108" i="10"/>
  <c r="Z108" i="10" s="1"/>
  <c r="AP107" i="10"/>
  <c r="AM107" i="10"/>
  <c r="AH107" i="10"/>
  <c r="AI107" i="10" s="1"/>
  <c r="J107" i="10"/>
  <c r="AD107" i="10" s="1"/>
  <c r="I107" i="10"/>
  <c r="F107" i="10"/>
  <c r="D107" i="10"/>
  <c r="AK106" i="10"/>
  <c r="AF106" i="10"/>
  <c r="AE106" i="10"/>
  <c r="Z106" i="10"/>
  <c r="L106" i="10"/>
  <c r="T106" i="10" s="1"/>
  <c r="AK105" i="10"/>
  <c r="AF105" i="10"/>
  <c r="AE105" i="10"/>
  <c r="P105" i="10"/>
  <c r="L105" i="10"/>
  <c r="AC105" i="10" s="1"/>
  <c r="AA105" i="10" s="1"/>
  <c r="AG105" i="10" s="1"/>
  <c r="AK104" i="10"/>
  <c r="AF104" i="10"/>
  <c r="AE104" i="10"/>
  <c r="L104" i="10"/>
  <c r="T104" i="10" s="1"/>
  <c r="AP103" i="10"/>
  <c r="AM103" i="10"/>
  <c r="AH103" i="10"/>
  <c r="AI103" i="10" s="1"/>
  <c r="J103" i="10"/>
  <c r="AD103" i="10" s="1"/>
  <c r="I103" i="10"/>
  <c r="F103" i="10"/>
  <c r="D103" i="10"/>
  <c r="AK102" i="10"/>
  <c r="AF102" i="10"/>
  <c r="AE102" i="10"/>
  <c r="L102" i="10"/>
  <c r="AC102" i="10" s="1"/>
  <c r="AA102" i="10" s="1"/>
  <c r="AG102" i="10" s="1"/>
  <c r="AK101" i="10"/>
  <c r="AF101" i="10"/>
  <c r="AE101" i="10"/>
  <c r="L101" i="10"/>
  <c r="T101" i="10" s="1"/>
  <c r="AK100" i="10"/>
  <c r="AF100" i="10"/>
  <c r="AE100" i="10"/>
  <c r="L100" i="10"/>
  <c r="T100" i="10" s="1"/>
  <c r="AP99" i="10"/>
  <c r="AM99" i="10"/>
  <c r="AH99" i="10"/>
  <c r="AI99" i="10" s="1"/>
  <c r="J99" i="10"/>
  <c r="AD99" i="10" s="1"/>
  <c r="I99" i="10"/>
  <c r="F99" i="10"/>
  <c r="D99" i="10"/>
  <c r="AK98" i="10"/>
  <c r="AF98" i="10"/>
  <c r="AE98" i="10"/>
  <c r="Z98" i="10"/>
  <c r="R98" i="10"/>
  <c r="L98" i="10"/>
  <c r="T98" i="10" s="1"/>
  <c r="AK97" i="10"/>
  <c r="AF97" i="10"/>
  <c r="AE97" i="10"/>
  <c r="T97" i="10"/>
  <c r="L97" i="10"/>
  <c r="P97" i="10" s="1"/>
  <c r="AK96" i="10"/>
  <c r="AF96" i="10"/>
  <c r="AE96" i="10"/>
  <c r="L96" i="10"/>
  <c r="T96" i="10" s="1"/>
  <c r="AP95" i="10"/>
  <c r="AM95" i="10"/>
  <c r="AH95" i="10"/>
  <c r="AI95" i="10" s="1"/>
  <c r="J95" i="10"/>
  <c r="K95" i="10" s="1"/>
  <c r="I95" i="10"/>
  <c r="F95" i="10"/>
  <c r="D95" i="10"/>
  <c r="AK94" i="10"/>
  <c r="AF94" i="10"/>
  <c r="AE94" i="10"/>
  <c r="L94" i="10"/>
  <c r="Z94" i="10" s="1"/>
  <c r="AK93" i="10"/>
  <c r="AF93" i="10"/>
  <c r="AE93" i="10"/>
  <c r="AA93" i="10"/>
  <c r="AG93" i="10" s="1"/>
  <c r="L93" i="10"/>
  <c r="AC93" i="10" s="1"/>
  <c r="AK92" i="10"/>
  <c r="AF92" i="10"/>
  <c r="AE92" i="10"/>
  <c r="L92" i="10"/>
  <c r="T92" i="10" s="1"/>
  <c r="AP91" i="10"/>
  <c r="AM91" i="10"/>
  <c r="AH91" i="10"/>
  <c r="AI91" i="10" s="1"/>
  <c r="J91" i="10"/>
  <c r="K91" i="10" s="1"/>
  <c r="I91" i="10"/>
  <c r="F91" i="10"/>
  <c r="D91" i="10"/>
  <c r="AK90" i="10"/>
  <c r="AF90" i="10"/>
  <c r="AE90" i="10"/>
  <c r="L90" i="10"/>
  <c r="AC90" i="10" s="1"/>
  <c r="AK89" i="10"/>
  <c r="AF89" i="10"/>
  <c r="AE89" i="10"/>
  <c r="L89" i="10"/>
  <c r="T89" i="10" s="1"/>
  <c r="AK88" i="10"/>
  <c r="AF88" i="10"/>
  <c r="AE88" i="10"/>
  <c r="L88" i="10"/>
  <c r="T88" i="10" s="1"/>
  <c r="AP87" i="10"/>
  <c r="AM87" i="10"/>
  <c r="AH87" i="10"/>
  <c r="AI87" i="10" s="1"/>
  <c r="J87" i="10"/>
  <c r="AD87" i="10" s="1"/>
  <c r="I87" i="10"/>
  <c r="F87" i="10"/>
  <c r="D87" i="10"/>
  <c r="AK86" i="10"/>
  <c r="AF86" i="10"/>
  <c r="AE86" i="10"/>
  <c r="R86" i="10"/>
  <c r="P86" i="10"/>
  <c r="N86" i="10"/>
  <c r="L86" i="10"/>
  <c r="T86" i="10" s="1"/>
  <c r="AK85" i="10"/>
  <c r="AF85" i="10"/>
  <c r="AE85" i="10"/>
  <c r="L85" i="10"/>
  <c r="AC85" i="10" s="1"/>
  <c r="AA85" i="10" s="1"/>
  <c r="AG85" i="10" s="1"/>
  <c r="AK84" i="10"/>
  <c r="AF84" i="10"/>
  <c r="AE84" i="10"/>
  <c r="L84" i="10"/>
  <c r="AP83" i="10"/>
  <c r="AM83" i="10"/>
  <c r="AH83" i="10"/>
  <c r="AI83" i="10" s="1"/>
  <c r="J83" i="10"/>
  <c r="K83" i="10" s="1"/>
  <c r="I83" i="10"/>
  <c r="F83" i="10"/>
  <c r="D83" i="10"/>
  <c r="AK82" i="10"/>
  <c r="AF82" i="10"/>
  <c r="AE82" i="10"/>
  <c r="L82" i="10"/>
  <c r="AC82" i="10" s="1"/>
  <c r="AK81" i="10"/>
  <c r="AF81" i="10"/>
  <c r="AE81" i="10"/>
  <c r="L81" i="10"/>
  <c r="T81" i="10" s="1"/>
  <c r="AK80" i="10"/>
  <c r="AF80" i="10"/>
  <c r="AE80" i="10"/>
  <c r="P80" i="10"/>
  <c r="L80" i="10"/>
  <c r="AC80" i="10" s="1"/>
  <c r="AA80" i="10" s="1"/>
  <c r="AG80" i="10" s="1"/>
  <c r="AP79" i="10"/>
  <c r="AM79" i="10"/>
  <c r="AH79" i="10"/>
  <c r="AI79" i="10" s="1"/>
  <c r="J79" i="10"/>
  <c r="AD79" i="10" s="1"/>
  <c r="I79" i="10"/>
  <c r="F79" i="10"/>
  <c r="D79" i="10"/>
  <c r="AK78" i="10"/>
  <c r="AF78" i="10"/>
  <c r="AE78" i="10"/>
  <c r="L78" i="10"/>
  <c r="T78" i="10" s="1"/>
  <c r="AK77" i="10"/>
  <c r="AF77" i="10"/>
  <c r="AE77" i="10"/>
  <c r="L77" i="10"/>
  <c r="AC77" i="10" s="1"/>
  <c r="AA77" i="10" s="1"/>
  <c r="AG77" i="10" s="1"/>
  <c r="AK76" i="10"/>
  <c r="AF76" i="10"/>
  <c r="AE76" i="10"/>
  <c r="Z76" i="10"/>
  <c r="P76" i="10"/>
  <c r="L76" i="10"/>
  <c r="T76" i="10" s="1"/>
  <c r="AP75" i="10"/>
  <c r="AM75" i="10"/>
  <c r="AH75" i="10"/>
  <c r="AI75" i="10" s="1"/>
  <c r="J75" i="10"/>
  <c r="AD75" i="10" s="1"/>
  <c r="I75" i="10"/>
  <c r="F75" i="10"/>
  <c r="D75" i="10"/>
  <c r="AK74" i="10"/>
  <c r="AF74" i="10"/>
  <c r="AE74" i="10"/>
  <c r="R74" i="10"/>
  <c r="L74" i="10"/>
  <c r="X74" i="10" s="1"/>
  <c r="AK73" i="10"/>
  <c r="AF73" i="10"/>
  <c r="AE73" i="10"/>
  <c r="X73" i="10"/>
  <c r="N73" i="10"/>
  <c r="L73" i="10"/>
  <c r="T73" i="10" s="1"/>
  <c r="AK72" i="10"/>
  <c r="AF72" i="10"/>
  <c r="AE72" i="10"/>
  <c r="L72" i="10"/>
  <c r="V72" i="10" s="1"/>
  <c r="AP71" i="10"/>
  <c r="AM71" i="10"/>
  <c r="AH71" i="10"/>
  <c r="AI71" i="10" s="1"/>
  <c r="J71" i="10"/>
  <c r="K71" i="10" s="1"/>
  <c r="I71" i="10"/>
  <c r="F71" i="10"/>
  <c r="D71" i="10"/>
  <c r="AK70" i="10"/>
  <c r="AF70" i="10"/>
  <c r="AE70" i="10"/>
  <c r="L70" i="10"/>
  <c r="T70" i="10" s="1"/>
  <c r="AK69" i="10"/>
  <c r="AF69" i="10"/>
  <c r="AE69" i="10"/>
  <c r="AC69" i="10"/>
  <c r="AA69" i="10" s="1"/>
  <c r="AG69" i="10" s="1"/>
  <c r="L69" i="10"/>
  <c r="N69" i="10" s="1"/>
  <c r="AK68" i="10"/>
  <c r="AF68" i="10"/>
  <c r="AE68" i="10"/>
  <c r="L68" i="10"/>
  <c r="AP67" i="10"/>
  <c r="AM67" i="10"/>
  <c r="AH67" i="10"/>
  <c r="AI67" i="10" s="1"/>
  <c r="J67" i="10"/>
  <c r="I67" i="10"/>
  <c r="F67" i="10"/>
  <c r="D67" i="10"/>
  <c r="AK66" i="10"/>
  <c r="AF66" i="10"/>
  <c r="AE66" i="10"/>
  <c r="L66" i="10"/>
  <c r="X66" i="10" s="1"/>
  <c r="AK65" i="10"/>
  <c r="AF65" i="10"/>
  <c r="AE65" i="10"/>
  <c r="L65" i="10"/>
  <c r="Z65" i="10" s="1"/>
  <c r="AK64" i="10"/>
  <c r="AF64" i="10"/>
  <c r="AE64" i="10"/>
  <c r="L64" i="10"/>
  <c r="X64" i="10" s="1"/>
  <c r="AP63" i="10"/>
  <c r="AM63" i="10"/>
  <c r="AH63" i="10"/>
  <c r="J63" i="10"/>
  <c r="AD63" i="10" s="1"/>
  <c r="I63" i="10"/>
  <c r="F63" i="10"/>
  <c r="D63" i="10"/>
  <c r="AK62" i="10"/>
  <c r="AF62" i="10"/>
  <c r="AE62" i="10"/>
  <c r="AC62" i="10"/>
  <c r="AA62" i="10" s="1"/>
  <c r="AG62" i="10" s="1"/>
  <c r="AK61" i="10"/>
  <c r="AF61" i="10"/>
  <c r="AE61" i="10"/>
  <c r="T61" i="10"/>
  <c r="AK60" i="10"/>
  <c r="AF60" i="10"/>
  <c r="AE60" i="10"/>
  <c r="T60" i="10"/>
  <c r="AP59" i="10"/>
  <c r="AM59" i="10"/>
  <c r="AH59" i="10"/>
  <c r="AI59" i="10" s="1"/>
  <c r="J59" i="10"/>
  <c r="K59" i="10" s="1"/>
  <c r="I59" i="10"/>
  <c r="F59" i="10"/>
  <c r="D59" i="10"/>
  <c r="AK58" i="10"/>
  <c r="AF58" i="10"/>
  <c r="AE58" i="10"/>
  <c r="T58" i="10"/>
  <c r="L58" i="10"/>
  <c r="X58" i="10" s="1"/>
  <c r="AK57" i="10"/>
  <c r="AF57" i="10"/>
  <c r="AE57" i="10"/>
  <c r="L57" i="10"/>
  <c r="T57" i="10" s="1"/>
  <c r="AK56" i="10"/>
  <c r="AF56" i="10"/>
  <c r="AE56" i="10"/>
  <c r="L56" i="10"/>
  <c r="V56" i="10" s="1"/>
  <c r="AP55" i="10"/>
  <c r="AM55" i="10"/>
  <c r="AH55" i="10"/>
  <c r="J55" i="10"/>
  <c r="I55" i="10"/>
  <c r="F55" i="10"/>
  <c r="D55" i="10"/>
  <c r="AK54" i="10"/>
  <c r="AF54" i="10"/>
  <c r="AE54" i="10"/>
  <c r="Z54" i="10"/>
  <c r="L54" i="10"/>
  <c r="T54" i="10" s="1"/>
  <c r="AK53" i="10"/>
  <c r="AF53" i="10"/>
  <c r="AE53" i="10"/>
  <c r="L53" i="10"/>
  <c r="T53" i="10" s="1"/>
  <c r="AK52" i="10"/>
  <c r="AF52" i="10"/>
  <c r="AE52" i="10"/>
  <c r="L52" i="10"/>
  <c r="AC52" i="10" s="1"/>
  <c r="AP51" i="10"/>
  <c r="AM51" i="10"/>
  <c r="AH51" i="10"/>
  <c r="AI51" i="10" s="1"/>
  <c r="J51" i="10"/>
  <c r="AB51" i="10" s="1"/>
  <c r="I51" i="10"/>
  <c r="F51" i="10"/>
  <c r="D51" i="10"/>
  <c r="AK50" i="10"/>
  <c r="AF50" i="10"/>
  <c r="AE50" i="10"/>
  <c r="L50" i="10"/>
  <c r="N50" i="10" s="1"/>
  <c r="AK49" i="10"/>
  <c r="AF49" i="10"/>
  <c r="AE49" i="10"/>
  <c r="L49" i="10"/>
  <c r="AK48" i="10"/>
  <c r="AF48" i="10"/>
  <c r="AE48" i="10"/>
  <c r="L48" i="10"/>
  <c r="X48" i="10" s="1"/>
  <c r="AP47" i="10"/>
  <c r="AM47" i="10"/>
  <c r="AH47" i="10"/>
  <c r="AI47" i="10" s="1"/>
  <c r="J47" i="10"/>
  <c r="AD47" i="10" s="1"/>
  <c r="I47" i="10"/>
  <c r="F47" i="10"/>
  <c r="D47" i="10"/>
  <c r="AK46" i="10"/>
  <c r="AF46" i="10"/>
  <c r="AE46" i="10"/>
  <c r="T46" i="10"/>
  <c r="L46" i="10"/>
  <c r="Z46" i="10" s="1"/>
  <c r="AK45" i="10"/>
  <c r="AF45" i="10"/>
  <c r="AE45" i="10"/>
  <c r="L45" i="10"/>
  <c r="R45" i="10" s="1"/>
  <c r="AK44" i="10"/>
  <c r="AF44" i="10"/>
  <c r="AE44" i="10"/>
  <c r="L44" i="10"/>
  <c r="T44" i="10" s="1"/>
  <c r="AP43" i="10"/>
  <c r="AM43" i="10"/>
  <c r="AH43" i="10"/>
  <c r="AI43" i="10" s="1"/>
  <c r="J43" i="10"/>
  <c r="K43" i="10" s="1"/>
  <c r="I43" i="10"/>
  <c r="F43" i="10"/>
  <c r="D43" i="10"/>
  <c r="AK42" i="10"/>
  <c r="AF42" i="10"/>
  <c r="AE42" i="10"/>
  <c r="P42" i="10"/>
  <c r="L42" i="10"/>
  <c r="Z42" i="10" s="1"/>
  <c r="AK41" i="10"/>
  <c r="AF41" i="10"/>
  <c r="AE41" i="10"/>
  <c r="N41" i="10"/>
  <c r="L41" i="10"/>
  <c r="T41" i="10" s="1"/>
  <c r="AK40" i="10"/>
  <c r="AF40" i="10"/>
  <c r="AE40" i="10"/>
  <c r="L40" i="10"/>
  <c r="N40" i="10" s="1"/>
  <c r="AP39" i="10"/>
  <c r="AM39" i="10"/>
  <c r="AH39" i="10"/>
  <c r="AI39" i="10" s="1"/>
  <c r="AD39" i="10"/>
  <c r="K39" i="10"/>
  <c r="I39" i="10"/>
  <c r="F39" i="10"/>
  <c r="D39" i="10"/>
  <c r="AK38" i="10"/>
  <c r="AF38" i="10"/>
  <c r="AE38" i="10"/>
  <c r="R38" i="10"/>
  <c r="N38" i="10"/>
  <c r="L38" i="10"/>
  <c r="T38" i="10" s="1"/>
  <c r="AK37" i="10"/>
  <c r="AF37" i="10"/>
  <c r="AE37" i="10"/>
  <c r="L37" i="10"/>
  <c r="V37" i="10" s="1"/>
  <c r="AK36" i="10"/>
  <c r="AF36" i="10"/>
  <c r="AE36" i="10"/>
  <c r="L36" i="10"/>
  <c r="V36" i="10" s="1"/>
  <c r="AP35" i="10"/>
  <c r="AM35" i="10"/>
  <c r="AH35" i="10"/>
  <c r="AI35" i="10" s="1"/>
  <c r="J35" i="10"/>
  <c r="K35" i="10" s="1"/>
  <c r="I35" i="10"/>
  <c r="F35" i="10"/>
  <c r="D35" i="10"/>
  <c r="AK34" i="10"/>
  <c r="AF34" i="10"/>
  <c r="AE34" i="10"/>
  <c r="R34" i="10"/>
  <c r="L34" i="10"/>
  <c r="T34" i="10" s="1"/>
  <c r="AK33" i="10"/>
  <c r="AF33" i="10"/>
  <c r="AE33" i="10"/>
  <c r="L33" i="10"/>
  <c r="T33" i="10" s="1"/>
  <c r="AK32" i="10"/>
  <c r="AF32" i="10"/>
  <c r="AE32" i="10"/>
  <c r="AC32" i="10"/>
  <c r="AA32" i="10"/>
  <c r="AG32" i="10" s="1"/>
  <c r="T32" i="10"/>
  <c r="L32" i="10"/>
  <c r="Z32" i="10" s="1"/>
  <c r="AP31" i="10"/>
  <c r="AM31" i="10"/>
  <c r="AH31" i="10"/>
  <c r="AI31" i="10" s="1"/>
  <c r="J31" i="10"/>
  <c r="K31" i="10" s="1"/>
  <c r="I31" i="10"/>
  <c r="F31" i="10"/>
  <c r="D31" i="10"/>
  <c r="AK30" i="10"/>
  <c r="AF30" i="10"/>
  <c r="AE30" i="10"/>
  <c r="N30" i="10"/>
  <c r="L30" i="10"/>
  <c r="X30" i="10" s="1"/>
  <c r="AK29" i="10"/>
  <c r="AF29" i="10"/>
  <c r="AE29" i="10"/>
  <c r="L29" i="10"/>
  <c r="T29" i="10" s="1"/>
  <c r="AK28" i="10"/>
  <c r="AF28" i="10"/>
  <c r="AE28" i="10"/>
  <c r="T28" i="10"/>
  <c r="L28" i="10"/>
  <c r="R28" i="10" s="1"/>
  <c r="AP27" i="10"/>
  <c r="AM27" i="10"/>
  <c r="AH27" i="10"/>
  <c r="AI27" i="10" s="1"/>
  <c r="J27" i="10"/>
  <c r="AD27" i="10" s="1"/>
  <c r="I27" i="10"/>
  <c r="F27" i="10"/>
  <c r="D27" i="10"/>
  <c r="AK26" i="10"/>
  <c r="AF26" i="10"/>
  <c r="AE26" i="10"/>
  <c r="L26" i="10"/>
  <c r="AC26" i="10" s="1"/>
  <c r="AK25" i="10"/>
  <c r="AF25" i="10"/>
  <c r="AE25" i="10"/>
  <c r="L25" i="10"/>
  <c r="T25" i="10" s="1"/>
  <c r="AK24" i="10"/>
  <c r="AF24" i="10"/>
  <c r="AE24" i="10"/>
  <c r="L24" i="10"/>
  <c r="T24" i="10" s="1"/>
  <c r="AP23" i="10"/>
  <c r="AM23" i="10"/>
  <c r="AH23" i="10"/>
  <c r="AI23" i="10" s="1"/>
  <c r="J23" i="10"/>
  <c r="AD23" i="10" s="1"/>
  <c r="I23" i="10"/>
  <c r="F23" i="10"/>
  <c r="D23" i="10"/>
  <c r="AK22" i="10"/>
  <c r="AF22" i="10"/>
  <c r="AE22" i="10"/>
  <c r="L22" i="10"/>
  <c r="T22" i="10" s="1"/>
  <c r="AK21" i="10"/>
  <c r="AF21" i="10"/>
  <c r="AE21" i="10"/>
  <c r="L21" i="10"/>
  <c r="T21" i="10" s="1"/>
  <c r="AK20" i="10"/>
  <c r="AF20" i="10"/>
  <c r="AE20" i="10"/>
  <c r="L20" i="10"/>
  <c r="AP19" i="10"/>
  <c r="AM19" i="10"/>
  <c r="AH19" i="10"/>
  <c r="AI19" i="10" s="1"/>
  <c r="J19" i="10"/>
  <c r="AD19" i="10" s="1"/>
  <c r="I19" i="10"/>
  <c r="F19" i="10"/>
  <c r="D19" i="10"/>
  <c r="AK18" i="10"/>
  <c r="AF18" i="10"/>
  <c r="AE18" i="10"/>
  <c r="L18" i="10"/>
  <c r="X18" i="10" s="1"/>
  <c r="AK17" i="10"/>
  <c r="AF17" i="10"/>
  <c r="AE17" i="10"/>
  <c r="R17" i="10"/>
  <c r="L17" i="10"/>
  <c r="T17" i="10" s="1"/>
  <c r="AK16" i="10"/>
  <c r="AF16" i="10"/>
  <c r="AE16" i="10"/>
  <c r="AC16" i="10"/>
  <c r="N16" i="10"/>
  <c r="L16" i="10"/>
  <c r="T16" i="10" s="1"/>
  <c r="AP15" i="10"/>
  <c r="AM15" i="10"/>
  <c r="AH15" i="10"/>
  <c r="AI15" i="10" s="1"/>
  <c r="J15" i="10"/>
  <c r="AJ15" i="10" s="1"/>
  <c r="I15" i="10"/>
  <c r="F15" i="10"/>
  <c r="D15" i="10"/>
  <c r="AK14" i="10"/>
  <c r="AF14" i="10"/>
  <c r="AE14" i="10"/>
  <c r="L14" i="10"/>
  <c r="T14" i="10" s="1"/>
  <c r="AK13" i="10"/>
  <c r="AF13" i="10"/>
  <c r="AE13" i="10"/>
  <c r="V13" i="10"/>
  <c r="L13" i="10"/>
  <c r="T13" i="10" s="1"/>
  <c r="AK12" i="10"/>
  <c r="AK15" i="10" s="1"/>
  <c r="AF12" i="10"/>
  <c r="AE12" i="10"/>
  <c r="L12" i="10"/>
  <c r="Z12" i="10" s="1"/>
  <c r="AP11" i="10"/>
  <c r="AM11" i="10"/>
  <c r="AH11" i="10"/>
  <c r="AI11" i="10" s="1"/>
  <c r="J11" i="10"/>
  <c r="AJ11" i="10" s="1"/>
  <c r="I11" i="10"/>
  <c r="F11" i="10"/>
  <c r="D11" i="10"/>
  <c r="AK10" i="10"/>
  <c r="AF10" i="10"/>
  <c r="AE10" i="10"/>
  <c r="N10" i="10"/>
  <c r="L10" i="10"/>
  <c r="T10" i="10" s="1"/>
  <c r="AK9" i="10"/>
  <c r="AF9" i="10"/>
  <c r="AE9" i="10"/>
  <c r="L9" i="10"/>
  <c r="Z9" i="10" s="1"/>
  <c r="AK8" i="10"/>
  <c r="AF8" i="10"/>
  <c r="AE8" i="10"/>
  <c r="L8" i="10"/>
  <c r="L11" i="10" s="1"/>
  <c r="AP7" i="10"/>
  <c r="AM7" i="10"/>
  <c r="AH7" i="10"/>
  <c r="AI7" i="10" s="1"/>
  <c r="J7" i="10"/>
  <c r="AD7" i="10" s="1"/>
  <c r="I7" i="10"/>
  <c r="F7" i="10"/>
  <c r="D7" i="10"/>
  <c r="AK6" i="10"/>
  <c r="AF6" i="10"/>
  <c r="AE6" i="10"/>
  <c r="L6" i="10"/>
  <c r="Z6" i="10" s="1"/>
  <c r="AK5" i="10"/>
  <c r="AF5" i="10"/>
  <c r="AE5" i="10"/>
  <c r="Z5" i="10"/>
  <c r="R5" i="10"/>
  <c r="L5" i="10"/>
  <c r="X5" i="10" s="1"/>
  <c r="AK4" i="10"/>
  <c r="AF4" i="10"/>
  <c r="AE4" i="10"/>
  <c r="R4" i="10"/>
  <c r="L4" i="10"/>
  <c r="T4" i="10" s="1"/>
  <c r="AP127" i="11"/>
  <c r="AM127" i="11"/>
  <c r="AK127" i="11"/>
  <c r="AJ127" i="11"/>
  <c r="AI127" i="11"/>
  <c r="AH127" i="11"/>
  <c r="AB127" i="11"/>
  <c r="K127" i="11"/>
  <c r="J127" i="11"/>
  <c r="AD127" i="11" s="1"/>
  <c r="I127" i="11"/>
  <c r="F127" i="11"/>
  <c r="D127" i="11"/>
  <c r="AK126" i="11"/>
  <c r="AF126" i="11"/>
  <c r="AE126" i="11"/>
  <c r="AC126" i="11"/>
  <c r="AA126" i="11"/>
  <c r="AG126" i="11" s="1"/>
  <c r="V126" i="11"/>
  <c r="N126" i="11"/>
  <c r="L126" i="11"/>
  <c r="T126" i="11" s="1"/>
  <c r="AK125" i="11"/>
  <c r="AF125" i="11"/>
  <c r="AE125" i="11"/>
  <c r="AA125" i="11"/>
  <c r="AG125" i="11" s="1"/>
  <c r="T125" i="11"/>
  <c r="L125" i="11"/>
  <c r="AK124" i="11"/>
  <c r="AF124" i="11"/>
  <c r="AE124" i="11"/>
  <c r="AE127" i="11" s="1"/>
  <c r="AC124" i="11"/>
  <c r="AA124" i="11"/>
  <c r="AG124" i="11" s="1"/>
  <c r="Z124" i="11"/>
  <c r="X124" i="11"/>
  <c r="V124" i="11"/>
  <c r="R124" i="11"/>
  <c r="P124" i="11"/>
  <c r="N124" i="11"/>
  <c r="L124" i="11"/>
  <c r="T124" i="11" s="1"/>
  <c r="AP123" i="11"/>
  <c r="AM123" i="11"/>
  <c r="AH123" i="11"/>
  <c r="AI123" i="11" s="1"/>
  <c r="J123" i="11"/>
  <c r="AB123" i="11" s="1"/>
  <c r="I123" i="11"/>
  <c r="D123" i="11"/>
  <c r="AK122" i="11"/>
  <c r="AF122" i="11"/>
  <c r="AE122" i="11"/>
  <c r="L122" i="11"/>
  <c r="Z122" i="11" s="1"/>
  <c r="AK121" i="11"/>
  <c r="AF121" i="11"/>
  <c r="AE121" i="11"/>
  <c r="R121" i="11"/>
  <c r="L121" i="11"/>
  <c r="T121" i="11" s="1"/>
  <c r="AK120" i="11"/>
  <c r="AF120" i="11"/>
  <c r="AE120" i="11"/>
  <c r="P120" i="11"/>
  <c r="L120" i="11"/>
  <c r="AP119" i="11"/>
  <c r="AM119" i="11"/>
  <c r="AH119" i="11"/>
  <c r="AI119" i="11" s="1"/>
  <c r="J119" i="11"/>
  <c r="AD119" i="11" s="1"/>
  <c r="I119" i="11"/>
  <c r="F119" i="11"/>
  <c r="D119" i="11"/>
  <c r="AK118" i="11"/>
  <c r="AF118" i="11"/>
  <c r="AE118" i="11"/>
  <c r="L118" i="11"/>
  <c r="T118" i="11" s="1"/>
  <c r="AK117" i="11"/>
  <c r="AF117" i="11"/>
  <c r="AE117" i="11"/>
  <c r="L117" i="11"/>
  <c r="AK116" i="11"/>
  <c r="AA116" i="11" s="1"/>
  <c r="AG116" i="11" s="1"/>
  <c r="AF116" i="11"/>
  <c r="AE116" i="11"/>
  <c r="L116" i="11"/>
  <c r="AC116" i="11" s="1"/>
  <c r="AP115" i="11"/>
  <c r="AM115" i="11"/>
  <c r="AH115" i="11"/>
  <c r="AI115" i="11" s="1"/>
  <c r="J115" i="11"/>
  <c r="K115" i="11" s="1"/>
  <c r="I115" i="11"/>
  <c r="F115" i="11"/>
  <c r="D115" i="11"/>
  <c r="AK114" i="11"/>
  <c r="AF114" i="11"/>
  <c r="AE114" i="11"/>
  <c r="L114" i="11"/>
  <c r="X114" i="11" s="1"/>
  <c r="AK113" i="11"/>
  <c r="AF113" i="11"/>
  <c r="AE113" i="11"/>
  <c r="L113" i="11"/>
  <c r="AC113" i="11" s="1"/>
  <c r="AK112" i="11"/>
  <c r="AF112" i="11"/>
  <c r="AE112" i="11"/>
  <c r="L112" i="11"/>
  <c r="L115" i="11" s="1"/>
  <c r="AP111" i="11"/>
  <c r="AM111" i="11"/>
  <c r="AH111" i="11"/>
  <c r="AI111" i="11" s="1"/>
  <c r="J111" i="11"/>
  <c r="AD111" i="11" s="1"/>
  <c r="I111" i="11"/>
  <c r="F111" i="11"/>
  <c r="D111" i="11"/>
  <c r="AK110" i="11"/>
  <c r="AF110" i="11"/>
  <c r="AE110" i="11"/>
  <c r="V110" i="11"/>
  <c r="T110" i="11"/>
  <c r="AK109" i="11"/>
  <c r="AF109" i="11"/>
  <c r="AE109" i="11"/>
  <c r="L109" i="11"/>
  <c r="X109" i="11" s="1"/>
  <c r="AK108" i="11"/>
  <c r="AF108" i="11"/>
  <c r="AE108" i="11"/>
  <c r="P108" i="11"/>
  <c r="L108" i="11"/>
  <c r="T108" i="11" s="1"/>
  <c r="AP107" i="11"/>
  <c r="AM107" i="11"/>
  <c r="AH107" i="11"/>
  <c r="AI107" i="11" s="1"/>
  <c r="J107" i="11"/>
  <c r="AD107" i="11" s="1"/>
  <c r="I107" i="11"/>
  <c r="F107" i="11"/>
  <c r="D107" i="11"/>
  <c r="AK106" i="11"/>
  <c r="AF106" i="11"/>
  <c r="AE106" i="11"/>
  <c r="Z106" i="11"/>
  <c r="L106" i="11"/>
  <c r="X106" i="11" s="1"/>
  <c r="AK105" i="11"/>
  <c r="AF105" i="11"/>
  <c r="AE105" i="11"/>
  <c r="R105" i="11"/>
  <c r="L105" i="11"/>
  <c r="T105" i="11" s="1"/>
  <c r="AK104" i="11"/>
  <c r="AF104" i="11"/>
  <c r="AE104" i="11"/>
  <c r="L104" i="11"/>
  <c r="X104" i="11" s="1"/>
  <c r="AP103" i="11"/>
  <c r="AM103" i="11"/>
  <c r="AH103" i="11"/>
  <c r="AI103" i="11" s="1"/>
  <c r="J103" i="11"/>
  <c r="K103" i="11" s="1"/>
  <c r="I103" i="11"/>
  <c r="F103" i="11"/>
  <c r="D103" i="11"/>
  <c r="AK102" i="11"/>
  <c r="AF102" i="11"/>
  <c r="AE102" i="11"/>
  <c r="L102" i="11"/>
  <c r="T102" i="11" s="1"/>
  <c r="AK101" i="11"/>
  <c r="AF101" i="11"/>
  <c r="AE101" i="11"/>
  <c r="L101" i="11"/>
  <c r="AC101" i="11" s="1"/>
  <c r="AA101" i="11" s="1"/>
  <c r="AG101" i="11" s="1"/>
  <c r="AK100" i="11"/>
  <c r="AF100" i="11"/>
  <c r="AE100" i="11"/>
  <c r="L100" i="11"/>
  <c r="AC100" i="11" s="1"/>
  <c r="AA100" i="11" s="1"/>
  <c r="AG100" i="11" s="1"/>
  <c r="AP99" i="11"/>
  <c r="AM99" i="11"/>
  <c r="AH99" i="11"/>
  <c r="AI99" i="11" s="1"/>
  <c r="J99" i="11"/>
  <c r="K99" i="11" s="1"/>
  <c r="I99" i="11"/>
  <c r="F99" i="11"/>
  <c r="D99" i="11"/>
  <c r="AK98" i="11"/>
  <c r="AF98" i="11"/>
  <c r="AE98" i="11"/>
  <c r="L98" i="11"/>
  <c r="X98" i="11" s="1"/>
  <c r="AK97" i="11"/>
  <c r="AF97" i="11"/>
  <c r="AE97" i="11"/>
  <c r="L97" i="11"/>
  <c r="Z97" i="11" s="1"/>
  <c r="AK96" i="11"/>
  <c r="AF96" i="11"/>
  <c r="AE96" i="11"/>
  <c r="T96" i="11"/>
  <c r="AP95" i="11"/>
  <c r="AM95" i="11"/>
  <c r="AH95" i="11"/>
  <c r="AI95" i="11" s="1"/>
  <c r="J95" i="11"/>
  <c r="AD95" i="11" s="1"/>
  <c r="I95" i="11"/>
  <c r="F95" i="11"/>
  <c r="D95" i="11"/>
  <c r="AK94" i="11"/>
  <c r="AF94" i="11"/>
  <c r="AE94" i="11"/>
  <c r="L94" i="11"/>
  <c r="V94" i="11" s="1"/>
  <c r="AK93" i="11"/>
  <c r="AF93" i="11"/>
  <c r="AE93" i="11"/>
  <c r="L93" i="11"/>
  <c r="AK92" i="11"/>
  <c r="AF92" i="11"/>
  <c r="AE92" i="11"/>
  <c r="L92" i="11"/>
  <c r="Z92" i="11" s="1"/>
  <c r="AP91" i="11"/>
  <c r="AM91" i="11"/>
  <c r="AH91" i="11"/>
  <c r="AI91" i="11" s="1"/>
  <c r="J91" i="11"/>
  <c r="AD91" i="11" s="1"/>
  <c r="I91" i="11"/>
  <c r="F91" i="11"/>
  <c r="D91" i="11"/>
  <c r="AK90" i="11"/>
  <c r="AF90" i="11"/>
  <c r="AE90" i="11"/>
  <c r="Z90" i="11"/>
  <c r="L90" i="11"/>
  <c r="T90" i="11" s="1"/>
  <c r="AK89" i="11"/>
  <c r="AF89" i="11"/>
  <c r="AE89" i="11"/>
  <c r="L89" i="11"/>
  <c r="T89" i="11" s="1"/>
  <c r="AK88" i="11"/>
  <c r="AF88" i="11"/>
  <c r="AE88" i="11"/>
  <c r="P88" i="11"/>
  <c r="L88" i="11"/>
  <c r="T88" i="11" s="1"/>
  <c r="AP87" i="11"/>
  <c r="AM87" i="11"/>
  <c r="AH87" i="11"/>
  <c r="AI87" i="11" s="1"/>
  <c r="J87" i="11"/>
  <c r="AD87" i="11" s="1"/>
  <c r="I87" i="11"/>
  <c r="F87" i="11"/>
  <c r="D87" i="11"/>
  <c r="AK86" i="11"/>
  <c r="AF86" i="11"/>
  <c r="AE86" i="11"/>
  <c r="L86" i="11"/>
  <c r="T86" i="11" s="1"/>
  <c r="AK85" i="11"/>
  <c r="AF85" i="11"/>
  <c r="AE85" i="11"/>
  <c r="L85" i="11"/>
  <c r="T85" i="11" s="1"/>
  <c r="AK84" i="11"/>
  <c r="AF84" i="11"/>
  <c r="AE84" i="11"/>
  <c r="L84" i="11"/>
  <c r="T84" i="11" s="1"/>
  <c r="AP83" i="11"/>
  <c r="AM83" i="11"/>
  <c r="AH83" i="11"/>
  <c r="AI83" i="11" s="1"/>
  <c r="J83" i="11"/>
  <c r="AD83" i="11" s="1"/>
  <c r="I83" i="11"/>
  <c r="F83" i="11"/>
  <c r="D83" i="11"/>
  <c r="AK82" i="11"/>
  <c r="AF82" i="11"/>
  <c r="AE82" i="11"/>
  <c r="L82" i="11"/>
  <c r="T82" i="11" s="1"/>
  <c r="AK81" i="11"/>
  <c r="AF81" i="11"/>
  <c r="AE81" i="11"/>
  <c r="V81" i="11"/>
  <c r="L81" i="11"/>
  <c r="AK80" i="11"/>
  <c r="AF80" i="11"/>
  <c r="AE80" i="11"/>
  <c r="L80" i="11"/>
  <c r="AP79" i="11"/>
  <c r="AM79" i="11"/>
  <c r="AJ79" i="11"/>
  <c r="AH79" i="11"/>
  <c r="AI79" i="11" s="1"/>
  <c r="J79" i="11"/>
  <c r="AD79" i="11" s="1"/>
  <c r="I79" i="11"/>
  <c r="F79" i="11"/>
  <c r="D79" i="11"/>
  <c r="AK78" i="11"/>
  <c r="AF78" i="11"/>
  <c r="AE78" i="11"/>
  <c r="L78" i="11"/>
  <c r="V78" i="11" s="1"/>
  <c r="AK77" i="11"/>
  <c r="AF77" i="11"/>
  <c r="AE77" i="11"/>
  <c r="R77" i="11"/>
  <c r="L77" i="11"/>
  <c r="AK76" i="11"/>
  <c r="AF76" i="11"/>
  <c r="AE76" i="11"/>
  <c r="L76" i="11"/>
  <c r="T76" i="11" s="1"/>
  <c r="AP75" i="11"/>
  <c r="AM75" i="11"/>
  <c r="AH75" i="11"/>
  <c r="AI75" i="11" s="1"/>
  <c r="J75" i="11"/>
  <c r="AD75" i="11" s="1"/>
  <c r="I75" i="11"/>
  <c r="F75" i="11"/>
  <c r="D75" i="11"/>
  <c r="AK74" i="11"/>
  <c r="AF74" i="11"/>
  <c r="AE74" i="11"/>
  <c r="Z74" i="11"/>
  <c r="T74" i="11"/>
  <c r="L74" i="11"/>
  <c r="R74" i="11" s="1"/>
  <c r="AK73" i="11"/>
  <c r="AF73" i="11"/>
  <c r="AE73" i="11"/>
  <c r="L73" i="11"/>
  <c r="T73" i="11" s="1"/>
  <c r="AK72" i="11"/>
  <c r="AF72" i="11"/>
  <c r="AE72" i="11"/>
  <c r="L72" i="11"/>
  <c r="T72" i="11" s="1"/>
  <c r="AP71" i="11"/>
  <c r="AM71" i="11"/>
  <c r="AH71" i="11"/>
  <c r="AI71" i="11" s="1"/>
  <c r="J71" i="11"/>
  <c r="K71" i="11" s="1"/>
  <c r="I71" i="11"/>
  <c r="F71" i="11"/>
  <c r="D71" i="11"/>
  <c r="AK70" i="11"/>
  <c r="AF70" i="11"/>
  <c r="AE70" i="11"/>
  <c r="X70" i="11"/>
  <c r="L70" i="11"/>
  <c r="T70" i="11" s="1"/>
  <c r="AK69" i="11"/>
  <c r="AF69" i="11"/>
  <c r="AE69" i="11"/>
  <c r="L69" i="11"/>
  <c r="T69" i="11" s="1"/>
  <c r="AK68" i="11"/>
  <c r="AF68" i="11"/>
  <c r="AE68" i="11"/>
  <c r="L68" i="11"/>
  <c r="V68" i="11" s="1"/>
  <c r="AP67" i="11"/>
  <c r="AM67" i="11"/>
  <c r="AH67" i="11"/>
  <c r="AI67" i="11" s="1"/>
  <c r="J67" i="11"/>
  <c r="AD67" i="11" s="1"/>
  <c r="I67" i="11"/>
  <c r="F67" i="11"/>
  <c r="D67" i="11"/>
  <c r="AK66" i="11"/>
  <c r="AF66" i="11"/>
  <c r="AE66" i="11"/>
  <c r="L66" i="11"/>
  <c r="T66" i="11" s="1"/>
  <c r="AK65" i="11"/>
  <c r="AF65" i="11"/>
  <c r="AE65" i="11"/>
  <c r="L65" i="11"/>
  <c r="V65" i="11" s="1"/>
  <c r="AK64" i="11"/>
  <c r="AF64" i="11"/>
  <c r="AE64" i="11"/>
  <c r="L64" i="11"/>
  <c r="V64" i="11" s="1"/>
  <c r="AP63" i="11"/>
  <c r="AM63" i="11"/>
  <c r="AH63" i="11"/>
  <c r="J63" i="11"/>
  <c r="AJ63" i="11" s="1"/>
  <c r="I63" i="11"/>
  <c r="F63" i="11"/>
  <c r="D63" i="11"/>
  <c r="AK62" i="11"/>
  <c r="AF62" i="11"/>
  <c r="AE62" i="11"/>
  <c r="L62" i="11"/>
  <c r="P62" i="11" s="1"/>
  <c r="AK61" i="11"/>
  <c r="AF61" i="11"/>
  <c r="AE61" i="11"/>
  <c r="L61" i="11"/>
  <c r="R61" i="11" s="1"/>
  <c r="AK60" i="11"/>
  <c r="AF60" i="11"/>
  <c r="AE60" i="11"/>
  <c r="L60" i="11"/>
  <c r="T60" i="11" s="1"/>
  <c r="AP59" i="11"/>
  <c r="AM59" i="11"/>
  <c r="AH59" i="11"/>
  <c r="AI59" i="11" s="1"/>
  <c r="J59" i="11"/>
  <c r="AD59" i="11" s="1"/>
  <c r="I59" i="11"/>
  <c r="F59" i="11"/>
  <c r="D59" i="11"/>
  <c r="AK58" i="11"/>
  <c r="AF58" i="11"/>
  <c r="AE58" i="11"/>
  <c r="L58" i="11"/>
  <c r="AK57" i="11"/>
  <c r="AF57" i="11"/>
  <c r="AE57" i="11"/>
  <c r="L57" i="11"/>
  <c r="AK56" i="11"/>
  <c r="AF56" i="11"/>
  <c r="AE56" i="11"/>
  <c r="P56" i="11"/>
  <c r="L56" i="11"/>
  <c r="T56" i="11" s="1"/>
  <c r="AP55" i="11"/>
  <c r="AM55" i="11"/>
  <c r="AH55" i="11"/>
  <c r="J55" i="11"/>
  <c r="I55" i="11"/>
  <c r="F55" i="11"/>
  <c r="D55" i="11"/>
  <c r="AK54" i="11"/>
  <c r="AF54" i="11"/>
  <c r="AE54" i="11"/>
  <c r="L54" i="11"/>
  <c r="T54" i="11" s="1"/>
  <c r="AK53" i="11"/>
  <c r="AF53" i="11"/>
  <c r="AE53" i="11"/>
  <c r="L53" i="11"/>
  <c r="T53" i="11" s="1"/>
  <c r="AK52" i="11"/>
  <c r="AK55" i="11" s="1"/>
  <c r="AF52" i="11"/>
  <c r="AE52" i="11"/>
  <c r="L52" i="11"/>
  <c r="V52" i="11" s="1"/>
  <c r="AP51" i="11"/>
  <c r="AM51" i="11"/>
  <c r="AH51" i="11"/>
  <c r="AI51" i="11" s="1"/>
  <c r="J51" i="11"/>
  <c r="AD51" i="11" s="1"/>
  <c r="I51" i="11"/>
  <c r="F51" i="11"/>
  <c r="D51" i="11"/>
  <c r="AK50" i="11"/>
  <c r="AF50" i="11"/>
  <c r="AE50" i="11"/>
  <c r="V50" i="11"/>
  <c r="L50" i="11"/>
  <c r="T50" i="11" s="1"/>
  <c r="AK49" i="11"/>
  <c r="AF49" i="11"/>
  <c r="AE49" i="11"/>
  <c r="T49" i="11"/>
  <c r="L49" i="11"/>
  <c r="V49" i="11" s="1"/>
  <c r="AK48" i="11"/>
  <c r="AF48" i="11"/>
  <c r="AE48" i="11"/>
  <c r="L48" i="11"/>
  <c r="Z48" i="11" s="1"/>
  <c r="AP47" i="11"/>
  <c r="AM47" i="11"/>
  <c r="AH47" i="11"/>
  <c r="AI47" i="11" s="1"/>
  <c r="J47" i="11"/>
  <c r="AD47" i="11" s="1"/>
  <c r="I47" i="11"/>
  <c r="F47" i="11"/>
  <c r="D47" i="11"/>
  <c r="AK46" i="11"/>
  <c r="AF46" i="11"/>
  <c r="AE46" i="11"/>
  <c r="AA46" i="11"/>
  <c r="AG46" i="11" s="1"/>
  <c r="L46" i="11"/>
  <c r="AC46" i="11" s="1"/>
  <c r="AK45" i="11"/>
  <c r="AF45" i="11"/>
  <c r="AE45" i="11"/>
  <c r="L45" i="11"/>
  <c r="AK44" i="11"/>
  <c r="AF44" i="11"/>
  <c r="AE44" i="11"/>
  <c r="L44" i="11"/>
  <c r="T44" i="11" s="1"/>
  <c r="AP43" i="11"/>
  <c r="AM43" i="11"/>
  <c r="AH43" i="11"/>
  <c r="AI43" i="11" s="1"/>
  <c r="J43" i="11"/>
  <c r="AD43" i="11" s="1"/>
  <c r="I43" i="11"/>
  <c r="F43" i="11"/>
  <c r="D43" i="11"/>
  <c r="AK42" i="11"/>
  <c r="AF42" i="11"/>
  <c r="AE42" i="11"/>
  <c r="L42" i="11"/>
  <c r="AK41" i="11"/>
  <c r="AF41" i="11"/>
  <c r="AE41" i="11"/>
  <c r="L41" i="11"/>
  <c r="T41" i="11" s="1"/>
  <c r="AK40" i="11"/>
  <c r="AF40" i="11"/>
  <c r="AE40" i="11"/>
  <c r="L40" i="11"/>
  <c r="T40" i="11" s="1"/>
  <c r="AP39" i="11"/>
  <c r="AM39" i="11"/>
  <c r="AH39" i="11"/>
  <c r="AI39" i="11" s="1"/>
  <c r="J39" i="11"/>
  <c r="K39" i="11" s="1"/>
  <c r="I39" i="11"/>
  <c r="F39" i="11"/>
  <c r="D39" i="11"/>
  <c r="AK38" i="11"/>
  <c r="AF38" i="11"/>
  <c r="AE38" i="11"/>
  <c r="R38" i="11"/>
  <c r="L38" i="11"/>
  <c r="T38" i="11" s="1"/>
  <c r="AK37" i="11"/>
  <c r="AF37" i="11"/>
  <c r="AE37" i="11"/>
  <c r="L37" i="11"/>
  <c r="T37" i="11" s="1"/>
  <c r="AK36" i="11"/>
  <c r="AF36" i="11"/>
  <c r="AE36" i="11"/>
  <c r="V36" i="11"/>
  <c r="L36" i="11"/>
  <c r="T36" i="11" s="1"/>
  <c r="AP35" i="11"/>
  <c r="AM35" i="11"/>
  <c r="AH35" i="11"/>
  <c r="AI35" i="11" s="1"/>
  <c r="J35" i="11"/>
  <c r="AD35" i="11" s="1"/>
  <c r="I35" i="11"/>
  <c r="F35" i="11"/>
  <c r="D35" i="11"/>
  <c r="AK34" i="11"/>
  <c r="AF34" i="11"/>
  <c r="AE34" i="11"/>
  <c r="L34" i="11"/>
  <c r="T34" i="11" s="1"/>
  <c r="AK33" i="11"/>
  <c r="AF33" i="11"/>
  <c r="AE33" i="11"/>
  <c r="AC33" i="11"/>
  <c r="AA33" i="11" s="1"/>
  <c r="AG33" i="11" s="1"/>
  <c r="L33" i="11"/>
  <c r="V33" i="11" s="1"/>
  <c r="AK32" i="11"/>
  <c r="AF32" i="11"/>
  <c r="AE32" i="11"/>
  <c r="L32" i="11"/>
  <c r="Z32" i="11" s="1"/>
  <c r="AP31" i="11"/>
  <c r="AM31" i="11"/>
  <c r="AH31" i="11"/>
  <c r="AI31" i="11" s="1"/>
  <c r="J31" i="11"/>
  <c r="AD31" i="11" s="1"/>
  <c r="I31" i="11"/>
  <c r="F31" i="11"/>
  <c r="D31" i="11"/>
  <c r="AK30" i="11"/>
  <c r="AF30" i="11"/>
  <c r="AE30" i="11"/>
  <c r="L30" i="11"/>
  <c r="AK29" i="11"/>
  <c r="AF29" i="11"/>
  <c r="AE29" i="11"/>
  <c r="L29" i="11"/>
  <c r="Z29" i="11" s="1"/>
  <c r="AK28" i="11"/>
  <c r="AF28" i="11"/>
  <c r="AE28" i="11"/>
  <c r="L28" i="11"/>
  <c r="T28" i="11" s="1"/>
  <c r="AP27" i="11"/>
  <c r="AM27" i="11"/>
  <c r="AH27" i="11"/>
  <c r="AI27" i="11" s="1"/>
  <c r="J27" i="11"/>
  <c r="AJ27" i="11" s="1"/>
  <c r="I27" i="11"/>
  <c r="F27" i="11"/>
  <c r="D27" i="11"/>
  <c r="AK26" i="11"/>
  <c r="AF26" i="11"/>
  <c r="AE26" i="11"/>
  <c r="L26" i="11"/>
  <c r="T26" i="11" s="1"/>
  <c r="AK25" i="11"/>
  <c r="AF25" i="11"/>
  <c r="AE25" i="11"/>
  <c r="L25" i="11"/>
  <c r="T25" i="11" s="1"/>
  <c r="AK24" i="11"/>
  <c r="AF24" i="11"/>
  <c r="AE24" i="11"/>
  <c r="AA24" i="11"/>
  <c r="AG24" i="11" s="1"/>
  <c r="L24" i="11"/>
  <c r="AC24" i="11" s="1"/>
  <c r="AP23" i="11"/>
  <c r="AM23" i="11"/>
  <c r="AH23" i="11"/>
  <c r="AI23" i="11" s="1"/>
  <c r="J23" i="11"/>
  <c r="K23" i="11" s="1"/>
  <c r="I23" i="11"/>
  <c r="F23" i="11"/>
  <c r="D23" i="11"/>
  <c r="AK22" i="11"/>
  <c r="AF22" i="11"/>
  <c r="AE22" i="11"/>
  <c r="R22" i="11"/>
  <c r="L22" i="11"/>
  <c r="T22" i="11" s="1"/>
  <c r="AK21" i="11"/>
  <c r="AF21" i="11"/>
  <c r="AE21" i="11"/>
  <c r="L21" i="11"/>
  <c r="AK20" i="11"/>
  <c r="AF20" i="11"/>
  <c r="AE20" i="11"/>
  <c r="L20" i="11"/>
  <c r="AP19" i="11"/>
  <c r="AM19" i="11"/>
  <c r="AH19" i="11"/>
  <c r="AI19" i="11" s="1"/>
  <c r="J19" i="11"/>
  <c r="I19" i="11"/>
  <c r="F19" i="11"/>
  <c r="D19" i="11"/>
  <c r="AK18" i="11"/>
  <c r="AF18" i="11"/>
  <c r="AE18" i="11"/>
  <c r="L18" i="11"/>
  <c r="T18" i="11" s="1"/>
  <c r="AK17" i="11"/>
  <c r="AF17" i="11"/>
  <c r="AE17" i="11"/>
  <c r="L17" i="11"/>
  <c r="T17" i="11" s="1"/>
  <c r="AK16" i="11"/>
  <c r="AF16" i="11"/>
  <c r="AE16" i="11"/>
  <c r="L16" i="11"/>
  <c r="T16" i="11" s="1"/>
  <c r="AP15" i="11"/>
  <c r="AM15" i="11"/>
  <c r="AH15" i="11"/>
  <c r="AI15" i="11" s="1"/>
  <c r="J15" i="11"/>
  <c r="AJ15" i="11" s="1"/>
  <c r="I15" i="11"/>
  <c r="F15" i="11"/>
  <c r="D15" i="11"/>
  <c r="AK14" i="11"/>
  <c r="AF14" i="11"/>
  <c r="AE14" i="11"/>
  <c r="L14" i="11"/>
  <c r="T14" i="11" s="1"/>
  <c r="AK13" i="11"/>
  <c r="AF13" i="11"/>
  <c r="AE13" i="11"/>
  <c r="L13" i="11"/>
  <c r="AK12" i="11"/>
  <c r="AF12" i="11"/>
  <c r="AE12" i="11"/>
  <c r="Z12" i="11"/>
  <c r="AP11" i="11"/>
  <c r="AM11" i="11"/>
  <c r="AI11" i="11"/>
  <c r="AH11" i="11"/>
  <c r="J11" i="11"/>
  <c r="AD11" i="11" s="1"/>
  <c r="I11" i="11"/>
  <c r="F11" i="11"/>
  <c r="D11" i="11"/>
  <c r="AK10" i="11"/>
  <c r="AF10" i="11"/>
  <c r="AE10" i="11"/>
  <c r="L10" i="11"/>
  <c r="AK9" i="11"/>
  <c r="AF9" i="11"/>
  <c r="AE9" i="11"/>
  <c r="Z9" i="11"/>
  <c r="L9" i="11"/>
  <c r="R9" i="11" s="1"/>
  <c r="AK8" i="11"/>
  <c r="AF8" i="11"/>
  <c r="AE8" i="11"/>
  <c r="L8" i="11"/>
  <c r="T8" i="11" s="1"/>
  <c r="AP7" i="11"/>
  <c r="AM7" i="11"/>
  <c r="AH7" i="11"/>
  <c r="AI7" i="11" s="1"/>
  <c r="J7" i="11"/>
  <c r="AD7" i="11" s="1"/>
  <c r="I7" i="11"/>
  <c r="F7" i="11"/>
  <c r="D7" i="11"/>
  <c r="AK6" i="11"/>
  <c r="AF6" i="11"/>
  <c r="AE6" i="11"/>
  <c r="L6" i="11"/>
  <c r="Z6" i="11" s="1"/>
  <c r="AK5" i="11"/>
  <c r="AF5" i="11"/>
  <c r="AE5" i="11"/>
  <c r="Z5" i="11"/>
  <c r="R5" i="11"/>
  <c r="L5" i="11"/>
  <c r="T5" i="11" s="1"/>
  <c r="AK4" i="11"/>
  <c r="AF4" i="11"/>
  <c r="AE4" i="11"/>
  <c r="L4" i="11"/>
  <c r="T4" i="11" s="1"/>
  <c r="T122" i="11" l="1"/>
  <c r="AE123" i="11"/>
  <c r="R122" i="11"/>
  <c r="L123" i="11"/>
  <c r="V121" i="11"/>
  <c r="AC121" i="11"/>
  <c r="AA121" i="11" s="1"/>
  <c r="AG121" i="11" s="1"/>
  <c r="N121" i="11"/>
  <c r="X121" i="11"/>
  <c r="P121" i="11"/>
  <c r="Z121" i="11"/>
  <c r="K123" i="11"/>
  <c r="AJ123" i="11"/>
  <c r="AC120" i="11"/>
  <c r="AA120" i="11" s="1"/>
  <c r="AG120" i="11" s="1"/>
  <c r="N120" i="11"/>
  <c r="T120" i="11"/>
  <c r="X120" i="11"/>
  <c r="X118" i="11"/>
  <c r="N118" i="11"/>
  <c r="Z118" i="11"/>
  <c r="P118" i="11"/>
  <c r="R118" i="11"/>
  <c r="V118" i="11"/>
  <c r="AC118" i="11"/>
  <c r="AA118" i="11" s="1"/>
  <c r="AG118" i="11" s="1"/>
  <c r="AK123" i="11"/>
  <c r="K119" i="11"/>
  <c r="AE119" i="11"/>
  <c r="AC114" i="11"/>
  <c r="AA114" i="11" s="1"/>
  <c r="AG114" i="11" s="1"/>
  <c r="N114" i="11"/>
  <c r="P114" i="11"/>
  <c r="T114" i="11"/>
  <c r="T115" i="11" s="1"/>
  <c r="S115" i="11" s="1"/>
  <c r="AA113" i="11"/>
  <c r="AG113" i="11" s="1"/>
  <c r="T113" i="11"/>
  <c r="Z113" i="11"/>
  <c r="N113" i="11"/>
  <c r="R113" i="11"/>
  <c r="AE115" i="11"/>
  <c r="T112" i="11"/>
  <c r="R112" i="11"/>
  <c r="AJ115" i="11"/>
  <c r="AB115" i="11"/>
  <c r="P112" i="11"/>
  <c r="AD115" i="11"/>
  <c r="Z112" i="11"/>
  <c r="AK111" i="11"/>
  <c r="T109" i="11"/>
  <c r="T111" i="11" s="1"/>
  <c r="AE111" i="11"/>
  <c r="R108" i="11"/>
  <c r="K111" i="11"/>
  <c r="Z108" i="11"/>
  <c r="AB111" i="11"/>
  <c r="AJ111" i="11"/>
  <c r="V108" i="11"/>
  <c r="AC108" i="11"/>
  <c r="AA108" i="11" s="1"/>
  <c r="AG108" i="11" s="1"/>
  <c r="N108" i="11"/>
  <c r="X108" i="11"/>
  <c r="P106" i="11"/>
  <c r="AK107" i="11"/>
  <c r="K107" i="11"/>
  <c r="V105" i="11"/>
  <c r="AC105" i="11"/>
  <c r="AA105" i="11" s="1"/>
  <c r="AG105" i="11" s="1"/>
  <c r="N105" i="11"/>
  <c r="X105" i="11"/>
  <c r="P105" i="11"/>
  <c r="Z105" i="11"/>
  <c r="AB107" i="11"/>
  <c r="P104" i="11"/>
  <c r="AJ107" i="11"/>
  <c r="AC104" i="11"/>
  <c r="AA104" i="11" s="1"/>
  <c r="AG104" i="11" s="1"/>
  <c r="T104" i="11"/>
  <c r="L107" i="11"/>
  <c r="R102" i="11"/>
  <c r="P102" i="11"/>
  <c r="Z102" i="11"/>
  <c r="V102" i="11"/>
  <c r="AC102" i="11"/>
  <c r="AA102" i="11" s="1"/>
  <c r="AG102" i="11" s="1"/>
  <c r="N102" i="11"/>
  <c r="X102" i="11"/>
  <c r="AD103" i="11"/>
  <c r="AE103" i="11"/>
  <c r="T100" i="11"/>
  <c r="P98" i="11"/>
  <c r="AC98" i="11"/>
  <c r="AA98" i="11" s="1"/>
  <c r="AG98" i="11" s="1"/>
  <c r="T98" i="11"/>
  <c r="T99" i="11" s="1"/>
  <c r="S99" i="11" s="1"/>
  <c r="L99" i="11"/>
  <c r="AE99" i="11"/>
  <c r="AC97" i="11"/>
  <c r="AA97" i="11" s="1"/>
  <c r="AG97" i="11" s="1"/>
  <c r="R97" i="11"/>
  <c r="T97" i="11"/>
  <c r="AJ99" i="11"/>
  <c r="AD99" i="11"/>
  <c r="R96" i="11"/>
  <c r="AK99" i="11"/>
  <c r="AE95" i="11"/>
  <c r="P92" i="11"/>
  <c r="X92" i="11"/>
  <c r="R90" i="11"/>
  <c r="AK91" i="11"/>
  <c r="P89" i="11"/>
  <c r="R89" i="11"/>
  <c r="AB95" i="11"/>
  <c r="R92" i="11"/>
  <c r="K95" i="11"/>
  <c r="AJ95" i="11"/>
  <c r="AE91" i="11"/>
  <c r="T91" i="11"/>
  <c r="X89" i="11"/>
  <c r="Z89" i="11"/>
  <c r="AJ91" i="11"/>
  <c r="R88" i="11"/>
  <c r="K91" i="11"/>
  <c r="Z88" i="11"/>
  <c r="Z91" i="11" s="1"/>
  <c r="AB91" i="11"/>
  <c r="L91" i="11"/>
  <c r="V88" i="11"/>
  <c r="AC88" i="11"/>
  <c r="AA88" i="11" s="1"/>
  <c r="AG88" i="11" s="1"/>
  <c r="N88" i="11"/>
  <c r="X88" i="11"/>
  <c r="P86" i="11"/>
  <c r="X86" i="11"/>
  <c r="Z86" i="11"/>
  <c r="R86" i="11"/>
  <c r="AK87" i="11"/>
  <c r="K87" i="11"/>
  <c r="N85" i="11"/>
  <c r="X85" i="11"/>
  <c r="AC85" i="11"/>
  <c r="AA85" i="11" s="1"/>
  <c r="AG85" i="11" s="1"/>
  <c r="P85" i="11"/>
  <c r="Z85" i="11"/>
  <c r="V85" i="11"/>
  <c r="R85" i="11"/>
  <c r="V84" i="11"/>
  <c r="N84" i="11"/>
  <c r="AC84" i="11"/>
  <c r="AA84" i="11" s="1"/>
  <c r="AG84" i="11" s="1"/>
  <c r="R82" i="11"/>
  <c r="P82" i="11"/>
  <c r="Z82" i="11"/>
  <c r="V82" i="11"/>
  <c r="AC82" i="11"/>
  <c r="AA82" i="11" s="1"/>
  <c r="AG82" i="11" s="1"/>
  <c r="N82" i="11"/>
  <c r="X82" i="11"/>
  <c r="AK83" i="11"/>
  <c r="AB79" i="11"/>
  <c r="AE79" i="11"/>
  <c r="AK79" i="11"/>
  <c r="Z76" i="11"/>
  <c r="X76" i="11"/>
  <c r="P76" i="11"/>
  <c r="R76" i="11"/>
  <c r="AE75" i="11"/>
  <c r="AK75" i="11"/>
  <c r="T75" i="11"/>
  <c r="P73" i="11"/>
  <c r="R73" i="11"/>
  <c r="R75" i="11" s="1"/>
  <c r="Z73" i="11"/>
  <c r="Z75" i="11" s="1"/>
  <c r="AF75" i="11" s="1"/>
  <c r="X73" i="11"/>
  <c r="P72" i="11"/>
  <c r="R72" i="11"/>
  <c r="K75" i="11"/>
  <c r="AJ75" i="11"/>
  <c r="Z72" i="11"/>
  <c r="AB75" i="11"/>
  <c r="N72" i="11"/>
  <c r="X72" i="11"/>
  <c r="L75" i="11"/>
  <c r="V72" i="11"/>
  <c r="AC72" i="11"/>
  <c r="AA72" i="11" s="1"/>
  <c r="AG72" i="11" s="1"/>
  <c r="AD71" i="11"/>
  <c r="Z70" i="11"/>
  <c r="P70" i="11"/>
  <c r="R70" i="11"/>
  <c r="R69" i="11"/>
  <c r="AK71" i="11"/>
  <c r="V69" i="11"/>
  <c r="AC69" i="11"/>
  <c r="AA69" i="11" s="1"/>
  <c r="AG69" i="11" s="1"/>
  <c r="N69" i="11"/>
  <c r="X69" i="11"/>
  <c r="P69" i="11"/>
  <c r="Z69" i="11"/>
  <c r="AE71" i="11"/>
  <c r="N68" i="11"/>
  <c r="AC68" i="11"/>
  <c r="AA68" i="11" s="1"/>
  <c r="AG68" i="11" s="1"/>
  <c r="T68" i="11"/>
  <c r="T71" i="11" s="1"/>
  <c r="AK67" i="11"/>
  <c r="V66" i="11"/>
  <c r="V67" i="11" s="1"/>
  <c r="AC66" i="11"/>
  <c r="AA66" i="11" s="1"/>
  <c r="AG66" i="11" s="1"/>
  <c r="N66" i="11"/>
  <c r="X66" i="11"/>
  <c r="P66" i="11"/>
  <c r="Z66" i="11"/>
  <c r="R66" i="11"/>
  <c r="T64" i="11"/>
  <c r="AC62" i="11"/>
  <c r="AA62" i="11" s="1"/>
  <c r="AG62" i="11" s="1"/>
  <c r="T62" i="11"/>
  <c r="T63" i="11" s="1"/>
  <c r="AE63" i="11"/>
  <c r="T61" i="11"/>
  <c r="AC61" i="11"/>
  <c r="AA61" i="11" s="1"/>
  <c r="AG61" i="11" s="1"/>
  <c r="AD63" i="11"/>
  <c r="R60" i="11"/>
  <c r="AK59" i="11"/>
  <c r="AE59" i="11"/>
  <c r="R56" i="11"/>
  <c r="K59" i="11"/>
  <c r="AJ59" i="11"/>
  <c r="Z56" i="11"/>
  <c r="AB59" i="11"/>
  <c r="N56" i="11"/>
  <c r="X56" i="11"/>
  <c r="V56" i="11"/>
  <c r="AC56" i="11"/>
  <c r="AA56" i="11" s="1"/>
  <c r="AG56" i="11" s="1"/>
  <c r="N54" i="11"/>
  <c r="X54" i="11"/>
  <c r="V54" i="11"/>
  <c r="AC54" i="11"/>
  <c r="AA54" i="11" s="1"/>
  <c r="AG54" i="11" s="1"/>
  <c r="P54" i="11"/>
  <c r="Z54" i="11"/>
  <c r="R54" i="11"/>
  <c r="AC53" i="11"/>
  <c r="AA53" i="11" s="1"/>
  <c r="AG53" i="11" s="1"/>
  <c r="N53" i="11"/>
  <c r="P53" i="11"/>
  <c r="V53" i="11"/>
  <c r="V55" i="11" s="1"/>
  <c r="X53" i="11"/>
  <c r="T52" i="11"/>
  <c r="AE55" i="11"/>
  <c r="AC52" i="11"/>
  <c r="N52" i="11"/>
  <c r="N50" i="11"/>
  <c r="X50" i="11"/>
  <c r="P50" i="11"/>
  <c r="AC50" i="11"/>
  <c r="AA50" i="11" s="1"/>
  <c r="AG50" i="11" s="1"/>
  <c r="AC49" i="11"/>
  <c r="AA49" i="11" s="1"/>
  <c r="AG49" i="11" s="1"/>
  <c r="N49" i="11"/>
  <c r="R48" i="11"/>
  <c r="AK51" i="11"/>
  <c r="T48" i="11"/>
  <c r="T51" i="11" s="1"/>
  <c r="AK47" i="11"/>
  <c r="V46" i="11"/>
  <c r="AE47" i="11"/>
  <c r="AB47" i="11"/>
  <c r="K47" i="11"/>
  <c r="AJ47" i="11"/>
  <c r="N44" i="11"/>
  <c r="X44" i="11"/>
  <c r="V44" i="11"/>
  <c r="P44" i="11"/>
  <c r="Z44" i="11"/>
  <c r="AC44" i="11"/>
  <c r="AA44" i="11" s="1"/>
  <c r="AG44" i="11" s="1"/>
  <c r="R44" i="11"/>
  <c r="AK43" i="11"/>
  <c r="R41" i="11"/>
  <c r="AE43" i="11"/>
  <c r="V41" i="11"/>
  <c r="AC41" i="11"/>
  <c r="AA41" i="11" s="1"/>
  <c r="AG41" i="11" s="1"/>
  <c r="N41" i="11"/>
  <c r="X41" i="11"/>
  <c r="P41" i="11"/>
  <c r="Z41" i="11"/>
  <c r="N40" i="11"/>
  <c r="AC40" i="11"/>
  <c r="AA40" i="11" s="1"/>
  <c r="AG40" i="11" s="1"/>
  <c r="P40" i="11"/>
  <c r="K43" i="11"/>
  <c r="AJ43" i="11"/>
  <c r="V40" i="11"/>
  <c r="AB43" i="11"/>
  <c r="X40" i="11"/>
  <c r="N38" i="11"/>
  <c r="X38" i="11"/>
  <c r="P38" i="11"/>
  <c r="Z38" i="11"/>
  <c r="V38" i="11"/>
  <c r="AC38" i="11"/>
  <c r="AA38" i="11" s="1"/>
  <c r="AG38" i="11" s="1"/>
  <c r="N37" i="11"/>
  <c r="AD39" i="11"/>
  <c r="X37" i="11"/>
  <c r="P37" i="11"/>
  <c r="AC37" i="11"/>
  <c r="AA37" i="11" s="1"/>
  <c r="AG37" i="11" s="1"/>
  <c r="V37" i="11"/>
  <c r="V39" i="11" s="1"/>
  <c r="AE39" i="11"/>
  <c r="N36" i="11"/>
  <c r="N39" i="11" s="1"/>
  <c r="AC36" i="11"/>
  <c r="N34" i="11"/>
  <c r="P34" i="11"/>
  <c r="AC34" i="11"/>
  <c r="AA34" i="11" s="1"/>
  <c r="AG34" i="11" s="1"/>
  <c r="X34" i="11"/>
  <c r="V34" i="11"/>
  <c r="N33" i="11"/>
  <c r="T33" i="11"/>
  <c r="AK35" i="11"/>
  <c r="R29" i="11"/>
  <c r="AE31" i="11"/>
  <c r="T29" i="11"/>
  <c r="N28" i="11"/>
  <c r="K31" i="11"/>
  <c r="R28" i="11"/>
  <c r="AB31" i="11"/>
  <c r="AJ31" i="11"/>
  <c r="X28" i="11"/>
  <c r="AK31" i="11"/>
  <c r="P28" i="11"/>
  <c r="Z28" i="11"/>
  <c r="V28" i="11"/>
  <c r="AC28" i="11"/>
  <c r="AA28" i="11" s="1"/>
  <c r="AG28" i="11" s="1"/>
  <c r="AK27" i="11"/>
  <c r="R26" i="11"/>
  <c r="P26" i="11"/>
  <c r="Z26" i="11"/>
  <c r="R25" i="11"/>
  <c r="AE27" i="11"/>
  <c r="N25" i="11"/>
  <c r="X25" i="11"/>
  <c r="P25" i="11"/>
  <c r="Z25" i="11"/>
  <c r="V25" i="11"/>
  <c r="AC25" i="11"/>
  <c r="AA25" i="11" s="1"/>
  <c r="AG25" i="11" s="1"/>
  <c r="K27" i="11"/>
  <c r="AB27" i="11"/>
  <c r="AD27" i="11"/>
  <c r="T24" i="11"/>
  <c r="T27" i="11" s="1"/>
  <c r="L27" i="11"/>
  <c r="N22" i="11"/>
  <c r="V22" i="11"/>
  <c r="AC22" i="11"/>
  <c r="AA22" i="11" s="1"/>
  <c r="AG22" i="11" s="1"/>
  <c r="X22" i="11"/>
  <c r="P22" i="11"/>
  <c r="Z22" i="11"/>
  <c r="AD23" i="11"/>
  <c r="AE23" i="11"/>
  <c r="AK23" i="11"/>
  <c r="T19" i="11"/>
  <c r="N18" i="11"/>
  <c r="P18" i="11"/>
  <c r="Z18" i="11"/>
  <c r="R18" i="11"/>
  <c r="V18" i="11"/>
  <c r="AC18" i="11"/>
  <c r="AA18" i="11" s="1"/>
  <c r="AG18" i="11" s="1"/>
  <c r="X18" i="11"/>
  <c r="AK19" i="11"/>
  <c r="X17" i="11"/>
  <c r="N17" i="11"/>
  <c r="AC17" i="11"/>
  <c r="AA17" i="11" s="1"/>
  <c r="AG17" i="11" s="1"/>
  <c r="P17" i="11"/>
  <c r="V17" i="11"/>
  <c r="AE15" i="11"/>
  <c r="X14" i="11"/>
  <c r="P14" i="11"/>
  <c r="AC14" i="11"/>
  <c r="AA14" i="11" s="1"/>
  <c r="AG14" i="11" s="1"/>
  <c r="N14" i="11"/>
  <c r="V14" i="11"/>
  <c r="R12" i="11"/>
  <c r="AK15" i="11"/>
  <c r="AE11" i="11"/>
  <c r="AB11" i="11"/>
  <c r="K11" i="11"/>
  <c r="AJ11" i="11"/>
  <c r="AK11" i="11"/>
  <c r="X8" i="11"/>
  <c r="Z8" i="11"/>
  <c r="V8" i="11"/>
  <c r="AC8" i="11"/>
  <c r="AA8" i="11" s="1"/>
  <c r="AG8" i="11" s="1"/>
  <c r="L11" i="11"/>
  <c r="N8" i="11"/>
  <c r="P8" i="11"/>
  <c r="R8" i="11"/>
  <c r="T6" i="11"/>
  <c r="R6" i="11"/>
  <c r="P5" i="11"/>
  <c r="AK7" i="11"/>
  <c r="AE7" i="11"/>
  <c r="AC5" i="11"/>
  <c r="AA5" i="11" s="1"/>
  <c r="AG5" i="11" s="1"/>
  <c r="V5" i="11"/>
  <c r="N5" i="11"/>
  <c r="X5" i="11"/>
  <c r="K7" i="11"/>
  <c r="AJ7" i="11"/>
  <c r="AB7" i="11"/>
  <c r="N4" i="11"/>
  <c r="P4" i="11"/>
  <c r="V4" i="11"/>
  <c r="X4" i="11"/>
  <c r="AC4" i="11"/>
  <c r="AA4" i="11" s="1"/>
  <c r="AG4" i="11" s="1"/>
  <c r="L7" i="11"/>
  <c r="T7" i="11"/>
  <c r="N126" i="10"/>
  <c r="P126" i="10"/>
  <c r="AC126" i="10"/>
  <c r="AA126" i="10" s="1"/>
  <c r="AG126" i="10" s="1"/>
  <c r="V126" i="10"/>
  <c r="X126" i="10"/>
  <c r="N125" i="10"/>
  <c r="AC125" i="10"/>
  <c r="AA125" i="10" s="1"/>
  <c r="AG125" i="10" s="1"/>
  <c r="T125" i="10"/>
  <c r="T124" i="10"/>
  <c r="AK127" i="10"/>
  <c r="AE123" i="10"/>
  <c r="AK123" i="10"/>
  <c r="N120" i="10"/>
  <c r="R120" i="10"/>
  <c r="X120" i="10"/>
  <c r="V120" i="10"/>
  <c r="AC120" i="10"/>
  <c r="AA120" i="10" s="1"/>
  <c r="AG120" i="10" s="1"/>
  <c r="AJ123" i="10"/>
  <c r="P120" i="10"/>
  <c r="Z120" i="10"/>
  <c r="K123" i="10"/>
  <c r="AB123" i="10"/>
  <c r="AK119" i="10"/>
  <c r="AE119" i="10"/>
  <c r="R117" i="10"/>
  <c r="X117" i="10"/>
  <c r="P117" i="10"/>
  <c r="Z117" i="10"/>
  <c r="V117" i="10"/>
  <c r="AC117" i="10"/>
  <c r="K119" i="10"/>
  <c r="AJ119" i="10"/>
  <c r="N116" i="10"/>
  <c r="AB119" i="10"/>
  <c r="V116" i="10"/>
  <c r="P116" i="10"/>
  <c r="AC116" i="10"/>
  <c r="AA116" i="10" s="1"/>
  <c r="AG116" i="10" s="1"/>
  <c r="X116" i="10"/>
  <c r="X114" i="10"/>
  <c r="N114" i="10"/>
  <c r="Z114" i="10"/>
  <c r="P114" i="10"/>
  <c r="R114" i="10"/>
  <c r="P113" i="10"/>
  <c r="AC113" i="10"/>
  <c r="AA113" i="10" s="1"/>
  <c r="AG113" i="10" s="1"/>
  <c r="R113" i="10"/>
  <c r="V113" i="10"/>
  <c r="N113" i="10"/>
  <c r="X113" i="10"/>
  <c r="K115" i="10"/>
  <c r="T112" i="10"/>
  <c r="V112" i="10"/>
  <c r="N112" i="10"/>
  <c r="AC110" i="10"/>
  <c r="AA110" i="10" s="1"/>
  <c r="AG110" i="10" s="1"/>
  <c r="N110" i="10"/>
  <c r="P110" i="10"/>
  <c r="V110" i="10"/>
  <c r="X110" i="10"/>
  <c r="T109" i="10"/>
  <c r="AC109" i="10"/>
  <c r="AA109" i="10" s="1"/>
  <c r="AG109" i="10" s="1"/>
  <c r="AK111" i="10"/>
  <c r="T108" i="10"/>
  <c r="T111" i="10" s="1"/>
  <c r="R106" i="10"/>
  <c r="AK107" i="10"/>
  <c r="AE107" i="10"/>
  <c r="Z105" i="10"/>
  <c r="R105" i="10"/>
  <c r="X105" i="10"/>
  <c r="AB107" i="10"/>
  <c r="K107" i="10"/>
  <c r="P104" i="10"/>
  <c r="R104" i="10"/>
  <c r="Z104" i="10"/>
  <c r="L107" i="10"/>
  <c r="AA107" i="10" s="1"/>
  <c r="V104" i="10"/>
  <c r="AC104" i="10"/>
  <c r="AA104" i="10" s="1"/>
  <c r="AG104" i="10" s="1"/>
  <c r="N104" i="10"/>
  <c r="X104" i="10"/>
  <c r="AJ107" i="10"/>
  <c r="P102" i="10"/>
  <c r="X102" i="10"/>
  <c r="Z102" i="10"/>
  <c r="R102" i="10"/>
  <c r="K103" i="10"/>
  <c r="AK103" i="10"/>
  <c r="N101" i="10"/>
  <c r="X101" i="10"/>
  <c r="V101" i="10"/>
  <c r="P101" i="10"/>
  <c r="Z101" i="10"/>
  <c r="AC101" i="10"/>
  <c r="AA101" i="10" s="1"/>
  <c r="AG101" i="10" s="1"/>
  <c r="R101" i="10"/>
  <c r="V100" i="10"/>
  <c r="N100" i="10"/>
  <c r="AC100" i="10"/>
  <c r="P98" i="10"/>
  <c r="V98" i="10"/>
  <c r="AC98" i="10"/>
  <c r="AA98" i="10" s="1"/>
  <c r="AG98" i="10" s="1"/>
  <c r="N98" i="10"/>
  <c r="X98" i="10"/>
  <c r="AK99" i="10"/>
  <c r="T99" i="10"/>
  <c r="AC97" i="10"/>
  <c r="AA97" i="10" s="1"/>
  <c r="AG97" i="10" s="1"/>
  <c r="R96" i="10"/>
  <c r="AC96" i="10"/>
  <c r="AE95" i="10"/>
  <c r="R94" i="10"/>
  <c r="T94" i="10"/>
  <c r="AK95" i="10"/>
  <c r="Z93" i="10"/>
  <c r="P93" i="10"/>
  <c r="R93" i="10"/>
  <c r="X93" i="10"/>
  <c r="N92" i="10"/>
  <c r="AJ95" i="10"/>
  <c r="R92" i="10"/>
  <c r="AB95" i="10"/>
  <c r="X92" i="10"/>
  <c r="AD95" i="10"/>
  <c r="V92" i="10"/>
  <c r="AC92" i="10"/>
  <c r="AA92" i="10" s="1"/>
  <c r="AG92" i="10" s="1"/>
  <c r="P92" i="10"/>
  <c r="Z92" i="10"/>
  <c r="Z95" i="10" s="1"/>
  <c r="AF95" i="10" s="1"/>
  <c r="L95" i="10"/>
  <c r="R95" i="10"/>
  <c r="AA90" i="10"/>
  <c r="AG90" i="10" s="1"/>
  <c r="X90" i="10"/>
  <c r="Z90" i="10"/>
  <c r="P90" i="10"/>
  <c r="R90" i="10"/>
  <c r="AK91" i="10"/>
  <c r="AD91" i="10"/>
  <c r="R89" i="10"/>
  <c r="V89" i="10"/>
  <c r="AC89" i="10"/>
  <c r="AA89" i="10" s="1"/>
  <c r="AG89" i="10" s="1"/>
  <c r="X89" i="10"/>
  <c r="N89" i="10"/>
  <c r="P89" i="10"/>
  <c r="Z89" i="10"/>
  <c r="V88" i="10"/>
  <c r="AE91" i="10"/>
  <c r="N88" i="10"/>
  <c r="AC88" i="10"/>
  <c r="AA88" i="10" s="1"/>
  <c r="AG88" i="10" s="1"/>
  <c r="Z86" i="10"/>
  <c r="V86" i="10"/>
  <c r="AC86" i="10"/>
  <c r="AA86" i="10" s="1"/>
  <c r="AG86" i="10" s="1"/>
  <c r="X86" i="10"/>
  <c r="N85" i="10"/>
  <c r="AK87" i="10"/>
  <c r="AA82" i="10"/>
  <c r="AG82" i="10" s="1"/>
  <c r="AE83" i="10"/>
  <c r="AB83" i="10"/>
  <c r="AJ83" i="10"/>
  <c r="Z80" i="10"/>
  <c r="R80" i="10"/>
  <c r="X80" i="10"/>
  <c r="AK83" i="10"/>
  <c r="Z78" i="10"/>
  <c r="R78" i="10"/>
  <c r="AK79" i="10"/>
  <c r="R77" i="10"/>
  <c r="L79" i="10"/>
  <c r="P77" i="10"/>
  <c r="AE79" i="10"/>
  <c r="X77" i="10"/>
  <c r="Z77" i="10"/>
  <c r="Z79" i="10" s="1"/>
  <c r="AJ79" i="10"/>
  <c r="AB79" i="10"/>
  <c r="R76" i="10"/>
  <c r="K79" i="10"/>
  <c r="V76" i="10"/>
  <c r="AC76" i="10"/>
  <c r="AA76" i="10" s="1"/>
  <c r="AG76" i="10" s="1"/>
  <c r="N76" i="10"/>
  <c r="X76" i="10"/>
  <c r="T74" i="10"/>
  <c r="R73" i="10"/>
  <c r="AE75" i="10"/>
  <c r="P73" i="10"/>
  <c r="Z73" i="10"/>
  <c r="V73" i="10"/>
  <c r="AC73" i="10"/>
  <c r="AA73" i="10" s="1"/>
  <c r="AG73" i="10" s="1"/>
  <c r="K75" i="10"/>
  <c r="N72" i="10"/>
  <c r="P72" i="10"/>
  <c r="V70" i="10"/>
  <c r="AC70" i="10"/>
  <c r="AA70" i="10" s="1"/>
  <c r="AG70" i="10" s="1"/>
  <c r="N70" i="10"/>
  <c r="N71" i="10" s="1"/>
  <c r="X70" i="10"/>
  <c r="P70" i="10"/>
  <c r="Z70" i="10"/>
  <c r="R70" i="10"/>
  <c r="AK71" i="10"/>
  <c r="P69" i="10"/>
  <c r="AE71" i="10"/>
  <c r="T69" i="10"/>
  <c r="X69" i="10"/>
  <c r="Z68" i="10"/>
  <c r="N68" i="10"/>
  <c r="AC68" i="10"/>
  <c r="R68" i="10"/>
  <c r="P66" i="10"/>
  <c r="V66" i="10"/>
  <c r="AK67" i="10"/>
  <c r="T62" i="10"/>
  <c r="Z62" i="10"/>
  <c r="N62" i="10"/>
  <c r="R62" i="10"/>
  <c r="T63" i="10"/>
  <c r="Z61" i="10"/>
  <c r="P61" i="10"/>
  <c r="R61" i="10"/>
  <c r="R63" i="10" s="1"/>
  <c r="AB63" i="10"/>
  <c r="AI63" i="10"/>
  <c r="R60" i="10"/>
  <c r="K63" i="10"/>
  <c r="AJ63" i="10"/>
  <c r="AE63" i="10"/>
  <c r="AK63" i="10"/>
  <c r="N60" i="10"/>
  <c r="X60" i="10"/>
  <c r="P60" i="10"/>
  <c r="Z60" i="10"/>
  <c r="V60" i="10"/>
  <c r="AC60" i="10"/>
  <c r="AA60" i="10" s="1"/>
  <c r="AG60" i="10" s="1"/>
  <c r="L63" i="10"/>
  <c r="R58" i="10"/>
  <c r="N57" i="10"/>
  <c r="X57" i="10"/>
  <c r="AC57" i="10"/>
  <c r="AA57" i="10" s="1"/>
  <c r="AG57" i="10" s="1"/>
  <c r="P57" i="10"/>
  <c r="Z57" i="10"/>
  <c r="V57" i="10"/>
  <c r="R57" i="10"/>
  <c r="AB59" i="10"/>
  <c r="AJ59" i="10"/>
  <c r="AD59" i="10"/>
  <c r="P56" i="10"/>
  <c r="N56" i="10"/>
  <c r="AE55" i="10"/>
  <c r="P54" i="10"/>
  <c r="R54" i="10"/>
  <c r="V54" i="10"/>
  <c r="AC54" i="10"/>
  <c r="AA54" i="10" s="1"/>
  <c r="AG54" i="10" s="1"/>
  <c r="N54" i="10"/>
  <c r="X54" i="10"/>
  <c r="N53" i="10"/>
  <c r="AK55" i="10"/>
  <c r="X53" i="10"/>
  <c r="P53" i="10"/>
  <c r="AC53" i="10"/>
  <c r="AA52" i="10"/>
  <c r="AG52" i="10" s="1"/>
  <c r="N52" i="10"/>
  <c r="T52" i="10"/>
  <c r="Z52" i="10"/>
  <c r="R52" i="10"/>
  <c r="P50" i="10"/>
  <c r="V50" i="10"/>
  <c r="AK51" i="10"/>
  <c r="P48" i="10"/>
  <c r="R48" i="10"/>
  <c r="AK47" i="10"/>
  <c r="N46" i="10"/>
  <c r="R46" i="10"/>
  <c r="AC46" i="10"/>
  <c r="AA46" i="10" s="1"/>
  <c r="AG46" i="10" s="1"/>
  <c r="P45" i="10"/>
  <c r="T45" i="10"/>
  <c r="T47" i="10" s="1"/>
  <c r="Z45" i="10"/>
  <c r="AJ47" i="10"/>
  <c r="K47" i="10"/>
  <c r="AB47" i="10"/>
  <c r="AE47" i="10"/>
  <c r="X44" i="10"/>
  <c r="P44" i="10"/>
  <c r="Z44" i="10"/>
  <c r="V44" i="10"/>
  <c r="AC44" i="10"/>
  <c r="AA44" i="10" s="1"/>
  <c r="AG44" i="10" s="1"/>
  <c r="L47" i="10"/>
  <c r="N44" i="10"/>
  <c r="R44" i="10"/>
  <c r="AE43" i="10"/>
  <c r="R42" i="10"/>
  <c r="T42" i="10"/>
  <c r="R41" i="10"/>
  <c r="X41" i="10"/>
  <c r="P41" i="10"/>
  <c r="Z41" i="10"/>
  <c r="V41" i="10"/>
  <c r="AC41" i="10"/>
  <c r="AA41" i="10" s="1"/>
  <c r="AG41" i="10" s="1"/>
  <c r="AB43" i="10"/>
  <c r="V40" i="10"/>
  <c r="L43" i="10"/>
  <c r="X38" i="10"/>
  <c r="P38" i="10"/>
  <c r="Z38" i="10"/>
  <c r="V38" i="10"/>
  <c r="V39" i="10" s="1"/>
  <c r="AC38" i="10"/>
  <c r="AA38" i="10" s="1"/>
  <c r="AG38" i="10" s="1"/>
  <c r="N37" i="10"/>
  <c r="P37" i="10"/>
  <c r="AK39" i="10"/>
  <c r="AE39" i="10"/>
  <c r="V34" i="10"/>
  <c r="AC34" i="10"/>
  <c r="AA34" i="10" s="1"/>
  <c r="AG34" i="10" s="1"/>
  <c r="N34" i="10"/>
  <c r="X34" i="10"/>
  <c r="P34" i="10"/>
  <c r="Z34" i="10"/>
  <c r="AC33" i="10"/>
  <c r="T35" i="10"/>
  <c r="AK35" i="10"/>
  <c r="AB35" i="10"/>
  <c r="AJ35" i="10"/>
  <c r="AD35" i="10"/>
  <c r="AE31" i="10"/>
  <c r="P30" i="10"/>
  <c r="AC30" i="10"/>
  <c r="AA30" i="10" s="1"/>
  <c r="AG30" i="10" s="1"/>
  <c r="T30" i="10"/>
  <c r="T31" i="10" s="1"/>
  <c r="S31" i="10" s="1"/>
  <c r="R29" i="10"/>
  <c r="AC29" i="10"/>
  <c r="AA29" i="10" s="1"/>
  <c r="AG29" i="10" s="1"/>
  <c r="Z29" i="10"/>
  <c r="N29" i="10"/>
  <c r="AB31" i="10"/>
  <c r="AD31" i="10"/>
  <c r="AJ31" i="10"/>
  <c r="AK31" i="10"/>
  <c r="P28" i="10"/>
  <c r="L31" i="10"/>
  <c r="Z28" i="10"/>
  <c r="AA26" i="10"/>
  <c r="AG26" i="10" s="1"/>
  <c r="T26" i="10"/>
  <c r="AK27" i="10"/>
  <c r="T27" i="10"/>
  <c r="AE27" i="10"/>
  <c r="N24" i="10"/>
  <c r="P24" i="10"/>
  <c r="K27" i="10"/>
  <c r="AJ27" i="10"/>
  <c r="X24" i="10"/>
  <c r="R24" i="10"/>
  <c r="AB27" i="10"/>
  <c r="V24" i="10"/>
  <c r="AC24" i="10"/>
  <c r="AA24" i="10" s="1"/>
  <c r="AG24" i="10" s="1"/>
  <c r="Z24" i="10"/>
  <c r="V21" i="10"/>
  <c r="N21" i="10"/>
  <c r="X21" i="10"/>
  <c r="P21" i="10"/>
  <c r="Z21" i="10"/>
  <c r="L23" i="10"/>
  <c r="AC21" i="10"/>
  <c r="AA21" i="10" s="1"/>
  <c r="AG21" i="10" s="1"/>
  <c r="R21" i="10"/>
  <c r="AE23" i="10"/>
  <c r="N20" i="10"/>
  <c r="P20" i="10"/>
  <c r="X20" i="10"/>
  <c r="AK19" i="10"/>
  <c r="R18" i="10"/>
  <c r="Z18" i="10"/>
  <c r="P17" i="10"/>
  <c r="X17" i="10"/>
  <c r="N17" i="10"/>
  <c r="Z17" i="10"/>
  <c r="K19" i="10"/>
  <c r="AE19" i="10"/>
  <c r="AA16" i="10"/>
  <c r="AG16" i="10" s="1"/>
  <c r="V17" i="10"/>
  <c r="AC17" i="10"/>
  <c r="AA17" i="10" s="1"/>
  <c r="AG17" i="10" s="1"/>
  <c r="P16" i="10"/>
  <c r="V16" i="10"/>
  <c r="X16" i="10"/>
  <c r="R14" i="10"/>
  <c r="V14" i="10"/>
  <c r="Z14" i="10"/>
  <c r="P14" i="10"/>
  <c r="N14" i="10"/>
  <c r="X14" i="10"/>
  <c r="AC14" i="10"/>
  <c r="AA14" i="10" s="1"/>
  <c r="AG14" i="10" s="1"/>
  <c r="X13" i="10"/>
  <c r="N13" i="10"/>
  <c r="P13" i="10"/>
  <c r="AC13" i="10"/>
  <c r="AA13" i="10" s="1"/>
  <c r="AG13" i="10" s="1"/>
  <c r="AE15" i="10"/>
  <c r="P10" i="10"/>
  <c r="AC10" i="10"/>
  <c r="AA10" i="10" s="1"/>
  <c r="AG10" i="10" s="1"/>
  <c r="V10" i="10"/>
  <c r="X10" i="10"/>
  <c r="AK11" i="10"/>
  <c r="AE11" i="10"/>
  <c r="R8" i="10"/>
  <c r="Z8" i="10"/>
  <c r="AE7" i="10"/>
  <c r="K7" i="10"/>
  <c r="AJ7" i="10"/>
  <c r="AB7" i="10"/>
  <c r="V4" i="10"/>
  <c r="AC4" i="10"/>
  <c r="AA4" i="10" s="1"/>
  <c r="AG4" i="10" s="1"/>
  <c r="N4" i="10"/>
  <c r="X4" i="10"/>
  <c r="P4" i="10"/>
  <c r="Z4" i="10"/>
  <c r="AK7" i="10"/>
  <c r="AE123" i="9"/>
  <c r="AM123" i="9"/>
  <c r="P120" i="9"/>
  <c r="AM119" i="9"/>
  <c r="X117" i="9"/>
  <c r="R117" i="9"/>
  <c r="K119" i="9"/>
  <c r="Z116" i="9"/>
  <c r="P116" i="9"/>
  <c r="R116" i="9"/>
  <c r="R119" i="9" s="1"/>
  <c r="AD115" i="9"/>
  <c r="X112" i="9"/>
  <c r="N109" i="9"/>
  <c r="AC109" i="9"/>
  <c r="AA109" i="9" s="1"/>
  <c r="AG109" i="9" s="1"/>
  <c r="P109" i="9"/>
  <c r="T109" i="9"/>
  <c r="T111" i="9" s="1"/>
  <c r="AE111" i="9"/>
  <c r="AM111" i="9"/>
  <c r="AA108" i="9"/>
  <c r="AG108" i="9" s="1"/>
  <c r="V106" i="9"/>
  <c r="AE107" i="9"/>
  <c r="AB107" i="9"/>
  <c r="P104" i="9"/>
  <c r="R104" i="9"/>
  <c r="X104" i="9"/>
  <c r="AE103" i="9"/>
  <c r="AL103" i="9"/>
  <c r="AB103" i="9"/>
  <c r="AE99" i="9"/>
  <c r="AM99" i="9"/>
  <c r="AB99" i="9"/>
  <c r="AC94" i="9"/>
  <c r="AA94" i="9" s="1"/>
  <c r="AG94" i="9" s="1"/>
  <c r="AE95" i="9"/>
  <c r="T93" i="9"/>
  <c r="T90" i="9"/>
  <c r="K91" i="9"/>
  <c r="P89" i="9"/>
  <c r="AE91" i="9"/>
  <c r="R89" i="9"/>
  <c r="AM91" i="9"/>
  <c r="P88" i="9"/>
  <c r="R88" i="9"/>
  <c r="X88" i="9"/>
  <c r="N88" i="9"/>
  <c r="Z88" i="9"/>
  <c r="AA86" i="9"/>
  <c r="AG86" i="9" s="1"/>
  <c r="AE87" i="9"/>
  <c r="AM87" i="9"/>
  <c r="V84" i="9"/>
  <c r="Z82" i="9"/>
  <c r="P82" i="9"/>
  <c r="AA81" i="9"/>
  <c r="AG81" i="9" s="1"/>
  <c r="AM83" i="9"/>
  <c r="R80" i="9"/>
  <c r="T80" i="9"/>
  <c r="AE79" i="9"/>
  <c r="AM79" i="9"/>
  <c r="R77" i="9"/>
  <c r="AB79" i="9"/>
  <c r="P76" i="9"/>
  <c r="R76" i="9"/>
  <c r="AA73" i="9"/>
  <c r="AG73" i="9" s="1"/>
  <c r="K75" i="9"/>
  <c r="AE75" i="9"/>
  <c r="AM75" i="9"/>
  <c r="X73" i="9"/>
  <c r="P73" i="9"/>
  <c r="R73" i="9"/>
  <c r="AB75" i="9"/>
  <c r="N72" i="9"/>
  <c r="R72" i="9"/>
  <c r="X72" i="9"/>
  <c r="Z72" i="9"/>
  <c r="AA70" i="9"/>
  <c r="AG70" i="9" s="1"/>
  <c r="V68" i="9"/>
  <c r="AE67" i="9"/>
  <c r="N66" i="9"/>
  <c r="AM63" i="9"/>
  <c r="AE63" i="9"/>
  <c r="T62" i="9"/>
  <c r="L63" i="9"/>
  <c r="AL63" i="9"/>
  <c r="AB63" i="9"/>
  <c r="R60" i="9"/>
  <c r="AM59" i="9"/>
  <c r="R56" i="9"/>
  <c r="AE55" i="9"/>
  <c r="AL55" i="9"/>
  <c r="AB55" i="9"/>
  <c r="N52" i="9"/>
  <c r="R52" i="9"/>
  <c r="X52" i="9"/>
  <c r="AM51" i="9"/>
  <c r="AL51" i="9"/>
  <c r="P48" i="9"/>
  <c r="AC48" i="9"/>
  <c r="N46" i="9"/>
  <c r="R46" i="9"/>
  <c r="P45" i="9"/>
  <c r="AA44" i="9"/>
  <c r="AG44" i="9" s="1"/>
  <c r="R44" i="9"/>
  <c r="AA42" i="9"/>
  <c r="AG42" i="9" s="1"/>
  <c r="L43" i="9"/>
  <c r="R41" i="9"/>
  <c r="AE43" i="9"/>
  <c r="AD43" i="9"/>
  <c r="AL43" i="9"/>
  <c r="K39" i="9"/>
  <c r="R36" i="9"/>
  <c r="AE35" i="9"/>
  <c r="P30" i="9"/>
  <c r="R30" i="9"/>
  <c r="Z30" i="9"/>
  <c r="AM31" i="9"/>
  <c r="R28" i="9"/>
  <c r="AC28" i="9"/>
  <c r="AM27" i="9"/>
  <c r="AM23" i="9"/>
  <c r="R21" i="9"/>
  <c r="T21" i="9"/>
  <c r="P21" i="9"/>
  <c r="N20" i="9"/>
  <c r="AB23" i="9"/>
  <c r="P20" i="9"/>
  <c r="R20" i="9"/>
  <c r="X20" i="9"/>
  <c r="R18" i="9"/>
  <c r="P18" i="9"/>
  <c r="T18" i="9"/>
  <c r="P17" i="9"/>
  <c r="R17" i="9"/>
  <c r="Z17" i="9"/>
  <c r="AE19" i="9"/>
  <c r="X17" i="9"/>
  <c r="AB19" i="9"/>
  <c r="AD19" i="9"/>
  <c r="R14" i="9"/>
  <c r="X14" i="9"/>
  <c r="AE15" i="9"/>
  <c r="Z12" i="9"/>
  <c r="T9" i="9"/>
  <c r="AL11" i="9"/>
  <c r="T8" i="9"/>
  <c r="AE7" i="9"/>
  <c r="N6" i="9"/>
  <c r="V6" i="9"/>
  <c r="AM7" i="9"/>
  <c r="N4" i="9"/>
  <c r="P4" i="9"/>
  <c r="X4" i="9"/>
  <c r="Z4" i="9"/>
  <c r="Z7" i="9" s="1"/>
  <c r="AF7" i="9" s="1"/>
  <c r="R4" i="9"/>
  <c r="K7" i="9"/>
  <c r="AL7" i="9"/>
  <c r="T10" i="9"/>
  <c r="P14" i="9"/>
  <c r="Z14" i="9"/>
  <c r="V17" i="9"/>
  <c r="AC17" i="9"/>
  <c r="AA17" i="9" s="1"/>
  <c r="AG17" i="9" s="1"/>
  <c r="V20" i="9"/>
  <c r="AC20" i="9"/>
  <c r="AA20" i="9" s="1"/>
  <c r="AG20" i="9" s="1"/>
  <c r="R22" i="9"/>
  <c r="AC22" i="9"/>
  <c r="AA22" i="9" s="1"/>
  <c r="AG22" i="9" s="1"/>
  <c r="K23" i="9"/>
  <c r="AL23" i="9"/>
  <c r="V25" i="9"/>
  <c r="V26" i="9"/>
  <c r="N28" i="9"/>
  <c r="T29" i="9"/>
  <c r="N30" i="9"/>
  <c r="X30" i="9"/>
  <c r="AE31" i="9"/>
  <c r="V4" i="9"/>
  <c r="AC4" i="9"/>
  <c r="AA4" i="9" s="1"/>
  <c r="AG4" i="9" s="1"/>
  <c r="AB7" i="9"/>
  <c r="AM15" i="9"/>
  <c r="T22" i="9"/>
  <c r="L23" i="9"/>
  <c r="Z25" i="9"/>
  <c r="X26" i="9"/>
  <c r="X29" i="9"/>
  <c r="T33" i="9"/>
  <c r="Z33" i="9"/>
  <c r="P33" i="9"/>
  <c r="X33" i="9"/>
  <c r="R33" i="9"/>
  <c r="AC33" i="9"/>
  <c r="AA33" i="9" s="1"/>
  <c r="AG33" i="9" s="1"/>
  <c r="T34" i="9"/>
  <c r="R34" i="9"/>
  <c r="AM11" i="9"/>
  <c r="V14" i="9"/>
  <c r="AC14" i="9"/>
  <c r="AA14" i="9" s="1"/>
  <c r="AG14" i="9" s="1"/>
  <c r="AE23" i="9"/>
  <c r="Z22" i="9"/>
  <c r="T28" i="9"/>
  <c r="N29" i="9"/>
  <c r="N33" i="9"/>
  <c r="P29" i="9"/>
  <c r="V30" i="9"/>
  <c r="AC30" i="9"/>
  <c r="AA30" i="9" s="1"/>
  <c r="AG30" i="9" s="1"/>
  <c r="V33" i="9"/>
  <c r="AD35" i="9"/>
  <c r="P36" i="9"/>
  <c r="Z36" i="9"/>
  <c r="T37" i="9"/>
  <c r="T39" i="9" s="1"/>
  <c r="T40" i="9"/>
  <c r="N41" i="9"/>
  <c r="AM43" i="9"/>
  <c r="T42" i="9"/>
  <c r="AB43" i="9"/>
  <c r="T44" i="9"/>
  <c r="T45" i="9"/>
  <c r="P46" i="9"/>
  <c r="Z46" i="9"/>
  <c r="N48" i="9"/>
  <c r="R49" i="9"/>
  <c r="P52" i="9"/>
  <c r="Z52" i="9"/>
  <c r="AC54" i="9"/>
  <c r="AA54" i="9" s="1"/>
  <c r="AG54" i="9" s="1"/>
  <c r="K55" i="9"/>
  <c r="AK55" i="9"/>
  <c r="AE59" i="9"/>
  <c r="AB59" i="9"/>
  <c r="T60" i="9"/>
  <c r="X66" i="9"/>
  <c r="R69" i="9"/>
  <c r="X70" i="9"/>
  <c r="L75" i="9"/>
  <c r="R85" i="9"/>
  <c r="X86" i="9"/>
  <c r="X92" i="9"/>
  <c r="R97" i="9"/>
  <c r="R100" i="9"/>
  <c r="AM103" i="9"/>
  <c r="Z101" i="9"/>
  <c r="L103" i="9"/>
  <c r="AM107" i="9"/>
  <c r="T108" i="9"/>
  <c r="R110" i="9"/>
  <c r="R113" i="9"/>
  <c r="Z120" i="9"/>
  <c r="AL123" i="9"/>
  <c r="AE127" i="9"/>
  <c r="AC38" i="9"/>
  <c r="AA38" i="9" s="1"/>
  <c r="AG38" i="9" s="1"/>
  <c r="Z40" i="9"/>
  <c r="X42" i="9"/>
  <c r="V49" i="9"/>
  <c r="AC49" i="9"/>
  <c r="AA49" i="9" s="1"/>
  <c r="AG49" i="9" s="1"/>
  <c r="V69" i="9"/>
  <c r="AC69" i="9"/>
  <c r="AA69" i="9" s="1"/>
  <c r="AG69" i="9" s="1"/>
  <c r="Z70" i="9"/>
  <c r="V85" i="9"/>
  <c r="AC85" i="9"/>
  <c r="AA85" i="9" s="1"/>
  <c r="AG85" i="9" s="1"/>
  <c r="Z86" i="9"/>
  <c r="L91" i="9"/>
  <c r="Z92" i="9"/>
  <c r="AC96" i="9"/>
  <c r="AA96" i="9" s="1"/>
  <c r="AG96" i="9" s="1"/>
  <c r="V97" i="9"/>
  <c r="AC97" i="9"/>
  <c r="AA97" i="9" s="1"/>
  <c r="AG97" i="9" s="1"/>
  <c r="V100" i="9"/>
  <c r="AC100" i="9"/>
  <c r="AA100" i="9" s="1"/>
  <c r="AG100" i="9" s="1"/>
  <c r="Z108" i="9"/>
  <c r="V110" i="9"/>
  <c r="AC110" i="9"/>
  <c r="AA110" i="9" s="1"/>
  <c r="AG110" i="9" s="1"/>
  <c r="V113" i="9"/>
  <c r="AC113" i="9"/>
  <c r="AA113" i="9" s="1"/>
  <c r="AG113" i="9" s="1"/>
  <c r="AL119" i="9"/>
  <c r="V36" i="9"/>
  <c r="AC36" i="9"/>
  <c r="AA36" i="9" s="1"/>
  <c r="AG36" i="9" s="1"/>
  <c r="AE39" i="9"/>
  <c r="R38" i="9"/>
  <c r="AL39" i="9"/>
  <c r="P40" i="9"/>
  <c r="T41" i="9"/>
  <c r="N42" i="9"/>
  <c r="V46" i="9"/>
  <c r="AC46" i="9"/>
  <c r="K47" i="9"/>
  <c r="T48" i="9"/>
  <c r="N49" i="9"/>
  <c r="X49" i="9"/>
  <c r="X51" i="9" s="1"/>
  <c r="AE51" i="9"/>
  <c r="T50" i="9"/>
  <c r="V52" i="9"/>
  <c r="AC52" i="9"/>
  <c r="AA52" i="9" s="1"/>
  <c r="AG52" i="9" s="1"/>
  <c r="L55" i="9"/>
  <c r="T54" i="9"/>
  <c r="T55" i="9" s="1"/>
  <c r="S55" i="9" s="1"/>
  <c r="AL59" i="9"/>
  <c r="T65" i="9"/>
  <c r="P66" i="9"/>
  <c r="AC66" i="9"/>
  <c r="AA66" i="9" s="1"/>
  <c r="AG66" i="9" s="1"/>
  <c r="N69" i="9"/>
  <c r="X69" i="9"/>
  <c r="AE71" i="9"/>
  <c r="P70" i="9"/>
  <c r="V72" i="9"/>
  <c r="AC72" i="9"/>
  <c r="AA72" i="9" s="1"/>
  <c r="AG72" i="9" s="1"/>
  <c r="Z73" i="9"/>
  <c r="Z75" i="9" s="1"/>
  <c r="Z76" i="9"/>
  <c r="V82" i="9"/>
  <c r="AC82" i="9"/>
  <c r="AA82" i="9" s="1"/>
  <c r="AG82" i="9" s="1"/>
  <c r="N85" i="9"/>
  <c r="X85" i="9"/>
  <c r="P86" i="9"/>
  <c r="X89" i="9"/>
  <c r="AB91" i="9"/>
  <c r="AL91" i="9"/>
  <c r="P92" i="9"/>
  <c r="P96" i="9"/>
  <c r="N97" i="9"/>
  <c r="X97" i="9"/>
  <c r="N100" i="9"/>
  <c r="X100" i="9"/>
  <c r="P101" i="9"/>
  <c r="N108" i="9"/>
  <c r="N110" i="9"/>
  <c r="X110" i="9"/>
  <c r="N113" i="9"/>
  <c r="X113" i="9"/>
  <c r="R114" i="9"/>
  <c r="V116" i="9"/>
  <c r="AC116" i="9"/>
  <c r="AA116" i="9" s="1"/>
  <c r="AG116" i="9" s="1"/>
  <c r="Z117" i="9"/>
  <c r="AB119" i="9"/>
  <c r="R120" i="9"/>
  <c r="AB123" i="9"/>
  <c r="AM127" i="9"/>
  <c r="N36" i="9"/>
  <c r="X36" i="9"/>
  <c r="AB39" i="9"/>
  <c r="R40" i="9"/>
  <c r="P42" i="9"/>
  <c r="AE47" i="9"/>
  <c r="P49" i="9"/>
  <c r="Z49" i="9"/>
  <c r="AM55" i="9"/>
  <c r="AM67" i="9"/>
  <c r="V66" i="9"/>
  <c r="P69" i="9"/>
  <c r="Z69" i="9"/>
  <c r="R70" i="9"/>
  <c r="AL75" i="9"/>
  <c r="AL79" i="9"/>
  <c r="X82" i="9"/>
  <c r="AK83" i="9"/>
  <c r="P85" i="9"/>
  <c r="Z85" i="9"/>
  <c r="R86" i="9"/>
  <c r="V88" i="9"/>
  <c r="AC88" i="9"/>
  <c r="AA88" i="9" s="1"/>
  <c r="AG88" i="9" s="1"/>
  <c r="Z89" i="9"/>
  <c r="P97" i="9"/>
  <c r="Z97" i="9"/>
  <c r="K99" i="9"/>
  <c r="P100" i="9"/>
  <c r="Z100" i="9"/>
  <c r="K103" i="9"/>
  <c r="Z104" i="9"/>
  <c r="R108" i="9"/>
  <c r="P110" i="9"/>
  <c r="Z110" i="9"/>
  <c r="P113" i="9"/>
  <c r="Z113" i="9"/>
  <c r="N116" i="9"/>
  <c r="X116" i="9"/>
  <c r="P117" i="9"/>
  <c r="X120" i="9"/>
  <c r="AC125" i="9"/>
  <c r="V126" i="9"/>
  <c r="AC126" i="9"/>
  <c r="X126" i="8"/>
  <c r="L127" i="8"/>
  <c r="T125" i="8"/>
  <c r="AC125" i="8"/>
  <c r="AA125" i="8" s="1"/>
  <c r="AG125" i="8" s="1"/>
  <c r="N125" i="8"/>
  <c r="AL127" i="8"/>
  <c r="P124" i="8"/>
  <c r="Z124" i="8"/>
  <c r="AM127" i="8"/>
  <c r="AM123" i="8"/>
  <c r="R122" i="8"/>
  <c r="AE123" i="8"/>
  <c r="K123" i="8"/>
  <c r="AB123" i="8"/>
  <c r="AL123" i="8"/>
  <c r="X120" i="8"/>
  <c r="N120" i="8"/>
  <c r="L123" i="8"/>
  <c r="V120" i="8"/>
  <c r="AC120" i="8"/>
  <c r="AA120" i="8" s="1"/>
  <c r="AG120" i="8" s="1"/>
  <c r="P120" i="8"/>
  <c r="Z120" i="8"/>
  <c r="AB119" i="8"/>
  <c r="R117" i="8"/>
  <c r="V117" i="8"/>
  <c r="AC117" i="8"/>
  <c r="AA117" i="8" s="1"/>
  <c r="AG117" i="8" s="1"/>
  <c r="N117" i="8"/>
  <c r="X117" i="8"/>
  <c r="P117" i="8"/>
  <c r="Z117" i="8"/>
  <c r="AD119" i="8"/>
  <c r="K119" i="8"/>
  <c r="V114" i="8"/>
  <c r="AC114" i="8"/>
  <c r="AA114" i="8" s="1"/>
  <c r="AG114" i="8" s="1"/>
  <c r="N114" i="8"/>
  <c r="X114" i="8"/>
  <c r="P114" i="8"/>
  <c r="Z114" i="8"/>
  <c r="AC113" i="8"/>
  <c r="AA113" i="8" s="1"/>
  <c r="AG113" i="8" s="1"/>
  <c r="N113" i="8"/>
  <c r="T113" i="8"/>
  <c r="AE115" i="8"/>
  <c r="AM115" i="8"/>
  <c r="V112" i="8"/>
  <c r="AE111" i="8"/>
  <c r="AC109" i="8"/>
  <c r="AA109" i="8" s="1"/>
  <c r="AG109" i="8" s="1"/>
  <c r="R109" i="8"/>
  <c r="T109" i="8"/>
  <c r="AL111" i="8"/>
  <c r="AM111" i="8"/>
  <c r="R108" i="8"/>
  <c r="T108" i="8"/>
  <c r="N106" i="8"/>
  <c r="K107" i="8"/>
  <c r="V106" i="8"/>
  <c r="AE107" i="8"/>
  <c r="P104" i="8"/>
  <c r="R104" i="8"/>
  <c r="Z104" i="8"/>
  <c r="V104" i="8"/>
  <c r="AC104" i="8"/>
  <c r="AA104" i="8" s="1"/>
  <c r="AG104" i="8" s="1"/>
  <c r="N104" i="8"/>
  <c r="X104" i="8"/>
  <c r="K103" i="8"/>
  <c r="P102" i="8"/>
  <c r="R101" i="8"/>
  <c r="AM103" i="8"/>
  <c r="V101" i="8"/>
  <c r="AC101" i="8"/>
  <c r="AA101" i="8" s="1"/>
  <c r="AG101" i="8" s="1"/>
  <c r="N101" i="8"/>
  <c r="X101" i="8"/>
  <c r="L103" i="8"/>
  <c r="P101" i="8"/>
  <c r="P103" i="8" s="1"/>
  <c r="Z101" i="8"/>
  <c r="AA100" i="8"/>
  <c r="AG100" i="8" s="1"/>
  <c r="T100" i="8"/>
  <c r="AB103" i="8"/>
  <c r="AE103" i="8"/>
  <c r="Z98" i="8"/>
  <c r="P98" i="8"/>
  <c r="V98" i="8"/>
  <c r="AC98" i="8"/>
  <c r="AA98" i="8" s="1"/>
  <c r="AG98" i="8" s="1"/>
  <c r="N98" i="8"/>
  <c r="N99" i="8" s="1"/>
  <c r="X98" i="8"/>
  <c r="N97" i="8"/>
  <c r="X97" i="8"/>
  <c r="P97" i="8"/>
  <c r="AC97" i="8"/>
  <c r="AA97" i="8" s="1"/>
  <c r="AG97" i="8" s="1"/>
  <c r="V97" i="8"/>
  <c r="AM99" i="8"/>
  <c r="N94" i="8"/>
  <c r="X94" i="8"/>
  <c r="P94" i="8"/>
  <c r="AC94" i="8"/>
  <c r="AA94" i="8" s="1"/>
  <c r="AG94" i="8" s="1"/>
  <c r="V94" i="8"/>
  <c r="R92" i="8"/>
  <c r="T92" i="8"/>
  <c r="AM91" i="8"/>
  <c r="R88" i="8"/>
  <c r="K91" i="8"/>
  <c r="Z88" i="8"/>
  <c r="AL91" i="8"/>
  <c r="V88" i="8"/>
  <c r="AC88" i="8"/>
  <c r="AA88" i="8" s="1"/>
  <c r="AG88" i="8" s="1"/>
  <c r="N88" i="8"/>
  <c r="X88" i="8"/>
  <c r="N86" i="8"/>
  <c r="P86" i="8"/>
  <c r="X86" i="8"/>
  <c r="Z86" i="8"/>
  <c r="R86" i="8"/>
  <c r="V86" i="8"/>
  <c r="AC86" i="8"/>
  <c r="AA86" i="8" s="1"/>
  <c r="AG86" i="8" s="1"/>
  <c r="AM87" i="8"/>
  <c r="T87" i="8"/>
  <c r="X85" i="8"/>
  <c r="N85" i="8"/>
  <c r="P85" i="8"/>
  <c r="AC85" i="8"/>
  <c r="AA85" i="8" s="1"/>
  <c r="AG85" i="8" s="1"/>
  <c r="K87" i="8"/>
  <c r="AE87" i="8"/>
  <c r="N84" i="8"/>
  <c r="AM83" i="8"/>
  <c r="N82" i="8"/>
  <c r="P82" i="8"/>
  <c r="AC82" i="8"/>
  <c r="AA82" i="8" s="1"/>
  <c r="AG82" i="8" s="1"/>
  <c r="V82" i="8"/>
  <c r="X82" i="8"/>
  <c r="AE83" i="8"/>
  <c r="N81" i="8"/>
  <c r="T80" i="8"/>
  <c r="T83" i="8" s="1"/>
  <c r="Z80" i="8"/>
  <c r="AM79" i="8"/>
  <c r="AE79" i="8"/>
  <c r="K79" i="8"/>
  <c r="P76" i="8"/>
  <c r="AB79" i="8"/>
  <c r="R76" i="8"/>
  <c r="Z76" i="8"/>
  <c r="AL79" i="8"/>
  <c r="V76" i="8"/>
  <c r="AC76" i="8"/>
  <c r="AA76" i="8" s="1"/>
  <c r="AG76" i="8" s="1"/>
  <c r="N76" i="8"/>
  <c r="X76" i="8"/>
  <c r="L79" i="8"/>
  <c r="P74" i="8"/>
  <c r="T74" i="8"/>
  <c r="T75" i="8" s="1"/>
  <c r="N73" i="8"/>
  <c r="P73" i="8"/>
  <c r="Z73" i="8"/>
  <c r="V73" i="8"/>
  <c r="AC73" i="8"/>
  <c r="AA73" i="8" s="1"/>
  <c r="AG73" i="8" s="1"/>
  <c r="AB75" i="8"/>
  <c r="N72" i="8"/>
  <c r="X72" i="8"/>
  <c r="X75" i="8" s="1"/>
  <c r="P72" i="8"/>
  <c r="P75" i="8" s="1"/>
  <c r="AC72" i="8"/>
  <c r="AA72" i="8" s="1"/>
  <c r="AG72" i="8" s="1"/>
  <c r="AE75" i="8"/>
  <c r="N70" i="8"/>
  <c r="X70" i="8"/>
  <c r="P70" i="8"/>
  <c r="Z70" i="8"/>
  <c r="V70" i="8"/>
  <c r="AC70" i="8"/>
  <c r="AA70" i="8" s="1"/>
  <c r="AG70" i="8" s="1"/>
  <c r="AA69" i="8"/>
  <c r="AG69" i="8" s="1"/>
  <c r="T69" i="8"/>
  <c r="T71" i="8" s="1"/>
  <c r="V69" i="8"/>
  <c r="P69" i="8"/>
  <c r="K71" i="8"/>
  <c r="AE71" i="8"/>
  <c r="P66" i="8"/>
  <c r="AC66" i="8"/>
  <c r="AA66" i="8" s="1"/>
  <c r="AG66" i="8" s="1"/>
  <c r="T66" i="8"/>
  <c r="AE67" i="8"/>
  <c r="N65" i="8"/>
  <c r="R65" i="8"/>
  <c r="AC65" i="8"/>
  <c r="AA65" i="8" s="1"/>
  <c r="AG65" i="8" s="1"/>
  <c r="Z65" i="8"/>
  <c r="AB67" i="8"/>
  <c r="Z64" i="8"/>
  <c r="T67" i="8"/>
  <c r="L67" i="8"/>
  <c r="R64" i="8"/>
  <c r="AM67" i="8"/>
  <c r="AM63" i="8"/>
  <c r="T61" i="8"/>
  <c r="R61" i="8"/>
  <c r="X60" i="8"/>
  <c r="V60" i="8"/>
  <c r="AC60" i="8"/>
  <c r="AA60" i="8" s="1"/>
  <c r="AG60" i="8" s="1"/>
  <c r="AE63" i="8"/>
  <c r="R58" i="8"/>
  <c r="T58" i="8"/>
  <c r="R57" i="8"/>
  <c r="AE59" i="8"/>
  <c r="N57" i="8"/>
  <c r="X57" i="8"/>
  <c r="P57" i="8"/>
  <c r="Z57" i="8"/>
  <c r="V57" i="8"/>
  <c r="AC57" i="8"/>
  <c r="AA57" i="8" s="1"/>
  <c r="AG57" i="8" s="1"/>
  <c r="N56" i="8"/>
  <c r="P56" i="8"/>
  <c r="V54" i="8"/>
  <c r="AC54" i="8"/>
  <c r="AA54" i="8" s="1"/>
  <c r="AG54" i="8" s="1"/>
  <c r="N54" i="8"/>
  <c r="X54" i="8"/>
  <c r="P54" i="8"/>
  <c r="Z54" i="8"/>
  <c r="R54" i="8"/>
  <c r="AM55" i="8"/>
  <c r="T53" i="8"/>
  <c r="R52" i="8"/>
  <c r="V52" i="8"/>
  <c r="AC52" i="8"/>
  <c r="AA52" i="8" s="1"/>
  <c r="AG52" i="8" s="1"/>
  <c r="N52" i="8"/>
  <c r="X52" i="8"/>
  <c r="P52" i="8"/>
  <c r="T50" i="8"/>
  <c r="L51" i="8"/>
  <c r="V49" i="8"/>
  <c r="AC49" i="8"/>
  <c r="AA49" i="8" s="1"/>
  <c r="AG49" i="8" s="1"/>
  <c r="N49" i="8"/>
  <c r="X49" i="8"/>
  <c r="P49" i="8"/>
  <c r="Z49" i="8"/>
  <c r="AE51" i="8"/>
  <c r="N48" i="8"/>
  <c r="P48" i="8"/>
  <c r="X48" i="8"/>
  <c r="AC46" i="8"/>
  <c r="AA46" i="8" s="1"/>
  <c r="AG46" i="8" s="1"/>
  <c r="N46" i="8"/>
  <c r="X46" i="8"/>
  <c r="P46" i="8"/>
  <c r="Z46" i="8"/>
  <c r="V46" i="8"/>
  <c r="R46" i="8"/>
  <c r="AM47" i="8"/>
  <c r="P45" i="8"/>
  <c r="AC45" i="8"/>
  <c r="AA45" i="8" s="1"/>
  <c r="AG45" i="8" s="1"/>
  <c r="T45" i="8"/>
  <c r="N44" i="8"/>
  <c r="N47" i="8" s="1"/>
  <c r="K47" i="8"/>
  <c r="AE47" i="8"/>
  <c r="R44" i="8"/>
  <c r="AC44" i="8"/>
  <c r="T44" i="8"/>
  <c r="N42" i="8"/>
  <c r="P42" i="8"/>
  <c r="AM43" i="8"/>
  <c r="N41" i="8"/>
  <c r="R41" i="8"/>
  <c r="Z41" i="8"/>
  <c r="Z40" i="8"/>
  <c r="P40" i="8"/>
  <c r="L43" i="8"/>
  <c r="R40" i="8"/>
  <c r="Z38" i="8"/>
  <c r="N38" i="8"/>
  <c r="R38" i="8"/>
  <c r="AC38" i="8"/>
  <c r="AA38" i="8" s="1"/>
  <c r="AG38" i="8" s="1"/>
  <c r="P37" i="8"/>
  <c r="R37" i="8"/>
  <c r="T37" i="8"/>
  <c r="T39" i="8" s="1"/>
  <c r="R36" i="8"/>
  <c r="Z36" i="8"/>
  <c r="Z39" i="8" s="1"/>
  <c r="AF39" i="8" s="1"/>
  <c r="K39" i="8"/>
  <c r="P36" i="8"/>
  <c r="AE39" i="8"/>
  <c r="V36" i="8"/>
  <c r="AC36" i="8"/>
  <c r="AA36" i="8" s="1"/>
  <c r="AG36" i="8" s="1"/>
  <c r="L39" i="8"/>
  <c r="N36" i="8"/>
  <c r="X36" i="8"/>
  <c r="AE35" i="8"/>
  <c r="Z34" i="8"/>
  <c r="P34" i="8"/>
  <c r="P35" i="8" s="1"/>
  <c r="R34" i="8"/>
  <c r="N33" i="8"/>
  <c r="AD35" i="8"/>
  <c r="R33" i="8"/>
  <c r="X33" i="8"/>
  <c r="P33" i="8"/>
  <c r="Z33" i="8"/>
  <c r="V33" i="8"/>
  <c r="AC33" i="8"/>
  <c r="AA33" i="8" s="1"/>
  <c r="AG33" i="8" s="1"/>
  <c r="K31" i="8"/>
  <c r="AE31" i="8"/>
  <c r="AM31" i="8"/>
  <c r="R29" i="8"/>
  <c r="Z29" i="8"/>
  <c r="Z31" i="8" s="1"/>
  <c r="AF31" i="8" s="1"/>
  <c r="P28" i="8"/>
  <c r="R28" i="8"/>
  <c r="Z28" i="8"/>
  <c r="V28" i="8"/>
  <c r="AC28" i="8"/>
  <c r="AA28" i="8" s="1"/>
  <c r="AG28" i="8" s="1"/>
  <c r="N28" i="8"/>
  <c r="X28" i="8"/>
  <c r="R26" i="8"/>
  <c r="Z26" i="8"/>
  <c r="AB27" i="8"/>
  <c r="AM27" i="8"/>
  <c r="P25" i="8"/>
  <c r="Z25" i="8"/>
  <c r="R25" i="8"/>
  <c r="V25" i="8"/>
  <c r="AC25" i="8"/>
  <c r="AA25" i="8" s="1"/>
  <c r="AG25" i="8" s="1"/>
  <c r="K27" i="8"/>
  <c r="AL27" i="8"/>
  <c r="AE27" i="8"/>
  <c r="P24" i="8"/>
  <c r="AC24" i="8"/>
  <c r="AA24" i="8" s="1"/>
  <c r="AG24" i="8" s="1"/>
  <c r="V24" i="8"/>
  <c r="X24" i="8"/>
  <c r="X27" i="8" s="1"/>
  <c r="N24" i="8"/>
  <c r="R22" i="8"/>
  <c r="AE23" i="8"/>
  <c r="N22" i="8"/>
  <c r="X22" i="8"/>
  <c r="P22" i="8"/>
  <c r="Z22" i="8"/>
  <c r="V22" i="8"/>
  <c r="AC22" i="8"/>
  <c r="AA22" i="8" s="1"/>
  <c r="AG22" i="8" s="1"/>
  <c r="N21" i="8"/>
  <c r="V21" i="8"/>
  <c r="X21" i="8"/>
  <c r="P21" i="8"/>
  <c r="AC21" i="8"/>
  <c r="AA21" i="8" s="1"/>
  <c r="AG21" i="8" s="1"/>
  <c r="P18" i="8"/>
  <c r="AC18" i="8"/>
  <c r="AA18" i="8" s="1"/>
  <c r="AG18" i="8" s="1"/>
  <c r="V18" i="8"/>
  <c r="X18" i="8"/>
  <c r="AE19" i="8"/>
  <c r="R16" i="8"/>
  <c r="AM19" i="8"/>
  <c r="Z16" i="8"/>
  <c r="AE15" i="8"/>
  <c r="R13" i="8"/>
  <c r="Z13" i="8"/>
  <c r="N12" i="8"/>
  <c r="X12" i="8"/>
  <c r="P12" i="8"/>
  <c r="Z12" i="8"/>
  <c r="Z15" i="8" s="1"/>
  <c r="AF15" i="8" s="1"/>
  <c r="V12" i="8"/>
  <c r="AC12" i="8"/>
  <c r="AA12" i="8" s="1"/>
  <c r="AG12" i="8" s="1"/>
  <c r="AM15" i="8"/>
  <c r="R10" i="8"/>
  <c r="Z10" i="8"/>
  <c r="AM11" i="8"/>
  <c r="P9" i="8"/>
  <c r="AE11" i="8"/>
  <c r="P8" i="8"/>
  <c r="AC8" i="8"/>
  <c r="AA8" i="8" s="1"/>
  <c r="AG8" i="8" s="1"/>
  <c r="V8" i="8"/>
  <c r="X8" i="8"/>
  <c r="AM7" i="8"/>
  <c r="R6" i="8"/>
  <c r="V9" i="8"/>
  <c r="AC9" i="8"/>
  <c r="AA9" i="8" s="1"/>
  <c r="AG9" i="8" s="1"/>
  <c r="N9" i="8"/>
  <c r="X9" i="8"/>
  <c r="P6" i="8"/>
  <c r="Z6" i="8"/>
  <c r="V6" i="8"/>
  <c r="AC6" i="8"/>
  <c r="AA6" i="8" s="1"/>
  <c r="AG6" i="8" s="1"/>
  <c r="V5" i="8"/>
  <c r="X5" i="8"/>
  <c r="N5" i="8"/>
  <c r="P5" i="8"/>
  <c r="AC5" i="8"/>
  <c r="AA5" i="8" s="1"/>
  <c r="AG5" i="8" s="1"/>
  <c r="AE7" i="8"/>
  <c r="AC126" i="7"/>
  <c r="AA126" i="7" s="1"/>
  <c r="AG126" i="7" s="1"/>
  <c r="P126" i="7"/>
  <c r="R126" i="7"/>
  <c r="V126" i="7"/>
  <c r="N126" i="7"/>
  <c r="X126" i="7"/>
  <c r="N125" i="7"/>
  <c r="AC125" i="7"/>
  <c r="AA125" i="7" s="1"/>
  <c r="AG125" i="7" s="1"/>
  <c r="V125" i="7"/>
  <c r="AM127" i="7"/>
  <c r="N122" i="7"/>
  <c r="V122" i="7"/>
  <c r="AC122" i="7"/>
  <c r="AA122" i="7" s="1"/>
  <c r="AG122" i="7" s="1"/>
  <c r="AE123" i="7"/>
  <c r="AM123" i="7"/>
  <c r="AB123" i="7"/>
  <c r="R120" i="7"/>
  <c r="AL123" i="7"/>
  <c r="X120" i="7"/>
  <c r="Z120" i="7"/>
  <c r="AE119" i="7"/>
  <c r="AM119" i="7"/>
  <c r="R117" i="7"/>
  <c r="X117" i="7"/>
  <c r="Z117" i="7"/>
  <c r="P117" i="7"/>
  <c r="K119" i="7"/>
  <c r="AL119" i="7"/>
  <c r="AB119" i="7"/>
  <c r="N116" i="7"/>
  <c r="X116" i="7"/>
  <c r="P116" i="7"/>
  <c r="AC116" i="7"/>
  <c r="V116" i="7"/>
  <c r="P114" i="7"/>
  <c r="Z114" i="7"/>
  <c r="X114" i="7"/>
  <c r="AE115" i="7"/>
  <c r="AM115" i="7"/>
  <c r="AC113" i="7"/>
  <c r="AA113" i="7" s="1"/>
  <c r="AG113" i="7" s="1"/>
  <c r="N113" i="7"/>
  <c r="X113" i="7"/>
  <c r="V113" i="7"/>
  <c r="P113" i="7"/>
  <c r="Z113" i="7"/>
  <c r="R113" i="7"/>
  <c r="V112" i="7"/>
  <c r="AC112" i="7"/>
  <c r="N112" i="7"/>
  <c r="V110" i="7"/>
  <c r="X110" i="7"/>
  <c r="N110" i="7"/>
  <c r="P110" i="7"/>
  <c r="AC110" i="7"/>
  <c r="AA110" i="7" s="1"/>
  <c r="AG110" i="7" s="1"/>
  <c r="AM111" i="7"/>
  <c r="T111" i="7"/>
  <c r="AC109" i="7"/>
  <c r="AA109" i="7" s="1"/>
  <c r="AG109" i="7" s="1"/>
  <c r="N109" i="7"/>
  <c r="V109" i="7"/>
  <c r="P106" i="7"/>
  <c r="R106" i="7"/>
  <c r="X106" i="7"/>
  <c r="Z106" i="7"/>
  <c r="Z105" i="7"/>
  <c r="P105" i="7"/>
  <c r="V105" i="7"/>
  <c r="AC105" i="7"/>
  <c r="AA105" i="7" s="1"/>
  <c r="AG105" i="7" s="1"/>
  <c r="N105" i="7"/>
  <c r="X105" i="7"/>
  <c r="AC102" i="7"/>
  <c r="AA102" i="7" s="1"/>
  <c r="AG102" i="7" s="1"/>
  <c r="N102" i="7"/>
  <c r="X102" i="7"/>
  <c r="P102" i="7"/>
  <c r="Z102" i="7"/>
  <c r="V102" i="7"/>
  <c r="R102" i="7"/>
  <c r="N101" i="7"/>
  <c r="AC101" i="7"/>
  <c r="AA101" i="7" s="1"/>
  <c r="AG101" i="7" s="1"/>
  <c r="T101" i="7"/>
  <c r="AE103" i="7"/>
  <c r="AM103" i="7"/>
  <c r="R100" i="7"/>
  <c r="T100" i="7"/>
  <c r="T103" i="7" s="1"/>
  <c r="AL99" i="7"/>
  <c r="T97" i="7"/>
  <c r="T99" i="7"/>
  <c r="AM99" i="7"/>
  <c r="AB99" i="7"/>
  <c r="V94" i="7"/>
  <c r="N94" i="7"/>
  <c r="Z93" i="7"/>
  <c r="AE95" i="7"/>
  <c r="K95" i="7"/>
  <c r="AL95" i="7"/>
  <c r="AB95" i="7"/>
  <c r="N92" i="7"/>
  <c r="X92" i="7"/>
  <c r="L95" i="7"/>
  <c r="P92" i="7"/>
  <c r="Z92" i="7"/>
  <c r="Z95" i="7" s="1"/>
  <c r="R92" i="7"/>
  <c r="V92" i="7"/>
  <c r="AC92" i="7"/>
  <c r="AA92" i="7" s="1"/>
  <c r="AG92" i="7" s="1"/>
  <c r="AM91" i="7"/>
  <c r="R89" i="7"/>
  <c r="AE91" i="7"/>
  <c r="P89" i="7"/>
  <c r="Z89" i="7"/>
  <c r="V89" i="7"/>
  <c r="AC89" i="7"/>
  <c r="AA89" i="7" s="1"/>
  <c r="AG89" i="7" s="1"/>
  <c r="N89" i="7"/>
  <c r="X89" i="7"/>
  <c r="K91" i="7"/>
  <c r="P88" i="7"/>
  <c r="AC88" i="7"/>
  <c r="AA88" i="7" s="1"/>
  <c r="AG88" i="7" s="1"/>
  <c r="T88" i="7"/>
  <c r="R86" i="7"/>
  <c r="AE87" i="7"/>
  <c r="R85" i="7"/>
  <c r="Z85" i="7"/>
  <c r="V85" i="7"/>
  <c r="AC85" i="7"/>
  <c r="AA85" i="7" s="1"/>
  <c r="AG85" i="7" s="1"/>
  <c r="N85" i="7"/>
  <c r="X85" i="7"/>
  <c r="V84" i="7"/>
  <c r="L87" i="7"/>
  <c r="N84" i="7"/>
  <c r="X84" i="7"/>
  <c r="P84" i="7"/>
  <c r="AC84" i="7"/>
  <c r="AA84" i="7" s="1"/>
  <c r="AG84" i="7" s="1"/>
  <c r="T87" i="7"/>
  <c r="P82" i="7"/>
  <c r="X82" i="7"/>
  <c r="Z82" i="7"/>
  <c r="R82" i="7"/>
  <c r="AM83" i="7"/>
  <c r="AE83" i="7"/>
  <c r="P81" i="7"/>
  <c r="AC81" i="7"/>
  <c r="AA81" i="7" s="1"/>
  <c r="AG81" i="7" s="1"/>
  <c r="V81" i="7"/>
  <c r="X81" i="7"/>
  <c r="T80" i="7"/>
  <c r="AC80" i="7"/>
  <c r="N80" i="7"/>
  <c r="N78" i="7"/>
  <c r="X78" i="7"/>
  <c r="P78" i="7"/>
  <c r="V78" i="7"/>
  <c r="R78" i="7"/>
  <c r="AC78" i="7"/>
  <c r="AA78" i="7" s="1"/>
  <c r="AG78" i="7" s="1"/>
  <c r="AM79" i="7"/>
  <c r="V77" i="7"/>
  <c r="N77" i="7"/>
  <c r="AC77" i="7"/>
  <c r="AA77" i="7" s="1"/>
  <c r="AG77" i="7" s="1"/>
  <c r="AE75" i="7"/>
  <c r="T74" i="7"/>
  <c r="N74" i="7"/>
  <c r="AM75" i="7"/>
  <c r="X72" i="7"/>
  <c r="AB75" i="7"/>
  <c r="AL75" i="7"/>
  <c r="Z72" i="7"/>
  <c r="R72" i="7"/>
  <c r="AA69" i="7"/>
  <c r="AG69" i="7" s="1"/>
  <c r="AM71" i="7"/>
  <c r="AB71" i="7"/>
  <c r="R69" i="7"/>
  <c r="X69" i="7"/>
  <c r="Z69" i="7"/>
  <c r="AL71" i="7"/>
  <c r="N68" i="7"/>
  <c r="K71" i="7"/>
  <c r="R68" i="7"/>
  <c r="V68" i="7"/>
  <c r="AC68" i="7"/>
  <c r="AA68" i="7" s="1"/>
  <c r="AG68" i="7" s="1"/>
  <c r="X68" i="7"/>
  <c r="Z68" i="7"/>
  <c r="Z66" i="7"/>
  <c r="P66" i="7"/>
  <c r="R66" i="7"/>
  <c r="AM67" i="7"/>
  <c r="V65" i="7"/>
  <c r="AC65" i="7"/>
  <c r="N65" i="7"/>
  <c r="X65" i="7"/>
  <c r="P65" i="7"/>
  <c r="Z65" i="7"/>
  <c r="AA64" i="7"/>
  <c r="AG64" i="7" s="1"/>
  <c r="AE71" i="7"/>
  <c r="K15" i="8"/>
  <c r="AL15" i="8"/>
  <c r="AL39" i="8"/>
  <c r="K59" i="8"/>
  <c r="AK63" i="8"/>
  <c r="AD67" i="8"/>
  <c r="AB91" i="8"/>
  <c r="K11" i="8"/>
  <c r="AL11" i="8"/>
  <c r="AB15" i="8"/>
  <c r="AB39" i="8"/>
  <c r="AB43" i="8"/>
  <c r="K63" i="8"/>
  <c r="AL63" i="8"/>
  <c r="AB11" i="8"/>
  <c r="AB63" i="8"/>
  <c r="AL67" i="8"/>
  <c r="AL107" i="8"/>
  <c r="AL87" i="7"/>
  <c r="AB91" i="7"/>
  <c r="K115" i="7"/>
  <c r="K87" i="7"/>
  <c r="AB87" i="7"/>
  <c r="N64" i="7"/>
  <c r="AE67" i="7"/>
  <c r="V62" i="7"/>
  <c r="AC62" i="7"/>
  <c r="AA62" i="7" s="1"/>
  <c r="AG62" i="7" s="1"/>
  <c r="N62" i="7"/>
  <c r="X62" i="7"/>
  <c r="P62" i="7"/>
  <c r="Z62" i="7"/>
  <c r="N61" i="7"/>
  <c r="AC61" i="7"/>
  <c r="AA61" i="7" s="1"/>
  <c r="AG61" i="7" s="1"/>
  <c r="T61" i="7"/>
  <c r="AM63" i="7"/>
  <c r="V58" i="7"/>
  <c r="N58" i="7"/>
  <c r="AC58" i="7"/>
  <c r="AA58" i="7" s="1"/>
  <c r="AG58" i="7" s="1"/>
  <c r="AB59" i="7"/>
  <c r="AE59" i="7"/>
  <c r="P56" i="7"/>
  <c r="AL59" i="7"/>
  <c r="AM59" i="7"/>
  <c r="X56" i="7"/>
  <c r="Z56" i="7"/>
  <c r="AM55" i="7"/>
  <c r="P53" i="7"/>
  <c r="R53" i="7"/>
  <c r="X53" i="7"/>
  <c r="Z53" i="7"/>
  <c r="AE55" i="7"/>
  <c r="R52" i="7"/>
  <c r="K55" i="7"/>
  <c r="AL55" i="7"/>
  <c r="Z52" i="7"/>
  <c r="AB55" i="7"/>
  <c r="AK55" i="7"/>
  <c r="V52" i="7"/>
  <c r="AC52" i="7"/>
  <c r="AA52" i="7" s="1"/>
  <c r="AG52" i="7" s="1"/>
  <c r="N52" i="7"/>
  <c r="X52" i="7"/>
  <c r="Z50" i="7"/>
  <c r="AM51" i="7"/>
  <c r="R49" i="7"/>
  <c r="AE51" i="7"/>
  <c r="P49" i="7"/>
  <c r="Z49" i="7"/>
  <c r="V49" i="7"/>
  <c r="AC49" i="7"/>
  <c r="AA49" i="7" s="1"/>
  <c r="AG49" i="7" s="1"/>
  <c r="K51" i="7"/>
  <c r="AB51" i="7"/>
  <c r="AL51" i="7"/>
  <c r="X48" i="7"/>
  <c r="N48" i="7"/>
  <c r="P48" i="7"/>
  <c r="AC48" i="7"/>
  <c r="AA48" i="7" s="1"/>
  <c r="AG48" i="7" s="1"/>
  <c r="V48" i="7"/>
  <c r="T51" i="7"/>
  <c r="L51" i="7"/>
  <c r="AE47" i="7"/>
  <c r="P46" i="7"/>
  <c r="R46" i="7"/>
  <c r="V46" i="7"/>
  <c r="AC46" i="7"/>
  <c r="AA46" i="7" s="1"/>
  <c r="AG46" i="7" s="1"/>
  <c r="N46" i="7"/>
  <c r="X46" i="7"/>
  <c r="AM47" i="7"/>
  <c r="AC45" i="7"/>
  <c r="AA45" i="7" s="1"/>
  <c r="AG45" i="7" s="1"/>
  <c r="N45" i="7"/>
  <c r="P45" i="7"/>
  <c r="V45" i="7"/>
  <c r="X45" i="7"/>
  <c r="X42" i="7"/>
  <c r="N42" i="7"/>
  <c r="P42" i="7"/>
  <c r="AC42" i="7"/>
  <c r="AA42" i="7" s="1"/>
  <c r="AG42" i="7" s="1"/>
  <c r="V42" i="7"/>
  <c r="T40" i="7"/>
  <c r="AM43" i="7"/>
  <c r="T38" i="7"/>
  <c r="K39" i="7"/>
  <c r="AM39" i="7"/>
  <c r="AE39" i="7"/>
  <c r="Z36" i="7"/>
  <c r="AB39" i="7"/>
  <c r="AL39" i="7"/>
  <c r="V36" i="7"/>
  <c r="AC36" i="7"/>
  <c r="AA36" i="7" s="1"/>
  <c r="AG36" i="7" s="1"/>
  <c r="N36" i="7"/>
  <c r="X36" i="7"/>
  <c r="AM35" i="7"/>
  <c r="AE35" i="7"/>
  <c r="Z33" i="7"/>
  <c r="P33" i="7"/>
  <c r="V33" i="7"/>
  <c r="AC33" i="7"/>
  <c r="AA33" i="7" s="1"/>
  <c r="AG33" i="7" s="1"/>
  <c r="N33" i="7"/>
  <c r="X33" i="7"/>
  <c r="V32" i="7"/>
  <c r="K35" i="7"/>
  <c r="AL35" i="7"/>
  <c r="AB35" i="7"/>
  <c r="X32" i="7"/>
  <c r="N32" i="7"/>
  <c r="P32" i="7"/>
  <c r="AC32" i="7"/>
  <c r="AA32" i="7" s="1"/>
  <c r="AG32" i="7" s="1"/>
  <c r="AM31" i="7"/>
  <c r="V30" i="7"/>
  <c r="AC30" i="7"/>
  <c r="N30" i="7"/>
  <c r="X30" i="7"/>
  <c r="P30" i="7"/>
  <c r="Z30" i="7"/>
  <c r="P29" i="7"/>
  <c r="AC29" i="7"/>
  <c r="AA29" i="7" s="1"/>
  <c r="AG29" i="7" s="1"/>
  <c r="V29" i="7"/>
  <c r="X29" i="7"/>
  <c r="AE31" i="7"/>
  <c r="AA28" i="7"/>
  <c r="AG28" i="7" s="1"/>
  <c r="T28" i="7"/>
  <c r="T31" i="7" s="1"/>
  <c r="AE27" i="7"/>
  <c r="AC26" i="7"/>
  <c r="AA26" i="7" s="1"/>
  <c r="AG26" i="7" s="1"/>
  <c r="P26" i="7"/>
  <c r="T27" i="7"/>
  <c r="AC25" i="7"/>
  <c r="AA25" i="7" s="1"/>
  <c r="AG25" i="7" s="1"/>
  <c r="R25" i="7"/>
  <c r="AL27" i="7"/>
  <c r="AD27" i="7"/>
  <c r="AM27" i="7"/>
  <c r="R24" i="7"/>
  <c r="R22" i="7"/>
  <c r="V22" i="7"/>
  <c r="AC22" i="7"/>
  <c r="AA22" i="7" s="1"/>
  <c r="AG22" i="7" s="1"/>
  <c r="N22" i="7"/>
  <c r="X22" i="7"/>
  <c r="P22" i="7"/>
  <c r="Z22" i="7"/>
  <c r="Z23" i="7" s="1"/>
  <c r="AF23" i="7" s="1"/>
  <c r="AE23" i="7"/>
  <c r="AM23" i="7"/>
  <c r="R20" i="7"/>
  <c r="Z20" i="7"/>
  <c r="AL19" i="7"/>
  <c r="R17" i="7"/>
  <c r="X17" i="7"/>
  <c r="L19" i="7"/>
  <c r="AE19" i="7"/>
  <c r="AA16" i="7"/>
  <c r="AG16" i="7" s="1"/>
  <c r="X16" i="7"/>
  <c r="AB19" i="7"/>
  <c r="AM19" i="7"/>
  <c r="Z16" i="7"/>
  <c r="Z19" i="7" s="1"/>
  <c r="AF19" i="7" s="1"/>
  <c r="P16" i="7"/>
  <c r="R16" i="7"/>
  <c r="AM15" i="7"/>
  <c r="Z14" i="7"/>
  <c r="AA13" i="7"/>
  <c r="AG13" i="7" s="1"/>
  <c r="AB15" i="7"/>
  <c r="X13" i="7"/>
  <c r="P13" i="7"/>
  <c r="Z13" i="7"/>
  <c r="R13" i="7"/>
  <c r="N12" i="7"/>
  <c r="P12" i="7"/>
  <c r="AL15" i="7"/>
  <c r="K15" i="7"/>
  <c r="AE15" i="7"/>
  <c r="Z12" i="7"/>
  <c r="R12" i="7"/>
  <c r="V12" i="7"/>
  <c r="AC12" i="7"/>
  <c r="AA12" i="7" s="1"/>
  <c r="AG12" i="7" s="1"/>
  <c r="X12" i="7"/>
  <c r="X15" i="7" s="1"/>
  <c r="P10" i="7"/>
  <c r="X10" i="7"/>
  <c r="Z10" i="7"/>
  <c r="R9" i="7"/>
  <c r="Z9" i="7"/>
  <c r="P9" i="7"/>
  <c r="Z11" i="7"/>
  <c r="AF11" i="7" s="1"/>
  <c r="V9" i="7"/>
  <c r="AC9" i="7"/>
  <c r="AA9" i="7" s="1"/>
  <c r="AG9" i="7" s="1"/>
  <c r="N9" i="7"/>
  <c r="X9" i="7"/>
  <c r="AE11" i="7"/>
  <c r="R6" i="7"/>
  <c r="P6" i="7"/>
  <c r="V6" i="7"/>
  <c r="AC6" i="7"/>
  <c r="AA6" i="7" s="1"/>
  <c r="AG6" i="7" s="1"/>
  <c r="N6" i="7"/>
  <c r="X6" i="7"/>
  <c r="AM7" i="7"/>
  <c r="AE7" i="7"/>
  <c r="Z4" i="7"/>
  <c r="R4" i="7"/>
  <c r="AE115" i="6"/>
  <c r="N122" i="6"/>
  <c r="R120" i="6"/>
  <c r="T108" i="6"/>
  <c r="N106" i="6"/>
  <c r="P104" i="6"/>
  <c r="T101" i="6"/>
  <c r="N100" i="6"/>
  <c r="AM99" i="6"/>
  <c r="AA96" i="6"/>
  <c r="AG96" i="6" s="1"/>
  <c r="N96" i="6"/>
  <c r="P96" i="6"/>
  <c r="R96" i="6"/>
  <c r="P93" i="6"/>
  <c r="Z93" i="6"/>
  <c r="AM95" i="6"/>
  <c r="AA88" i="6"/>
  <c r="AG88" i="6" s="1"/>
  <c r="N85" i="6"/>
  <c r="AE87" i="6"/>
  <c r="R85" i="6"/>
  <c r="T85" i="6"/>
  <c r="AA82" i="6"/>
  <c r="AG82" i="6" s="1"/>
  <c r="N80" i="6"/>
  <c r="AE79" i="6"/>
  <c r="R77" i="6"/>
  <c r="AM75" i="6"/>
  <c r="N72" i="6"/>
  <c r="T72" i="6"/>
  <c r="AM71" i="6"/>
  <c r="N70" i="6"/>
  <c r="N69" i="6"/>
  <c r="AM67" i="6"/>
  <c r="X66" i="6"/>
  <c r="X65" i="6"/>
  <c r="T64" i="6"/>
  <c r="N62" i="6"/>
  <c r="R62" i="6"/>
  <c r="X62" i="6"/>
  <c r="AA58" i="6"/>
  <c r="AG58" i="6" s="1"/>
  <c r="T58" i="6"/>
  <c r="P58" i="6"/>
  <c r="AA57" i="6"/>
  <c r="AG57" i="6" s="1"/>
  <c r="R56" i="6"/>
  <c r="AB55" i="6"/>
  <c r="P50" i="6"/>
  <c r="V49" i="6"/>
  <c r="T46" i="6"/>
  <c r="P41" i="6"/>
  <c r="X40" i="6"/>
  <c r="X37" i="6"/>
  <c r="AJ39" i="6"/>
  <c r="AJ43" i="6" s="1"/>
  <c r="AJ47" i="6" s="1"/>
  <c r="AJ51" i="6" s="1"/>
  <c r="AJ55" i="6" s="1"/>
  <c r="AJ59" i="6" s="1"/>
  <c r="AJ63" i="6" s="1"/>
  <c r="AJ67" i="6" s="1"/>
  <c r="AJ71" i="6" s="1"/>
  <c r="AJ75" i="6" s="1"/>
  <c r="AJ79" i="6" s="1"/>
  <c r="AJ83" i="6" s="1"/>
  <c r="AJ87" i="6" s="1"/>
  <c r="AJ91" i="6" s="1"/>
  <c r="AJ95" i="6" s="1"/>
  <c r="AJ99" i="6" s="1"/>
  <c r="AJ103" i="6" s="1"/>
  <c r="AJ107" i="6" s="1"/>
  <c r="AJ111" i="6" s="1"/>
  <c r="AJ115" i="6" s="1"/>
  <c r="AJ119" i="6" s="1"/>
  <c r="AJ123" i="6" s="1"/>
  <c r="AJ127" i="6" s="1"/>
  <c r="AA33" i="6"/>
  <c r="AG33" i="6" s="1"/>
  <c r="AE31" i="6"/>
  <c r="T29" i="6"/>
  <c r="AM31" i="6"/>
  <c r="AA25" i="6"/>
  <c r="AG25" i="6" s="1"/>
  <c r="AA20" i="6"/>
  <c r="AG20" i="6" s="1"/>
  <c r="AM19" i="6"/>
  <c r="T16" i="6"/>
  <c r="N16" i="6"/>
  <c r="P16" i="6"/>
  <c r="R16" i="6"/>
  <c r="AM15" i="6"/>
  <c r="R14" i="6"/>
  <c r="X34" i="6"/>
  <c r="X74" i="6"/>
  <c r="AE95" i="6"/>
  <c r="P17" i="6"/>
  <c r="AE19" i="6"/>
  <c r="R18" i="6"/>
  <c r="R19" i="6" s="1"/>
  <c r="AM27" i="6"/>
  <c r="X25" i="6"/>
  <c r="K27" i="6"/>
  <c r="AL27" i="6"/>
  <c r="N28" i="6"/>
  <c r="AC30" i="6"/>
  <c r="AA30" i="6" s="1"/>
  <c r="AG30" i="6" s="1"/>
  <c r="L31" i="6"/>
  <c r="N34" i="6"/>
  <c r="Z34" i="6"/>
  <c r="AM39" i="6"/>
  <c r="X44" i="6"/>
  <c r="N53" i="6"/>
  <c r="P54" i="6"/>
  <c r="AE59" i="6"/>
  <c r="R57" i="6"/>
  <c r="Z65" i="6"/>
  <c r="N74" i="6"/>
  <c r="Z74" i="6"/>
  <c r="X80" i="6"/>
  <c r="T82" i="6"/>
  <c r="T83" i="6" s="1"/>
  <c r="AE99" i="6"/>
  <c r="T97" i="6"/>
  <c r="R100" i="6"/>
  <c r="L107" i="6"/>
  <c r="N105" i="6"/>
  <c r="AC105" i="6"/>
  <c r="AA105" i="6" s="1"/>
  <c r="AG105" i="6" s="1"/>
  <c r="Z108" i="6"/>
  <c r="L119" i="6"/>
  <c r="AC122" i="6"/>
  <c r="AA122" i="6" s="1"/>
  <c r="AG122" i="6" s="1"/>
  <c r="K123" i="6"/>
  <c r="T126" i="6"/>
  <c r="X16" i="6"/>
  <c r="X19" i="6" s="1"/>
  <c r="R17" i="6"/>
  <c r="AB27" i="6"/>
  <c r="X28" i="6"/>
  <c r="P34" i="6"/>
  <c r="P38" i="6"/>
  <c r="AE43" i="6"/>
  <c r="AM47" i="6"/>
  <c r="P53" i="6"/>
  <c r="R54" i="6"/>
  <c r="AL55" i="6"/>
  <c r="T57" i="6"/>
  <c r="N65" i="6"/>
  <c r="AC72" i="6"/>
  <c r="AA72" i="6" s="1"/>
  <c r="AG72" i="6" s="1"/>
  <c r="P74" i="6"/>
  <c r="X100" i="6"/>
  <c r="AM103" i="6"/>
  <c r="R105" i="6"/>
  <c r="AM123" i="6"/>
  <c r="AA4" i="6"/>
  <c r="AG4" i="6" s="1"/>
  <c r="Z16" i="6"/>
  <c r="X17" i="6"/>
  <c r="P25" i="6"/>
  <c r="T26" i="6"/>
  <c r="N30" i="6"/>
  <c r="V33" i="6"/>
  <c r="R34" i="6"/>
  <c r="N37" i="6"/>
  <c r="N40" i="6"/>
  <c r="Z45" i="6"/>
  <c r="Z50" i="6"/>
  <c r="AM55" i="6"/>
  <c r="X53" i="6"/>
  <c r="K55" i="6"/>
  <c r="P64" i="6"/>
  <c r="P65" i="6"/>
  <c r="P66" i="6"/>
  <c r="R72" i="6"/>
  <c r="N73" i="6"/>
  <c r="R74" i="6"/>
  <c r="P80" i="6"/>
  <c r="R81" i="6"/>
  <c r="X96" i="6"/>
  <c r="AD99" i="6"/>
  <c r="AM107" i="6"/>
  <c r="T105" i="6"/>
  <c r="T107" i="6" s="1"/>
  <c r="S107" i="6" s="1"/>
  <c r="R117" i="6"/>
  <c r="R122" i="6"/>
  <c r="K91" i="6"/>
  <c r="X14" i="6"/>
  <c r="P14" i="6"/>
  <c r="X13" i="6"/>
  <c r="N13" i="6"/>
  <c r="Z13" i="6"/>
  <c r="P13" i="6"/>
  <c r="R13" i="6"/>
  <c r="R10" i="6"/>
  <c r="AD115" i="6"/>
  <c r="K83" i="6"/>
  <c r="AB111" i="6"/>
  <c r="R4" i="6"/>
  <c r="L11" i="6"/>
  <c r="V13" i="6"/>
  <c r="AC13" i="6"/>
  <c r="AA13" i="6" s="1"/>
  <c r="AG13" i="6" s="1"/>
  <c r="Z14" i="6"/>
  <c r="Z15" i="6" s="1"/>
  <c r="AF15" i="6" s="1"/>
  <c r="V16" i="6"/>
  <c r="AC16" i="6"/>
  <c r="AA16" i="6" s="1"/>
  <c r="AG16" i="6" s="1"/>
  <c r="Z17" i="6"/>
  <c r="K19" i="6"/>
  <c r="R20" i="6"/>
  <c r="AE23" i="6"/>
  <c r="R21" i="6"/>
  <c r="P24" i="6"/>
  <c r="AC24" i="6"/>
  <c r="AA24" i="6" s="1"/>
  <c r="AG24" i="6" s="1"/>
  <c r="Z25" i="6"/>
  <c r="R28" i="6"/>
  <c r="V30" i="6"/>
  <c r="X4" i="6"/>
  <c r="AE15" i="6"/>
  <c r="X20" i="6"/>
  <c r="V24" i="6"/>
  <c r="AE27" i="6"/>
  <c r="T31" i="6"/>
  <c r="V28" i="6"/>
  <c r="AC28" i="6"/>
  <c r="AA28" i="6" s="1"/>
  <c r="AG28" i="6" s="1"/>
  <c r="K31" i="6"/>
  <c r="AL31" i="6"/>
  <c r="AB31" i="6"/>
  <c r="T32" i="6"/>
  <c r="Z32" i="6"/>
  <c r="Z20" i="6"/>
  <c r="Z23" i="6" s="1"/>
  <c r="AF23" i="6" s="1"/>
  <c r="X24" i="6"/>
  <c r="L27" i="6"/>
  <c r="Z18" i="6"/>
  <c r="AL19" i="6"/>
  <c r="P20" i="6"/>
  <c r="N24" i="6"/>
  <c r="P28" i="6"/>
  <c r="Z28" i="6"/>
  <c r="T33" i="6"/>
  <c r="V37" i="6"/>
  <c r="AC37" i="6"/>
  <c r="AA37" i="6" s="1"/>
  <c r="AG37" i="6" s="1"/>
  <c r="Z38" i="6"/>
  <c r="V40" i="6"/>
  <c r="AC40" i="6"/>
  <c r="AA40" i="6" s="1"/>
  <c r="AG40" i="6" s="1"/>
  <c r="Z41" i="6"/>
  <c r="AL47" i="6"/>
  <c r="T48" i="6"/>
  <c r="T51" i="6" s="1"/>
  <c r="N49" i="6"/>
  <c r="AC49" i="6"/>
  <c r="AA49" i="6" s="1"/>
  <c r="AG49" i="6" s="1"/>
  <c r="V50" i="6"/>
  <c r="AC50" i="6"/>
  <c r="AA50" i="6" s="1"/>
  <c r="AG50" i="6" s="1"/>
  <c r="R53" i="6"/>
  <c r="X54" i="6"/>
  <c r="AD59" i="6"/>
  <c r="P62" i="6"/>
  <c r="Z62" i="6"/>
  <c r="R65" i="6"/>
  <c r="N68" i="6"/>
  <c r="Z68" i="6"/>
  <c r="V69" i="6"/>
  <c r="V70" i="6"/>
  <c r="P73" i="6"/>
  <c r="AC73" i="6"/>
  <c r="AA73" i="6" s="1"/>
  <c r="AG73" i="6" s="1"/>
  <c r="V74" i="6"/>
  <c r="AC74" i="6"/>
  <c r="AA74" i="6" s="1"/>
  <c r="AG74" i="6" s="1"/>
  <c r="N77" i="6"/>
  <c r="X77" i="6"/>
  <c r="R78" i="6"/>
  <c r="V80" i="6"/>
  <c r="AC80" i="6"/>
  <c r="AA80" i="6" s="1"/>
  <c r="AG80" i="6" s="1"/>
  <c r="AE83" i="6"/>
  <c r="R82" i="6"/>
  <c r="R83" i="6" s="1"/>
  <c r="T84" i="6"/>
  <c r="AC85" i="6"/>
  <c r="AA85" i="6" s="1"/>
  <c r="AG85" i="6" s="1"/>
  <c r="X86" i="6"/>
  <c r="R88" i="6"/>
  <c r="P89" i="6"/>
  <c r="AE91" i="6"/>
  <c r="N90" i="6"/>
  <c r="X90" i="6"/>
  <c r="N92" i="6"/>
  <c r="R93" i="6"/>
  <c r="Z96" i="6"/>
  <c r="V100" i="6"/>
  <c r="AC100" i="6"/>
  <c r="AA100" i="6" s="1"/>
  <c r="AG100" i="6" s="1"/>
  <c r="R102" i="6"/>
  <c r="AC102" i="6"/>
  <c r="AA102" i="6" s="1"/>
  <c r="AG102" i="6" s="1"/>
  <c r="K103" i="6"/>
  <c r="Z104" i="6"/>
  <c r="X106" i="6"/>
  <c r="N109" i="6"/>
  <c r="AC109" i="6"/>
  <c r="AA109" i="6" s="1"/>
  <c r="AG109" i="6" s="1"/>
  <c r="V114" i="6"/>
  <c r="AC114" i="6"/>
  <c r="AA114" i="6" s="1"/>
  <c r="AG114" i="6" s="1"/>
  <c r="T118" i="6"/>
  <c r="T121" i="6"/>
  <c r="AB123" i="6"/>
  <c r="R124" i="6"/>
  <c r="P126" i="6"/>
  <c r="AB127" i="6"/>
  <c r="AE39" i="6"/>
  <c r="Z44" i="6"/>
  <c r="V46" i="6"/>
  <c r="AE51" i="6"/>
  <c r="N50" i="6"/>
  <c r="X50" i="6"/>
  <c r="V53" i="6"/>
  <c r="AC53" i="6"/>
  <c r="AA53" i="6" s="1"/>
  <c r="AG53" i="6" s="1"/>
  <c r="Z54" i="6"/>
  <c r="AK55" i="6"/>
  <c r="AC64" i="6"/>
  <c r="AA64" i="6" s="1"/>
  <c r="AG64" i="6" s="1"/>
  <c r="V65" i="6"/>
  <c r="AC65" i="6"/>
  <c r="AA65" i="6" s="1"/>
  <c r="AG65" i="6" s="1"/>
  <c r="P68" i="6"/>
  <c r="T73" i="6"/>
  <c r="T75" i="6" s="1"/>
  <c r="AE75" i="6"/>
  <c r="P77" i="6"/>
  <c r="Z77" i="6"/>
  <c r="AL79" i="6"/>
  <c r="Z84" i="6"/>
  <c r="T88" i="6"/>
  <c r="T89" i="6"/>
  <c r="P90" i="6"/>
  <c r="Z90" i="6"/>
  <c r="P92" i="6"/>
  <c r="AC92" i="6"/>
  <c r="AA92" i="6" s="1"/>
  <c r="AG92" i="6" s="1"/>
  <c r="V93" i="6"/>
  <c r="AC93" i="6"/>
  <c r="T102" i="6"/>
  <c r="T103" i="6" s="1"/>
  <c r="AB103" i="6"/>
  <c r="AL103" i="6"/>
  <c r="T109" i="6"/>
  <c r="V110" i="6"/>
  <c r="N114" i="6"/>
  <c r="X114" i="6"/>
  <c r="AC116" i="6"/>
  <c r="AA116" i="6" s="1"/>
  <c r="AG116" i="6" s="1"/>
  <c r="V117" i="6"/>
  <c r="AC117" i="6"/>
  <c r="AA117" i="6" s="1"/>
  <c r="AG117" i="6" s="1"/>
  <c r="Z118" i="6"/>
  <c r="V120" i="6"/>
  <c r="AC120" i="6"/>
  <c r="AA120" i="6" s="1"/>
  <c r="AG120" i="6" s="1"/>
  <c r="Z121" i="6"/>
  <c r="AM35" i="6"/>
  <c r="AC39" i="6"/>
  <c r="P37" i="6"/>
  <c r="Z37" i="6"/>
  <c r="R38" i="6"/>
  <c r="P40" i="6"/>
  <c r="Z40" i="6"/>
  <c r="R41" i="6"/>
  <c r="R43" i="6" s="1"/>
  <c r="Z42" i="6"/>
  <c r="P44" i="6"/>
  <c r="AB47" i="6"/>
  <c r="AE55" i="6"/>
  <c r="V62" i="6"/>
  <c r="AC62" i="6"/>
  <c r="AA62" i="6" s="1"/>
  <c r="AG62" i="6" s="1"/>
  <c r="R68" i="6"/>
  <c r="L71" i="6"/>
  <c r="Z80" i="6"/>
  <c r="AL83" i="6"/>
  <c r="P84" i="6"/>
  <c r="P86" i="6"/>
  <c r="AC86" i="6"/>
  <c r="AA86" i="6" s="1"/>
  <c r="AG86" i="6" s="1"/>
  <c r="L87" i="6"/>
  <c r="R90" i="6"/>
  <c r="T92" i="6"/>
  <c r="N93" i="6"/>
  <c r="X93" i="6"/>
  <c r="V96" i="6"/>
  <c r="P100" i="6"/>
  <c r="Z100" i="6"/>
  <c r="R104" i="6"/>
  <c r="AE107" i="6"/>
  <c r="P106" i="6"/>
  <c r="AC106" i="6"/>
  <c r="AA106" i="6" s="1"/>
  <c r="AG106" i="6" s="1"/>
  <c r="P114" i="6"/>
  <c r="Z114" i="6"/>
  <c r="T116" i="6"/>
  <c r="N117" i="6"/>
  <c r="X117" i="6"/>
  <c r="P118" i="6"/>
  <c r="N120" i="6"/>
  <c r="X120" i="6"/>
  <c r="P121" i="6"/>
  <c r="T122" i="6"/>
  <c r="L123" i="6"/>
  <c r="AM127" i="6"/>
  <c r="AL127" i="6"/>
  <c r="N33" i="6"/>
  <c r="V34" i="6"/>
  <c r="AC34" i="6"/>
  <c r="AA34" i="6" s="1"/>
  <c r="AG34" i="6" s="1"/>
  <c r="V36" i="6"/>
  <c r="R37" i="6"/>
  <c r="X38" i="6"/>
  <c r="R40" i="6"/>
  <c r="AM43" i="6"/>
  <c r="X41" i="6"/>
  <c r="R44" i="6"/>
  <c r="AE47" i="6"/>
  <c r="N46" i="6"/>
  <c r="L47" i="6"/>
  <c r="AM51" i="6"/>
  <c r="R50" i="6"/>
  <c r="Z53" i="6"/>
  <c r="AM59" i="6"/>
  <c r="AE63" i="6"/>
  <c r="V77" i="6"/>
  <c r="AC77" i="6"/>
  <c r="AA77" i="6" s="1"/>
  <c r="AG77" i="6" s="1"/>
  <c r="AM87" i="6"/>
  <c r="V90" i="6"/>
  <c r="AC90" i="6"/>
  <c r="R114" i="6"/>
  <c r="AM115" i="6"/>
  <c r="V116" i="6"/>
  <c r="P117" i="6"/>
  <c r="Z117" i="6"/>
  <c r="P120" i="6"/>
  <c r="Z120" i="6"/>
  <c r="Z123" i="6" s="1"/>
  <c r="AF123" i="6" s="1"/>
  <c r="AE123" i="6"/>
  <c r="AL123" i="6"/>
  <c r="AB19" i="6"/>
  <c r="K43" i="6"/>
  <c r="AK63" i="6"/>
  <c r="K67" i="6"/>
  <c r="AB83" i="6"/>
  <c r="AL87" i="6"/>
  <c r="AD111" i="6"/>
  <c r="AB43" i="6"/>
  <c r="AL43" i="6"/>
  <c r="AL59" i="6"/>
  <c r="AB87" i="6"/>
  <c r="AD87" i="6"/>
  <c r="AB107" i="6"/>
  <c r="AL111" i="6"/>
  <c r="AE11" i="6"/>
  <c r="AM11" i="6"/>
  <c r="R8" i="6"/>
  <c r="Z8" i="6"/>
  <c r="AE7" i="6"/>
  <c r="R5" i="6"/>
  <c r="AL7" i="6"/>
  <c r="Z5" i="6"/>
  <c r="N10" i="6"/>
  <c r="X10" i="6"/>
  <c r="P10" i="6"/>
  <c r="Z10" i="6"/>
  <c r="V10" i="6"/>
  <c r="AC10" i="6"/>
  <c r="AA10" i="6" s="1"/>
  <c r="AG10" i="6" s="1"/>
  <c r="AB7" i="6"/>
  <c r="P4" i="6"/>
  <c r="AM7" i="6"/>
  <c r="Z4" i="6"/>
  <c r="V125" i="5"/>
  <c r="N125" i="5"/>
  <c r="AE127" i="5"/>
  <c r="P124" i="5"/>
  <c r="AE123" i="5"/>
  <c r="AK123" i="5"/>
  <c r="R121" i="5"/>
  <c r="P121" i="5"/>
  <c r="K123" i="5"/>
  <c r="AB123" i="5"/>
  <c r="R120" i="5"/>
  <c r="AJ123" i="5"/>
  <c r="V120" i="5"/>
  <c r="AC120" i="5"/>
  <c r="AA120" i="5" s="1"/>
  <c r="AG120" i="5" s="1"/>
  <c r="N120" i="5"/>
  <c r="X120" i="5"/>
  <c r="P120" i="5"/>
  <c r="Z120" i="5"/>
  <c r="AK119" i="5"/>
  <c r="N117" i="5"/>
  <c r="X117" i="5"/>
  <c r="P117" i="5"/>
  <c r="P119" i="5" s="1"/>
  <c r="Z117" i="5"/>
  <c r="V117" i="5"/>
  <c r="AC117" i="5"/>
  <c r="AA117" i="5" s="1"/>
  <c r="AG117" i="5" s="1"/>
  <c r="AB119" i="5"/>
  <c r="AD119" i="5"/>
  <c r="K119" i="5"/>
  <c r="P116" i="5"/>
  <c r="N114" i="5"/>
  <c r="X114" i="5"/>
  <c r="AC114" i="5"/>
  <c r="AA114" i="5" s="1"/>
  <c r="AG114" i="5" s="1"/>
  <c r="P114" i="5"/>
  <c r="Z114" i="5"/>
  <c r="V114" i="5"/>
  <c r="R114" i="5"/>
  <c r="N113" i="5"/>
  <c r="AC113" i="5"/>
  <c r="AA113" i="5" s="1"/>
  <c r="AG113" i="5" s="1"/>
  <c r="T113" i="5"/>
  <c r="V109" i="5"/>
  <c r="R109" i="5"/>
  <c r="AC109" i="5"/>
  <c r="AA109" i="5" s="1"/>
  <c r="AG109" i="5" s="1"/>
  <c r="AJ111" i="5"/>
  <c r="AK111" i="5"/>
  <c r="AK107" i="5"/>
  <c r="R106" i="5"/>
  <c r="AE107" i="5"/>
  <c r="K107" i="5"/>
  <c r="AJ107" i="5"/>
  <c r="AB107" i="5"/>
  <c r="AC104" i="5"/>
  <c r="AA104" i="5" s="1"/>
  <c r="AG104" i="5" s="1"/>
  <c r="N104" i="5"/>
  <c r="X104" i="5"/>
  <c r="P104" i="5"/>
  <c r="Z104" i="5"/>
  <c r="V104" i="5"/>
  <c r="R104" i="5"/>
  <c r="P102" i="5"/>
  <c r="AB103" i="5"/>
  <c r="P101" i="5"/>
  <c r="Z101" i="5"/>
  <c r="V101" i="5"/>
  <c r="AC101" i="5"/>
  <c r="AA101" i="5" s="1"/>
  <c r="AG101" i="5" s="1"/>
  <c r="K103" i="5"/>
  <c r="T98" i="5"/>
  <c r="AD99" i="5"/>
  <c r="AK99" i="5"/>
  <c r="V97" i="5"/>
  <c r="AC97" i="5"/>
  <c r="AA97" i="5" s="1"/>
  <c r="AG97" i="5" s="1"/>
  <c r="N97" i="5"/>
  <c r="X97" i="5"/>
  <c r="P97" i="5"/>
  <c r="Z97" i="5"/>
  <c r="R97" i="5"/>
  <c r="N96" i="5"/>
  <c r="P96" i="5"/>
  <c r="X96" i="5"/>
  <c r="R94" i="5"/>
  <c r="V94" i="5"/>
  <c r="AC94" i="5"/>
  <c r="AA94" i="5" s="1"/>
  <c r="AG94" i="5" s="1"/>
  <c r="N94" i="5"/>
  <c r="N95" i="5" s="1"/>
  <c r="X94" i="5"/>
  <c r="P94" i="5"/>
  <c r="Z94" i="5"/>
  <c r="P93" i="5"/>
  <c r="AC93" i="5"/>
  <c r="AA93" i="5" s="1"/>
  <c r="AG93" i="5" s="1"/>
  <c r="T93" i="5"/>
  <c r="X93" i="5"/>
  <c r="K95" i="5"/>
  <c r="AE95" i="5"/>
  <c r="R92" i="5"/>
  <c r="AC92" i="5"/>
  <c r="T92" i="5"/>
  <c r="P90" i="5"/>
  <c r="X90" i="5"/>
  <c r="N90" i="5"/>
  <c r="N89" i="5"/>
  <c r="R89" i="5"/>
  <c r="Z89" i="5"/>
  <c r="Z88" i="5"/>
  <c r="AB91" i="5"/>
  <c r="R88" i="5"/>
  <c r="L91" i="5"/>
  <c r="P88" i="5"/>
  <c r="K87" i="5"/>
  <c r="N86" i="5"/>
  <c r="Z86" i="5"/>
  <c r="R86" i="5"/>
  <c r="R87" i="5" s="1"/>
  <c r="AC86" i="5"/>
  <c r="AA86" i="5" s="1"/>
  <c r="AG86" i="5" s="1"/>
  <c r="P85" i="5"/>
  <c r="T85" i="5"/>
  <c r="AB87" i="5"/>
  <c r="AE87" i="5"/>
  <c r="AJ87" i="5"/>
  <c r="V84" i="5"/>
  <c r="N84" i="5"/>
  <c r="X84" i="5"/>
  <c r="L87" i="5"/>
  <c r="P84" i="5"/>
  <c r="Z84" i="5"/>
  <c r="Z87" i="5" s="1"/>
  <c r="AF87" i="5" s="1"/>
  <c r="AC84" i="5"/>
  <c r="AA84" i="5" s="1"/>
  <c r="AG84" i="5" s="1"/>
  <c r="R84" i="5"/>
  <c r="P82" i="5"/>
  <c r="R82" i="5"/>
  <c r="T82" i="5"/>
  <c r="AD83" i="5"/>
  <c r="AE83" i="5"/>
  <c r="V81" i="5"/>
  <c r="AC81" i="5"/>
  <c r="AA81" i="5" s="1"/>
  <c r="AG81" i="5" s="1"/>
  <c r="N81" i="5"/>
  <c r="X81" i="5"/>
  <c r="P81" i="5"/>
  <c r="Z81" i="5"/>
  <c r="V80" i="5"/>
  <c r="X80" i="5"/>
  <c r="R78" i="5"/>
  <c r="P78" i="5"/>
  <c r="Z78" i="5"/>
  <c r="V78" i="5"/>
  <c r="AC78" i="5"/>
  <c r="AA78" i="5" s="1"/>
  <c r="AG78" i="5" s="1"/>
  <c r="N78" i="5"/>
  <c r="X78" i="5"/>
  <c r="X77" i="5"/>
  <c r="N77" i="5"/>
  <c r="AK79" i="5"/>
  <c r="AE79" i="5"/>
  <c r="N76" i="5"/>
  <c r="R76" i="5"/>
  <c r="AK75" i="5"/>
  <c r="T72" i="5"/>
  <c r="X72" i="5"/>
  <c r="AE71" i="5"/>
  <c r="AK71" i="5"/>
  <c r="R68" i="5"/>
  <c r="R69" i="5"/>
  <c r="R71" i="5" s="1"/>
  <c r="X69" i="5"/>
  <c r="K71" i="5"/>
  <c r="AB71" i="5"/>
  <c r="AJ71" i="5"/>
  <c r="V68" i="5"/>
  <c r="AC68" i="5"/>
  <c r="AA68" i="5" s="1"/>
  <c r="AG68" i="5" s="1"/>
  <c r="N68" i="5"/>
  <c r="X68" i="5"/>
  <c r="P68" i="5"/>
  <c r="Z68" i="5"/>
  <c r="AK67" i="5"/>
  <c r="N66" i="5"/>
  <c r="X66" i="5"/>
  <c r="V66" i="5"/>
  <c r="P66" i="5"/>
  <c r="Z66" i="5"/>
  <c r="AC66" i="5"/>
  <c r="AA66" i="5" s="1"/>
  <c r="AG66" i="5" s="1"/>
  <c r="R66" i="5"/>
  <c r="V67" i="5"/>
  <c r="AC64" i="5"/>
  <c r="R64" i="5"/>
  <c r="T64" i="5"/>
  <c r="AE63" i="5"/>
  <c r="N62" i="5"/>
  <c r="P62" i="5"/>
  <c r="AC62" i="5"/>
  <c r="AA62" i="5" s="1"/>
  <c r="AG62" i="5" s="1"/>
  <c r="X62" i="5"/>
  <c r="R61" i="5"/>
  <c r="AC61" i="5"/>
  <c r="AA61" i="5" s="1"/>
  <c r="AG61" i="5" s="1"/>
  <c r="T61" i="5"/>
  <c r="T63" i="5" s="1"/>
  <c r="Z61" i="5"/>
  <c r="AJ63" i="5"/>
  <c r="R60" i="5"/>
  <c r="AD63" i="5"/>
  <c r="L63" i="5"/>
  <c r="P60" i="5"/>
  <c r="AK59" i="5"/>
  <c r="T58" i="5"/>
  <c r="AC58" i="5"/>
  <c r="AA58" i="5" s="1"/>
  <c r="AG58" i="5" s="1"/>
  <c r="AE59" i="5"/>
  <c r="AB59" i="5"/>
  <c r="K59" i="5"/>
  <c r="X57" i="5"/>
  <c r="T59" i="5"/>
  <c r="R57" i="5"/>
  <c r="N56" i="5"/>
  <c r="P56" i="5"/>
  <c r="R56" i="5"/>
  <c r="AJ59" i="5"/>
  <c r="Z56" i="5"/>
  <c r="V56" i="5"/>
  <c r="AC56" i="5"/>
  <c r="AA56" i="5" s="1"/>
  <c r="AG56" i="5" s="1"/>
  <c r="X56" i="5"/>
  <c r="T54" i="5"/>
  <c r="R53" i="5"/>
  <c r="X53" i="5"/>
  <c r="N53" i="5"/>
  <c r="AE55" i="5"/>
  <c r="Z53" i="5"/>
  <c r="V53" i="5"/>
  <c r="AC53" i="5"/>
  <c r="AA53" i="5" s="1"/>
  <c r="AG53" i="5" s="1"/>
  <c r="K55" i="5"/>
  <c r="AD55" i="5"/>
  <c r="AI55" i="5"/>
  <c r="N52" i="5"/>
  <c r="P52" i="5"/>
  <c r="AK51" i="5"/>
  <c r="V50" i="5"/>
  <c r="AC50" i="5"/>
  <c r="AA50" i="5" s="1"/>
  <c r="AG50" i="5" s="1"/>
  <c r="N50" i="5"/>
  <c r="X50" i="5"/>
  <c r="P50" i="5"/>
  <c r="Z50" i="5"/>
  <c r="R50" i="5"/>
  <c r="P49" i="5"/>
  <c r="AC49" i="5"/>
  <c r="AA49" i="5" s="1"/>
  <c r="AG49" i="5" s="1"/>
  <c r="T49" i="5"/>
  <c r="T51" i="5" s="1"/>
  <c r="X49" i="5"/>
  <c r="AE51" i="5"/>
  <c r="Z48" i="5"/>
  <c r="N48" i="5"/>
  <c r="R48" i="5"/>
  <c r="AC48" i="5"/>
  <c r="N45" i="5"/>
  <c r="AK47" i="5"/>
  <c r="X44" i="5"/>
  <c r="L47" i="5"/>
  <c r="N42" i="5"/>
  <c r="Z42" i="5"/>
  <c r="R42" i="5"/>
  <c r="AC42" i="5"/>
  <c r="AA42" i="5" s="1"/>
  <c r="AG42" i="5" s="1"/>
  <c r="AB43" i="5"/>
  <c r="AK43" i="5"/>
  <c r="Z41" i="5"/>
  <c r="R41" i="5"/>
  <c r="T41" i="5"/>
  <c r="T43" i="5" s="1"/>
  <c r="AJ43" i="5"/>
  <c r="R40" i="5"/>
  <c r="K43" i="5"/>
  <c r="AE43" i="5"/>
  <c r="V40" i="5"/>
  <c r="AC40" i="5"/>
  <c r="AA40" i="5" s="1"/>
  <c r="AG40" i="5" s="1"/>
  <c r="L43" i="5"/>
  <c r="N40" i="5"/>
  <c r="X40" i="5"/>
  <c r="P40" i="5"/>
  <c r="Z40" i="5"/>
  <c r="Z43" i="5" s="1"/>
  <c r="AF43" i="5" s="1"/>
  <c r="P38" i="5"/>
  <c r="T38" i="5"/>
  <c r="Z38" i="5"/>
  <c r="X37" i="5"/>
  <c r="AD39" i="5"/>
  <c r="N37" i="5"/>
  <c r="Z37" i="5"/>
  <c r="P37" i="5"/>
  <c r="AK39" i="5"/>
  <c r="AE39" i="5"/>
  <c r="V37" i="5"/>
  <c r="AC37" i="5"/>
  <c r="AA37" i="5" s="1"/>
  <c r="AG37" i="5" s="1"/>
  <c r="AJ39" i="5"/>
  <c r="AB39" i="5"/>
  <c r="L35" i="5"/>
  <c r="AC34" i="5"/>
  <c r="AA34" i="5" s="1"/>
  <c r="AG34" i="5" s="1"/>
  <c r="T33" i="5"/>
  <c r="AE35" i="5"/>
  <c r="AC33" i="5"/>
  <c r="AA33" i="5" s="1"/>
  <c r="AG33" i="5" s="1"/>
  <c r="AJ35" i="5"/>
  <c r="AD35" i="5"/>
  <c r="AK35" i="5"/>
  <c r="T32" i="5"/>
  <c r="T35" i="5" s="1"/>
  <c r="AE31" i="5"/>
  <c r="AK31" i="5"/>
  <c r="X28" i="5"/>
  <c r="K31" i="5"/>
  <c r="AB31" i="5"/>
  <c r="N28" i="5"/>
  <c r="AJ31" i="5"/>
  <c r="P28" i="5"/>
  <c r="Z28" i="5"/>
  <c r="V28" i="5"/>
  <c r="AC28" i="5"/>
  <c r="AA28" i="5" s="1"/>
  <c r="AG28" i="5" s="1"/>
  <c r="N26" i="5"/>
  <c r="X26" i="5"/>
  <c r="P26" i="5"/>
  <c r="Z26" i="5"/>
  <c r="V26" i="5"/>
  <c r="R26" i="5"/>
  <c r="N25" i="5"/>
  <c r="AC25" i="5"/>
  <c r="AA25" i="5" s="1"/>
  <c r="AG25" i="5" s="1"/>
  <c r="P25" i="5"/>
  <c r="V25" i="5"/>
  <c r="X25" i="5"/>
  <c r="K27" i="5"/>
  <c r="AB27" i="5"/>
  <c r="AE27" i="5"/>
  <c r="N22" i="5"/>
  <c r="P22" i="5"/>
  <c r="AC22" i="5"/>
  <c r="AA22" i="5" s="1"/>
  <c r="AG22" i="5" s="1"/>
  <c r="X22" i="5"/>
  <c r="L23" i="5"/>
  <c r="AE23" i="5"/>
  <c r="AK23" i="5"/>
  <c r="R20" i="5"/>
  <c r="R17" i="5"/>
  <c r="AE19" i="5"/>
  <c r="Z17" i="5"/>
  <c r="R16" i="5"/>
  <c r="V16" i="5"/>
  <c r="AC16" i="5"/>
  <c r="AA16" i="5" s="1"/>
  <c r="AG16" i="5" s="1"/>
  <c r="K19" i="5"/>
  <c r="N16" i="5"/>
  <c r="X16" i="5"/>
  <c r="AB19" i="5"/>
  <c r="P16" i="5"/>
  <c r="Z16" i="5"/>
  <c r="AJ19" i="5"/>
  <c r="AK19" i="5"/>
  <c r="R14" i="5"/>
  <c r="Z14" i="5"/>
  <c r="R13" i="5"/>
  <c r="AK15" i="5"/>
  <c r="V13" i="5"/>
  <c r="AC13" i="5"/>
  <c r="AA13" i="5" s="1"/>
  <c r="AG13" i="5" s="1"/>
  <c r="N13" i="5"/>
  <c r="X13" i="5"/>
  <c r="X15" i="5" s="1"/>
  <c r="P13" i="5"/>
  <c r="Z13" i="5"/>
  <c r="AJ15" i="5"/>
  <c r="N12" i="5"/>
  <c r="K15" i="5"/>
  <c r="AB15" i="5"/>
  <c r="AE15" i="5"/>
  <c r="P12" i="5"/>
  <c r="AC12" i="5"/>
  <c r="AA12" i="5" s="1"/>
  <c r="AG12" i="5" s="1"/>
  <c r="V12" i="5"/>
  <c r="X12" i="5"/>
  <c r="X10" i="5"/>
  <c r="P10" i="5"/>
  <c r="N10" i="5"/>
  <c r="Z10" i="5"/>
  <c r="V10" i="5"/>
  <c r="AC10" i="5"/>
  <c r="AA10" i="5" s="1"/>
  <c r="AG10" i="5" s="1"/>
  <c r="AC9" i="5"/>
  <c r="AA9" i="5" s="1"/>
  <c r="AG9" i="5" s="1"/>
  <c r="N9" i="5"/>
  <c r="P9" i="5"/>
  <c r="V9" i="5"/>
  <c r="X9" i="5"/>
  <c r="AE11" i="5"/>
  <c r="L7" i="5"/>
  <c r="X6" i="5"/>
  <c r="N6" i="5"/>
  <c r="P6" i="5"/>
  <c r="AC6" i="5"/>
  <c r="AA6" i="5" s="1"/>
  <c r="AG6" i="5" s="1"/>
  <c r="V6" i="5"/>
  <c r="R4" i="5"/>
  <c r="Z4" i="5"/>
  <c r="AK7" i="5"/>
  <c r="N122" i="14"/>
  <c r="R122" i="14"/>
  <c r="K123" i="14"/>
  <c r="AB123" i="14"/>
  <c r="AE123" i="14"/>
  <c r="AK123" i="14"/>
  <c r="AJ123" i="14"/>
  <c r="P120" i="14"/>
  <c r="Z120" i="14"/>
  <c r="V120" i="14"/>
  <c r="AC120" i="14"/>
  <c r="AA120" i="14" s="1"/>
  <c r="AG120" i="14" s="1"/>
  <c r="R117" i="14"/>
  <c r="AE119" i="14"/>
  <c r="P117" i="14"/>
  <c r="Z117" i="14"/>
  <c r="V117" i="14"/>
  <c r="AC117" i="14"/>
  <c r="AA117" i="14" s="1"/>
  <c r="AG117" i="14" s="1"/>
  <c r="N117" i="14"/>
  <c r="X117" i="14"/>
  <c r="K119" i="14"/>
  <c r="AB119" i="14"/>
  <c r="AD119" i="14"/>
  <c r="V116" i="14"/>
  <c r="L119" i="14"/>
  <c r="P116" i="14"/>
  <c r="AC116" i="14"/>
  <c r="AA116" i="14" s="1"/>
  <c r="AG116" i="14" s="1"/>
  <c r="R114" i="14"/>
  <c r="Z114" i="14"/>
  <c r="P114" i="14"/>
  <c r="V114" i="14"/>
  <c r="AC114" i="14"/>
  <c r="AA114" i="14" s="1"/>
  <c r="AG114" i="14" s="1"/>
  <c r="N114" i="14"/>
  <c r="N115" i="14" s="1"/>
  <c r="X114" i="14"/>
  <c r="AK115" i="14"/>
  <c r="AC112" i="14"/>
  <c r="AA112" i="14" s="1"/>
  <c r="AG112" i="14" s="1"/>
  <c r="T112" i="14"/>
  <c r="AE115" i="14"/>
  <c r="V110" i="14"/>
  <c r="P110" i="14"/>
  <c r="AE111" i="14"/>
  <c r="AK111" i="14"/>
  <c r="T108" i="14"/>
  <c r="R108" i="14"/>
  <c r="AA106" i="14"/>
  <c r="AG106" i="14" s="1"/>
  <c r="AB107" i="14"/>
  <c r="K107" i="14"/>
  <c r="AJ107" i="14"/>
  <c r="AE107" i="14"/>
  <c r="V104" i="14"/>
  <c r="AC104" i="14"/>
  <c r="AA104" i="14" s="1"/>
  <c r="AG104" i="14" s="1"/>
  <c r="N104" i="14"/>
  <c r="X104" i="14"/>
  <c r="R101" i="14"/>
  <c r="V101" i="14"/>
  <c r="AC101" i="14"/>
  <c r="AA101" i="14" s="1"/>
  <c r="AG101" i="14" s="1"/>
  <c r="N101" i="14"/>
  <c r="X101" i="14"/>
  <c r="P101" i="14"/>
  <c r="Z101" i="14"/>
  <c r="N100" i="14"/>
  <c r="P100" i="14"/>
  <c r="AE103" i="14"/>
  <c r="AK99" i="14"/>
  <c r="AE99" i="14"/>
  <c r="N96" i="14"/>
  <c r="AB99" i="14"/>
  <c r="R96" i="14"/>
  <c r="K99" i="14"/>
  <c r="P96" i="14"/>
  <c r="Z96" i="14"/>
  <c r="V96" i="14"/>
  <c r="AC96" i="14"/>
  <c r="AA96" i="14" s="1"/>
  <c r="AG96" i="14" s="1"/>
  <c r="AK95" i="14"/>
  <c r="AE95" i="14"/>
  <c r="N93" i="14"/>
  <c r="X93" i="14"/>
  <c r="P93" i="14"/>
  <c r="Z93" i="14"/>
  <c r="V93" i="14"/>
  <c r="AC93" i="14"/>
  <c r="AA93" i="14" s="1"/>
  <c r="AG93" i="14" s="1"/>
  <c r="AJ95" i="14"/>
  <c r="K95" i="14"/>
  <c r="N92" i="14"/>
  <c r="AB95" i="14"/>
  <c r="V92" i="14"/>
  <c r="X92" i="14"/>
  <c r="P92" i="14"/>
  <c r="AC92" i="14"/>
  <c r="AA92" i="14" s="1"/>
  <c r="AG92" i="14" s="1"/>
  <c r="R90" i="14"/>
  <c r="Z90" i="14"/>
  <c r="V90" i="14"/>
  <c r="AC90" i="14"/>
  <c r="AA90" i="14" s="1"/>
  <c r="AG90" i="14" s="1"/>
  <c r="N90" i="14"/>
  <c r="X90" i="14"/>
  <c r="K91" i="14"/>
  <c r="T87" i="14"/>
  <c r="AJ87" i="14"/>
  <c r="AK87" i="14"/>
  <c r="P82" i="14"/>
  <c r="V82" i="14"/>
  <c r="X82" i="14"/>
  <c r="V81" i="14"/>
  <c r="Z80" i="14"/>
  <c r="K79" i="14"/>
  <c r="AB79" i="14"/>
  <c r="AE79" i="14"/>
  <c r="AK79" i="14"/>
  <c r="R77" i="14"/>
  <c r="X77" i="14"/>
  <c r="AJ79" i="14"/>
  <c r="P76" i="14"/>
  <c r="Z76" i="14"/>
  <c r="V76" i="14"/>
  <c r="AC76" i="14"/>
  <c r="AA76" i="14" s="1"/>
  <c r="AG76" i="14" s="1"/>
  <c r="L79" i="14"/>
  <c r="N76" i="14"/>
  <c r="X76" i="14"/>
  <c r="P74" i="14"/>
  <c r="X74" i="14"/>
  <c r="AK75" i="14"/>
  <c r="N73" i="14"/>
  <c r="Z73" i="14"/>
  <c r="X73" i="14"/>
  <c r="P73" i="14"/>
  <c r="K75" i="14"/>
  <c r="L75" i="14"/>
  <c r="R73" i="14"/>
  <c r="V73" i="14"/>
  <c r="AC73" i="14"/>
  <c r="AA73" i="14" s="1"/>
  <c r="AG73" i="14" s="1"/>
  <c r="AB75" i="14"/>
  <c r="AD75" i="14"/>
  <c r="V70" i="14"/>
  <c r="N70" i="14"/>
  <c r="P70" i="14"/>
  <c r="Z70" i="14"/>
  <c r="AC70" i="14"/>
  <c r="AA70" i="14" s="1"/>
  <c r="AG70" i="14" s="1"/>
  <c r="X70" i="14"/>
  <c r="R70" i="14"/>
  <c r="T69" i="14"/>
  <c r="AC69" i="14"/>
  <c r="AA68" i="14"/>
  <c r="AG68" i="14" s="1"/>
  <c r="AK71" i="14"/>
  <c r="AE71" i="14"/>
  <c r="T65" i="14"/>
  <c r="AE67" i="14"/>
  <c r="AD67" i="14"/>
  <c r="AK67" i="14"/>
  <c r="T62" i="14"/>
  <c r="AB63" i="14"/>
  <c r="AE63" i="14"/>
  <c r="AK63" i="14"/>
  <c r="T61" i="14"/>
  <c r="T63" i="14" s="1"/>
  <c r="X61" i="14"/>
  <c r="N60" i="14"/>
  <c r="AI63" i="14"/>
  <c r="K63" i="14"/>
  <c r="AJ63" i="14"/>
  <c r="X60" i="14"/>
  <c r="P60" i="14"/>
  <c r="Z60" i="14"/>
  <c r="L63" i="14"/>
  <c r="R60" i="14"/>
  <c r="V60" i="14"/>
  <c r="AC60" i="14"/>
  <c r="AA60" i="14" s="1"/>
  <c r="AG60" i="14" s="1"/>
  <c r="AK59" i="14"/>
  <c r="X58" i="14"/>
  <c r="R57" i="14"/>
  <c r="P57" i="14"/>
  <c r="Z57" i="14"/>
  <c r="V57" i="14"/>
  <c r="AC57" i="14"/>
  <c r="AA57" i="14" s="1"/>
  <c r="AG57" i="14" s="1"/>
  <c r="N57" i="14"/>
  <c r="X57" i="14"/>
  <c r="AA56" i="14"/>
  <c r="AG56" i="14" s="1"/>
  <c r="AJ59" i="14"/>
  <c r="N56" i="14"/>
  <c r="K59" i="14"/>
  <c r="T56" i="14"/>
  <c r="AB59" i="14"/>
  <c r="X56" i="14"/>
  <c r="P56" i="14"/>
  <c r="AE59" i="14"/>
  <c r="T54" i="14"/>
  <c r="N53" i="14"/>
  <c r="X53" i="14"/>
  <c r="P53" i="14"/>
  <c r="Z53" i="14"/>
  <c r="R53" i="14"/>
  <c r="V53" i="14"/>
  <c r="AC53" i="14"/>
  <c r="AA53" i="14" s="1"/>
  <c r="AG53" i="14" s="1"/>
  <c r="AC52" i="14"/>
  <c r="AA52" i="14" s="1"/>
  <c r="AG52" i="14" s="1"/>
  <c r="AI55" i="14"/>
  <c r="T52" i="14"/>
  <c r="T55" i="14" s="1"/>
  <c r="K55" i="14"/>
  <c r="X52" i="14"/>
  <c r="N50" i="14"/>
  <c r="R50" i="14"/>
  <c r="X50" i="14"/>
  <c r="P50" i="14"/>
  <c r="Z50" i="14"/>
  <c r="V50" i="14"/>
  <c r="AC50" i="14"/>
  <c r="AA50" i="14" s="1"/>
  <c r="AG50" i="14" s="1"/>
  <c r="P49" i="14"/>
  <c r="T49" i="14"/>
  <c r="T51" i="14" s="1"/>
  <c r="K51" i="14"/>
  <c r="AE51" i="14"/>
  <c r="AC48" i="14"/>
  <c r="R48" i="14"/>
  <c r="X46" i="14"/>
  <c r="N46" i="14"/>
  <c r="P46" i="14"/>
  <c r="AC46" i="14"/>
  <c r="AA46" i="14" s="1"/>
  <c r="AG46" i="14" s="1"/>
  <c r="AE47" i="14"/>
  <c r="AC45" i="14"/>
  <c r="AA45" i="14" s="1"/>
  <c r="AG45" i="14" s="1"/>
  <c r="R45" i="14"/>
  <c r="T45" i="14"/>
  <c r="T47" i="14" s="1"/>
  <c r="Z45" i="14"/>
  <c r="AD47" i="14"/>
  <c r="AJ47" i="14"/>
  <c r="AB47" i="14"/>
  <c r="AK47" i="14"/>
  <c r="Z44" i="14"/>
  <c r="P44" i="14"/>
  <c r="R44" i="14"/>
  <c r="L47" i="14"/>
  <c r="AC42" i="14"/>
  <c r="AA42" i="14" s="1"/>
  <c r="AG42" i="14" s="1"/>
  <c r="R42" i="14"/>
  <c r="R43" i="14" s="1"/>
  <c r="T41" i="14"/>
  <c r="T43" i="14" s="1"/>
  <c r="AK43" i="14"/>
  <c r="P40" i="14"/>
  <c r="AJ43" i="14"/>
  <c r="Z40" i="14"/>
  <c r="K43" i="14"/>
  <c r="AB43" i="14"/>
  <c r="V40" i="14"/>
  <c r="AC40" i="14"/>
  <c r="AA40" i="14" s="1"/>
  <c r="AG40" i="14" s="1"/>
  <c r="N40" i="14"/>
  <c r="X40" i="14"/>
  <c r="AE43" i="14"/>
  <c r="AE39" i="14"/>
  <c r="T38" i="14"/>
  <c r="P37" i="14"/>
  <c r="Z37" i="14"/>
  <c r="V37" i="14"/>
  <c r="AC37" i="14"/>
  <c r="AA37" i="14" s="1"/>
  <c r="AG37" i="14" s="1"/>
  <c r="N37" i="14"/>
  <c r="X37" i="14"/>
  <c r="R37" i="14"/>
  <c r="AD39" i="14"/>
  <c r="AE35" i="14"/>
  <c r="Z33" i="14"/>
  <c r="AK35" i="14"/>
  <c r="R33" i="14"/>
  <c r="P32" i="14"/>
  <c r="Z32" i="14"/>
  <c r="R32" i="14"/>
  <c r="AK31" i="14"/>
  <c r="Z30" i="14"/>
  <c r="R30" i="14"/>
  <c r="X29" i="14"/>
  <c r="P29" i="14"/>
  <c r="Z29" i="14"/>
  <c r="X31" i="14"/>
  <c r="K31" i="14"/>
  <c r="AJ31" i="14"/>
  <c r="N28" i="14"/>
  <c r="AB31" i="14"/>
  <c r="R28" i="14"/>
  <c r="R31" i="14" s="1"/>
  <c r="AE31" i="14"/>
  <c r="V28" i="14"/>
  <c r="AC28" i="14"/>
  <c r="AA28" i="14" s="1"/>
  <c r="AG28" i="14" s="1"/>
  <c r="P28" i="14"/>
  <c r="Z28" i="14"/>
  <c r="X26" i="14"/>
  <c r="AA26" i="14"/>
  <c r="AG26" i="14" s="1"/>
  <c r="Z26" i="14"/>
  <c r="P26" i="14"/>
  <c r="R26" i="14"/>
  <c r="R25" i="14"/>
  <c r="AK27" i="14"/>
  <c r="V25" i="14"/>
  <c r="AC25" i="14"/>
  <c r="AA25" i="14" s="1"/>
  <c r="AG25" i="14" s="1"/>
  <c r="N25" i="14"/>
  <c r="X25" i="14"/>
  <c r="P25" i="14"/>
  <c r="Z25" i="14"/>
  <c r="AE27" i="14"/>
  <c r="R22" i="14"/>
  <c r="V22" i="14"/>
  <c r="AC22" i="14"/>
  <c r="AA22" i="14" s="1"/>
  <c r="AG22" i="14" s="1"/>
  <c r="N22" i="14"/>
  <c r="X22" i="14"/>
  <c r="P22" i="14"/>
  <c r="Z22" i="14"/>
  <c r="AK23" i="14"/>
  <c r="AE23" i="14"/>
  <c r="R20" i="14"/>
  <c r="AE19" i="14"/>
  <c r="R17" i="14"/>
  <c r="Z17" i="14"/>
  <c r="L19" i="14"/>
  <c r="AJ19" i="14"/>
  <c r="P16" i="14"/>
  <c r="AB19" i="14"/>
  <c r="AK19" i="14"/>
  <c r="Z16" i="14"/>
  <c r="R14" i="14"/>
  <c r="Z14" i="14"/>
  <c r="AK15" i="14"/>
  <c r="X13" i="14"/>
  <c r="AB15" i="14"/>
  <c r="Z13" i="14"/>
  <c r="R13" i="14"/>
  <c r="R12" i="14"/>
  <c r="AJ15" i="14"/>
  <c r="K15" i="14"/>
  <c r="AE15" i="14"/>
  <c r="P12" i="14"/>
  <c r="Z12" i="14"/>
  <c r="V12" i="14"/>
  <c r="AC12" i="14"/>
  <c r="AA12" i="14" s="1"/>
  <c r="AG12" i="14" s="1"/>
  <c r="N12" i="14"/>
  <c r="X12" i="14"/>
  <c r="P10" i="14"/>
  <c r="R10" i="14"/>
  <c r="X10" i="14"/>
  <c r="Z10" i="14"/>
  <c r="Z9" i="14"/>
  <c r="AK11" i="14"/>
  <c r="R9" i="14"/>
  <c r="V9" i="14"/>
  <c r="AC9" i="14"/>
  <c r="AA9" i="14" s="1"/>
  <c r="AG9" i="14" s="1"/>
  <c r="N9" i="14"/>
  <c r="X9" i="14"/>
  <c r="AE11" i="14"/>
  <c r="R6" i="14"/>
  <c r="P6" i="14"/>
  <c r="V6" i="14"/>
  <c r="AC6" i="14"/>
  <c r="AA6" i="14" s="1"/>
  <c r="AG6" i="14" s="1"/>
  <c r="N6" i="14"/>
  <c r="X6" i="14"/>
  <c r="R4" i="14"/>
  <c r="AK7" i="14"/>
  <c r="AE7" i="14"/>
  <c r="Z4" i="14"/>
  <c r="Z7" i="14" s="1"/>
  <c r="AF7" i="14" s="1"/>
  <c r="P118" i="3"/>
  <c r="R118" i="3"/>
  <c r="Z118" i="3"/>
  <c r="AE119" i="3"/>
  <c r="K119" i="3"/>
  <c r="R117" i="3"/>
  <c r="T119" i="3"/>
  <c r="AK119" i="3"/>
  <c r="P117" i="3"/>
  <c r="Z117" i="3"/>
  <c r="V117" i="3"/>
  <c r="AC117" i="3"/>
  <c r="AA117" i="3" s="1"/>
  <c r="AG117" i="3" s="1"/>
  <c r="N117" i="3"/>
  <c r="X117" i="3"/>
  <c r="AB119" i="3"/>
  <c r="AD119" i="3"/>
  <c r="L119" i="3"/>
  <c r="X114" i="3"/>
  <c r="AE115" i="3"/>
  <c r="V114" i="3"/>
  <c r="V115" i="3" s="1"/>
  <c r="AC114" i="3"/>
  <c r="AA114" i="3" s="1"/>
  <c r="AG114" i="3" s="1"/>
  <c r="AK115" i="3"/>
  <c r="N113" i="3"/>
  <c r="N112" i="3"/>
  <c r="N115" i="3" s="1"/>
  <c r="AA109" i="3"/>
  <c r="AG109" i="3" s="1"/>
  <c r="AE111" i="3"/>
  <c r="AK111" i="3"/>
  <c r="N106" i="3"/>
  <c r="AC106" i="3"/>
  <c r="AA106" i="3" s="1"/>
  <c r="AG106" i="3" s="1"/>
  <c r="T106" i="3"/>
  <c r="AE107" i="3"/>
  <c r="Z104" i="3"/>
  <c r="AB107" i="3"/>
  <c r="AJ107" i="3"/>
  <c r="K107" i="3"/>
  <c r="AK107" i="3"/>
  <c r="V104" i="3"/>
  <c r="AC104" i="3"/>
  <c r="AA104" i="3" s="1"/>
  <c r="AG104" i="3" s="1"/>
  <c r="N104" i="3"/>
  <c r="X104" i="3"/>
  <c r="AK103" i="3"/>
  <c r="AE103" i="3"/>
  <c r="X101" i="3"/>
  <c r="N101" i="3"/>
  <c r="K103" i="3"/>
  <c r="R101" i="3"/>
  <c r="V101" i="3"/>
  <c r="AC101" i="3"/>
  <c r="AA101" i="3" s="1"/>
  <c r="AG101" i="3" s="1"/>
  <c r="P101" i="3"/>
  <c r="Z101" i="3"/>
  <c r="AB103" i="3"/>
  <c r="AJ103" i="3"/>
  <c r="N100" i="3"/>
  <c r="L103" i="3"/>
  <c r="V98" i="3"/>
  <c r="N98" i="3"/>
  <c r="AC98" i="3"/>
  <c r="AA98" i="3" s="1"/>
  <c r="AG98" i="3" s="1"/>
  <c r="Z97" i="3"/>
  <c r="AK99" i="3"/>
  <c r="AK95" i="3"/>
  <c r="AB95" i="3"/>
  <c r="R93" i="3"/>
  <c r="X93" i="3"/>
  <c r="AE95" i="3"/>
  <c r="R92" i="3"/>
  <c r="K95" i="3"/>
  <c r="AJ95" i="3"/>
  <c r="V92" i="3"/>
  <c r="AC92" i="3"/>
  <c r="AA92" i="3" s="1"/>
  <c r="AG92" i="3" s="1"/>
  <c r="N92" i="3"/>
  <c r="X92" i="3"/>
  <c r="X95" i="3" s="1"/>
  <c r="Z90" i="3"/>
  <c r="AB91" i="3"/>
  <c r="L91" i="3"/>
  <c r="AE91" i="3"/>
  <c r="AK91" i="3"/>
  <c r="V89" i="3"/>
  <c r="AC89" i="3"/>
  <c r="N89" i="3"/>
  <c r="X89" i="3"/>
  <c r="P89" i="3"/>
  <c r="Z89" i="3"/>
  <c r="AD91" i="3"/>
  <c r="K91" i="3"/>
  <c r="AA86" i="3"/>
  <c r="AG86" i="3" s="1"/>
  <c r="P88" i="3"/>
  <c r="AC88" i="3"/>
  <c r="AA88" i="3" s="1"/>
  <c r="AG88" i="3" s="1"/>
  <c r="T88" i="3"/>
  <c r="V86" i="3"/>
  <c r="K87" i="3"/>
  <c r="AE87" i="3"/>
  <c r="AK87" i="3"/>
  <c r="V84" i="3"/>
  <c r="AC84" i="3"/>
  <c r="AA84" i="3" s="1"/>
  <c r="AG84" i="3" s="1"/>
  <c r="N84" i="3"/>
  <c r="X84" i="3"/>
  <c r="P84" i="3"/>
  <c r="Z84" i="3"/>
  <c r="R84" i="3"/>
  <c r="AE83" i="3"/>
  <c r="Z81" i="3"/>
  <c r="V81" i="3"/>
  <c r="AC81" i="3"/>
  <c r="AA81" i="3" s="1"/>
  <c r="AG81" i="3" s="1"/>
  <c r="N81" i="3"/>
  <c r="X81" i="3"/>
  <c r="N78" i="3"/>
  <c r="R78" i="3"/>
  <c r="P78" i="3"/>
  <c r="Z78" i="3"/>
  <c r="V78" i="3"/>
  <c r="AC78" i="3"/>
  <c r="AE79" i="3"/>
  <c r="X77" i="3"/>
  <c r="N77" i="3"/>
  <c r="P77" i="3"/>
  <c r="R76" i="3"/>
  <c r="AA76" i="3"/>
  <c r="AG76" i="3" s="1"/>
  <c r="AK79" i="3"/>
  <c r="T76" i="3"/>
  <c r="T79" i="3" s="1"/>
  <c r="Z76" i="3"/>
  <c r="N76" i="3"/>
  <c r="N74" i="3"/>
  <c r="AK75" i="3"/>
  <c r="R72" i="3"/>
  <c r="X72" i="3"/>
  <c r="L75" i="3"/>
  <c r="N70" i="3"/>
  <c r="Z70" i="3"/>
  <c r="R70" i="3"/>
  <c r="P69" i="3"/>
  <c r="AK71" i="3"/>
  <c r="R69" i="3"/>
  <c r="T71" i="3"/>
  <c r="AB71" i="3"/>
  <c r="R68" i="3"/>
  <c r="K71" i="3"/>
  <c r="AJ71" i="3"/>
  <c r="V68" i="3"/>
  <c r="AC68" i="3"/>
  <c r="AA68" i="3" s="1"/>
  <c r="AG68" i="3" s="1"/>
  <c r="N68" i="3"/>
  <c r="X68" i="3"/>
  <c r="L71" i="3"/>
  <c r="P68" i="3"/>
  <c r="Z68" i="3"/>
  <c r="AE71" i="3"/>
  <c r="R66" i="3"/>
  <c r="T66" i="3"/>
  <c r="P66" i="3"/>
  <c r="V65" i="3"/>
  <c r="AC65" i="3"/>
  <c r="AA65" i="3" s="1"/>
  <c r="AG65" i="3" s="1"/>
  <c r="N65" i="3"/>
  <c r="X65" i="3"/>
  <c r="P65" i="3"/>
  <c r="Z65" i="3"/>
  <c r="R65" i="3"/>
  <c r="T64" i="3"/>
  <c r="T67" i="3" s="1"/>
  <c r="S67" i="3" s="1"/>
  <c r="L67" i="3"/>
  <c r="V64" i="3"/>
  <c r="AE67" i="3"/>
  <c r="V62" i="3"/>
  <c r="N62" i="3"/>
  <c r="X62" i="3"/>
  <c r="AC62" i="3"/>
  <c r="AA62" i="3" s="1"/>
  <c r="AG62" i="3" s="1"/>
  <c r="P62" i="3"/>
  <c r="Z62" i="3"/>
  <c r="R62" i="3"/>
  <c r="AK63" i="3"/>
  <c r="AI63" i="3"/>
  <c r="R60" i="3"/>
  <c r="K63" i="3"/>
  <c r="AE63" i="3"/>
  <c r="V58" i="3"/>
  <c r="AB59" i="3"/>
  <c r="N57" i="3"/>
  <c r="AC57" i="3"/>
  <c r="AA57" i="3" s="1"/>
  <c r="AG57" i="3" s="1"/>
  <c r="T57" i="3"/>
  <c r="L59" i="3"/>
  <c r="AD59" i="3"/>
  <c r="AJ59" i="3"/>
  <c r="AK59" i="3"/>
  <c r="T54" i="3"/>
  <c r="AC54" i="3"/>
  <c r="AA54" i="3" s="1"/>
  <c r="AG54" i="3" s="1"/>
  <c r="R53" i="3"/>
  <c r="AK55" i="3"/>
  <c r="T55" i="3"/>
  <c r="AB55" i="3"/>
  <c r="AJ55" i="3"/>
  <c r="P52" i="3"/>
  <c r="K55" i="3"/>
  <c r="R52" i="3"/>
  <c r="X52" i="3"/>
  <c r="N52" i="3"/>
  <c r="Z52" i="3"/>
  <c r="V52" i="3"/>
  <c r="AC52" i="3"/>
  <c r="AA52" i="3" s="1"/>
  <c r="AG52" i="3" s="1"/>
  <c r="AE51" i="3"/>
  <c r="Z49" i="3"/>
  <c r="R49" i="3"/>
  <c r="V49" i="3"/>
  <c r="AC49" i="3"/>
  <c r="AA49" i="3" s="1"/>
  <c r="AG49" i="3" s="1"/>
  <c r="N49" i="3"/>
  <c r="X49" i="3"/>
  <c r="AD51" i="3"/>
  <c r="X46" i="3"/>
  <c r="P46" i="3"/>
  <c r="V46" i="3"/>
  <c r="AC46" i="3"/>
  <c r="AK47" i="3"/>
  <c r="AE47" i="3"/>
  <c r="X45" i="3"/>
  <c r="N45" i="3"/>
  <c r="P45" i="3"/>
  <c r="AA44" i="3"/>
  <c r="AG44" i="3" s="1"/>
  <c r="T44" i="3"/>
  <c r="T47" i="3" s="1"/>
  <c r="Z44" i="3"/>
  <c r="R44" i="3"/>
  <c r="R38" i="3"/>
  <c r="V38" i="3"/>
  <c r="AC38" i="3"/>
  <c r="AA38" i="3" s="1"/>
  <c r="AG38" i="3" s="1"/>
  <c r="N38" i="3"/>
  <c r="X38" i="3"/>
  <c r="P38" i="3"/>
  <c r="Z38" i="3"/>
  <c r="AC37" i="3"/>
  <c r="AA37" i="3" s="1"/>
  <c r="AG37" i="3" s="1"/>
  <c r="T37" i="3"/>
  <c r="AE39" i="3"/>
  <c r="Z36" i="3"/>
  <c r="AK39" i="3"/>
  <c r="T36" i="3"/>
  <c r="T39" i="3" s="1"/>
  <c r="AE35" i="3"/>
  <c r="T34" i="3"/>
  <c r="AC34" i="3"/>
  <c r="AA34" i="3" s="1"/>
  <c r="AG34" i="3" s="1"/>
  <c r="Z33" i="3"/>
  <c r="T33" i="3"/>
  <c r="AK35" i="3"/>
  <c r="AB35" i="3"/>
  <c r="AJ35" i="3"/>
  <c r="P32" i="3"/>
  <c r="Z32" i="3"/>
  <c r="R32" i="3"/>
  <c r="L35" i="3"/>
  <c r="X32" i="3"/>
  <c r="P29" i="3"/>
  <c r="R29" i="3"/>
  <c r="Z29" i="3"/>
  <c r="X29" i="3"/>
  <c r="AE31" i="3"/>
  <c r="AK31" i="3"/>
  <c r="P28" i="3"/>
  <c r="Z28" i="3"/>
  <c r="Z31" i="3" s="1"/>
  <c r="AF31" i="3" s="1"/>
  <c r="R28" i="3"/>
  <c r="V28" i="3"/>
  <c r="AC28" i="3"/>
  <c r="AA28" i="3" s="1"/>
  <c r="AG28" i="3" s="1"/>
  <c r="K31" i="3"/>
  <c r="AJ31" i="3"/>
  <c r="N28" i="3"/>
  <c r="X28" i="3"/>
  <c r="AB31" i="3"/>
  <c r="AA26" i="3"/>
  <c r="AG26" i="3" s="1"/>
  <c r="AK27" i="3"/>
  <c r="P26" i="3"/>
  <c r="R26" i="3"/>
  <c r="Z26" i="3"/>
  <c r="X26" i="3"/>
  <c r="V25" i="3"/>
  <c r="N25" i="3"/>
  <c r="X25" i="3"/>
  <c r="P25" i="3"/>
  <c r="Z25" i="3"/>
  <c r="AC25" i="3"/>
  <c r="R25" i="3"/>
  <c r="AE27" i="3"/>
  <c r="V24" i="3"/>
  <c r="N22" i="3"/>
  <c r="R22" i="3"/>
  <c r="X22" i="3"/>
  <c r="P22" i="3"/>
  <c r="Z22" i="3"/>
  <c r="V22" i="3"/>
  <c r="AC22" i="3"/>
  <c r="AA22" i="3" s="1"/>
  <c r="AG22" i="3" s="1"/>
  <c r="N21" i="3"/>
  <c r="T21" i="3"/>
  <c r="AC21" i="3"/>
  <c r="AA21" i="3" s="1"/>
  <c r="AG21" i="3" s="1"/>
  <c r="AE23" i="3"/>
  <c r="AK23" i="3"/>
  <c r="T20" i="3"/>
  <c r="T23" i="3" s="1"/>
  <c r="Z20" i="3"/>
  <c r="T18" i="3"/>
  <c r="AC18" i="3"/>
  <c r="AA18" i="3" s="1"/>
  <c r="AG18" i="3" s="1"/>
  <c r="AE19" i="3"/>
  <c r="AA16" i="3"/>
  <c r="AG16" i="3" s="1"/>
  <c r="AK19" i="3"/>
  <c r="AB19" i="3"/>
  <c r="AJ19" i="3"/>
  <c r="P16" i="3"/>
  <c r="Z16" i="3"/>
  <c r="R16" i="3"/>
  <c r="L19" i="3"/>
  <c r="X16" i="3"/>
  <c r="AA13" i="3"/>
  <c r="AG13" i="3" s="1"/>
  <c r="AK15" i="3"/>
  <c r="AE15" i="3"/>
  <c r="Z13" i="3"/>
  <c r="R13" i="3"/>
  <c r="X13" i="3"/>
  <c r="K15" i="3"/>
  <c r="AJ15" i="3"/>
  <c r="AB15" i="3"/>
  <c r="V12" i="3"/>
  <c r="N12" i="3"/>
  <c r="X12" i="3"/>
  <c r="AC12" i="3"/>
  <c r="P12" i="3"/>
  <c r="Z12" i="3"/>
  <c r="R12" i="3"/>
  <c r="P10" i="3"/>
  <c r="AK11" i="3"/>
  <c r="Z10" i="3"/>
  <c r="R10" i="3"/>
  <c r="X10" i="3"/>
  <c r="AC9" i="3"/>
  <c r="AA9" i="3" s="1"/>
  <c r="AG9" i="3" s="1"/>
  <c r="P9" i="3"/>
  <c r="Z9" i="3"/>
  <c r="V9" i="3"/>
  <c r="N9" i="3"/>
  <c r="X9" i="3"/>
  <c r="R9" i="3"/>
  <c r="AE11" i="3"/>
  <c r="R6" i="3"/>
  <c r="X6" i="3"/>
  <c r="P6" i="3"/>
  <c r="Z6" i="3"/>
  <c r="V6" i="3"/>
  <c r="AC6" i="3"/>
  <c r="AA6" i="3" s="1"/>
  <c r="AG6" i="3" s="1"/>
  <c r="T5" i="3"/>
  <c r="T7" i="3" s="1"/>
  <c r="V5" i="3"/>
  <c r="N5" i="3"/>
  <c r="AE7" i="3"/>
  <c r="AK7" i="3"/>
  <c r="T118" i="13"/>
  <c r="R117" i="13"/>
  <c r="K119" i="13"/>
  <c r="AB119" i="13"/>
  <c r="P116" i="13"/>
  <c r="N116" i="13"/>
  <c r="AK115" i="13"/>
  <c r="P117" i="13"/>
  <c r="Z117" i="13"/>
  <c r="AJ119" i="13"/>
  <c r="V117" i="13"/>
  <c r="AC117" i="13"/>
  <c r="AA117" i="13" s="1"/>
  <c r="AG117" i="13" s="1"/>
  <c r="N117" i="13"/>
  <c r="X117" i="13"/>
  <c r="P114" i="13"/>
  <c r="R114" i="13"/>
  <c r="X114" i="13"/>
  <c r="V114" i="13"/>
  <c r="AC114" i="13"/>
  <c r="AA114" i="13" s="1"/>
  <c r="AG114" i="13" s="1"/>
  <c r="T113" i="13"/>
  <c r="X113" i="13"/>
  <c r="N113" i="13"/>
  <c r="N115" i="13" s="1"/>
  <c r="P113" i="13"/>
  <c r="AE115" i="13"/>
  <c r="AC112" i="13"/>
  <c r="AA112" i="13" s="1"/>
  <c r="AG112" i="13" s="1"/>
  <c r="R112" i="13"/>
  <c r="T112" i="13"/>
  <c r="N112" i="13"/>
  <c r="N110" i="13"/>
  <c r="P110" i="13"/>
  <c r="AK111" i="13"/>
  <c r="X108" i="13"/>
  <c r="P108" i="13"/>
  <c r="L111" i="13"/>
  <c r="R106" i="13"/>
  <c r="V106" i="13"/>
  <c r="AC106" i="13"/>
  <c r="AA106" i="13" s="1"/>
  <c r="AG106" i="13" s="1"/>
  <c r="N106" i="13"/>
  <c r="X106" i="13"/>
  <c r="N105" i="13"/>
  <c r="V105" i="13"/>
  <c r="N107" i="13"/>
  <c r="V104" i="13"/>
  <c r="AE107" i="13"/>
  <c r="AA101" i="13"/>
  <c r="AG101" i="13" s="1"/>
  <c r="AE103" i="13"/>
  <c r="AK103" i="13"/>
  <c r="AK99" i="13"/>
  <c r="AB99" i="13"/>
  <c r="AE99" i="13"/>
  <c r="K99" i="13"/>
  <c r="AJ99" i="13"/>
  <c r="N96" i="13"/>
  <c r="X96" i="13"/>
  <c r="V96" i="13"/>
  <c r="AC96" i="13"/>
  <c r="AA96" i="13" s="1"/>
  <c r="AG96" i="13" s="1"/>
  <c r="AK95" i="13"/>
  <c r="X93" i="13"/>
  <c r="P93" i="13"/>
  <c r="Z93" i="13"/>
  <c r="V93" i="13"/>
  <c r="AC93" i="13"/>
  <c r="AA93" i="13" s="1"/>
  <c r="AG93" i="13" s="1"/>
  <c r="K95" i="13"/>
  <c r="AB95" i="13"/>
  <c r="P92" i="13"/>
  <c r="AC92" i="13"/>
  <c r="AA92" i="13" s="1"/>
  <c r="AG92" i="13" s="1"/>
  <c r="V92" i="13"/>
  <c r="X92" i="13"/>
  <c r="N90" i="13"/>
  <c r="R90" i="13"/>
  <c r="X90" i="13"/>
  <c r="P90" i="13"/>
  <c r="Z90" i="13"/>
  <c r="V90" i="13"/>
  <c r="AC90" i="13"/>
  <c r="AA90" i="13" s="1"/>
  <c r="AG90" i="13" s="1"/>
  <c r="V89" i="13"/>
  <c r="N89" i="13"/>
  <c r="X89" i="13"/>
  <c r="P89" i="13"/>
  <c r="AC89" i="13"/>
  <c r="AA89" i="13" s="1"/>
  <c r="AG89" i="13" s="1"/>
  <c r="K91" i="13"/>
  <c r="T88" i="13"/>
  <c r="T91" i="13" s="1"/>
  <c r="AA88" i="13"/>
  <c r="AG88" i="13" s="1"/>
  <c r="AE91" i="13"/>
  <c r="V88" i="13"/>
  <c r="N88" i="13"/>
  <c r="V86" i="13"/>
  <c r="N86" i="13"/>
  <c r="X86" i="13"/>
  <c r="P86" i="13"/>
  <c r="AC86" i="13"/>
  <c r="AA86" i="13" s="1"/>
  <c r="AG86" i="13" s="1"/>
  <c r="V85" i="13"/>
  <c r="T85" i="13"/>
  <c r="N85" i="13"/>
  <c r="P84" i="13"/>
  <c r="V82" i="13"/>
  <c r="X82" i="13"/>
  <c r="N81" i="13"/>
  <c r="AC81" i="13"/>
  <c r="AA81" i="13" s="1"/>
  <c r="AG81" i="13" s="1"/>
  <c r="AK83" i="13"/>
  <c r="K79" i="13"/>
  <c r="AB79" i="13"/>
  <c r="Z78" i="13"/>
  <c r="N78" i="13"/>
  <c r="AE79" i="13"/>
  <c r="AK79" i="13"/>
  <c r="X77" i="13"/>
  <c r="AJ79" i="13"/>
  <c r="P76" i="13"/>
  <c r="Z76" i="13"/>
  <c r="Z79" i="13" s="1"/>
  <c r="AF79" i="13" s="1"/>
  <c r="V76" i="13"/>
  <c r="AC76" i="13"/>
  <c r="AA76" i="13" s="1"/>
  <c r="AG76" i="13" s="1"/>
  <c r="N76" i="13"/>
  <c r="X76" i="13"/>
  <c r="L79" i="13"/>
  <c r="X73" i="13"/>
  <c r="AK75" i="13"/>
  <c r="V73" i="13"/>
  <c r="AC73" i="13"/>
  <c r="AA73" i="13" s="1"/>
  <c r="AG73" i="13" s="1"/>
  <c r="AA72" i="13"/>
  <c r="AG72" i="13" s="1"/>
  <c r="K75" i="13"/>
  <c r="AB75" i="13"/>
  <c r="AE75" i="13"/>
  <c r="T72" i="13"/>
  <c r="X72" i="13"/>
  <c r="P72" i="13"/>
  <c r="P70" i="13"/>
  <c r="V70" i="13"/>
  <c r="V71" i="13" s="1"/>
  <c r="AC70" i="13"/>
  <c r="AA70" i="13" s="1"/>
  <c r="AG70" i="13" s="1"/>
  <c r="N70" i="13"/>
  <c r="X70" i="13"/>
  <c r="K71" i="13"/>
  <c r="AK71" i="13"/>
  <c r="AE71" i="13"/>
  <c r="T66" i="13"/>
  <c r="AC66" i="13"/>
  <c r="AA66" i="13" s="1"/>
  <c r="AG66" i="13" s="1"/>
  <c r="P66" i="13"/>
  <c r="AK67" i="13"/>
  <c r="N66" i="13"/>
  <c r="N65" i="13"/>
  <c r="T65" i="13"/>
  <c r="L67" i="13"/>
  <c r="AE67" i="13"/>
  <c r="Z65" i="13"/>
  <c r="R65" i="13"/>
  <c r="AJ67" i="13"/>
  <c r="P64" i="13"/>
  <c r="AB67" i="13"/>
  <c r="AD67" i="13"/>
  <c r="T64" i="13"/>
  <c r="T67" i="13" s="1"/>
  <c r="S67" i="13" s="1"/>
  <c r="Z64" i="13"/>
  <c r="AE63" i="13"/>
  <c r="AK63" i="13"/>
  <c r="AB63" i="13"/>
  <c r="P60" i="13"/>
  <c r="AI63" i="13"/>
  <c r="R60" i="13"/>
  <c r="K63" i="13"/>
  <c r="AJ63" i="13"/>
  <c r="V60" i="13"/>
  <c r="AC60" i="13"/>
  <c r="AA60" i="13" s="1"/>
  <c r="AG60" i="13" s="1"/>
  <c r="N60" i="13"/>
  <c r="X60" i="13"/>
  <c r="R57" i="13"/>
  <c r="V57" i="13"/>
  <c r="AC57" i="13"/>
  <c r="AA57" i="13" s="1"/>
  <c r="AG57" i="13" s="1"/>
  <c r="N57" i="13"/>
  <c r="X57" i="13"/>
  <c r="P57" i="13"/>
  <c r="Z57" i="13"/>
  <c r="N56" i="13"/>
  <c r="V54" i="13"/>
  <c r="AC54" i="13"/>
  <c r="AA54" i="13" s="1"/>
  <c r="AG54" i="13" s="1"/>
  <c r="N54" i="13"/>
  <c r="X54" i="13"/>
  <c r="P54" i="13"/>
  <c r="Z54" i="13"/>
  <c r="R54" i="13"/>
  <c r="T53" i="13"/>
  <c r="X53" i="13"/>
  <c r="P53" i="13"/>
  <c r="N55" i="13"/>
  <c r="AC52" i="13"/>
  <c r="AA52" i="13" s="1"/>
  <c r="AG52" i="13" s="1"/>
  <c r="K55" i="13"/>
  <c r="Z52" i="13"/>
  <c r="AE55" i="13"/>
  <c r="N50" i="13"/>
  <c r="X50" i="13"/>
  <c r="V50" i="13"/>
  <c r="P50" i="13"/>
  <c r="R50" i="13"/>
  <c r="N49" i="13"/>
  <c r="AK51" i="13"/>
  <c r="P49" i="13"/>
  <c r="AC49" i="13"/>
  <c r="AA49" i="13" s="1"/>
  <c r="AG49" i="13" s="1"/>
  <c r="V49" i="13"/>
  <c r="X49" i="13"/>
  <c r="AB51" i="13"/>
  <c r="N46" i="13"/>
  <c r="P46" i="13"/>
  <c r="AC46" i="13"/>
  <c r="AA46" i="13" s="1"/>
  <c r="AG46" i="13" s="1"/>
  <c r="V46" i="13"/>
  <c r="X46" i="13"/>
  <c r="AE47" i="13"/>
  <c r="AK47" i="13"/>
  <c r="Z44" i="13"/>
  <c r="R44" i="13"/>
  <c r="AB43" i="13"/>
  <c r="T42" i="13"/>
  <c r="AK43" i="13"/>
  <c r="AE43" i="13"/>
  <c r="Z40" i="13"/>
  <c r="P40" i="13"/>
  <c r="AJ43" i="13"/>
  <c r="R40" i="13"/>
  <c r="N40" i="13"/>
  <c r="X40" i="13"/>
  <c r="V40" i="13"/>
  <c r="AC40" i="13"/>
  <c r="AA40" i="13" s="1"/>
  <c r="AG40" i="13" s="1"/>
  <c r="AK39" i="13"/>
  <c r="N37" i="13"/>
  <c r="AJ39" i="13"/>
  <c r="X37" i="13"/>
  <c r="K39" i="13"/>
  <c r="AE39" i="13"/>
  <c r="P37" i="13"/>
  <c r="Z37" i="13"/>
  <c r="V37" i="13"/>
  <c r="AC37" i="13"/>
  <c r="AA37" i="13" s="1"/>
  <c r="AG37" i="13" s="1"/>
  <c r="AC36" i="13"/>
  <c r="AA36" i="13" s="1"/>
  <c r="AG36" i="13" s="1"/>
  <c r="AB39" i="13"/>
  <c r="V36" i="13"/>
  <c r="X36" i="13"/>
  <c r="R34" i="13"/>
  <c r="X34" i="13"/>
  <c r="V34" i="13"/>
  <c r="AC34" i="13"/>
  <c r="AA34" i="13" s="1"/>
  <c r="AG34" i="13" s="1"/>
  <c r="AK35" i="13"/>
  <c r="AC33" i="13"/>
  <c r="AA33" i="13" s="1"/>
  <c r="AG33" i="13" s="1"/>
  <c r="V33" i="13"/>
  <c r="X33" i="13"/>
  <c r="AE35" i="13"/>
  <c r="V32" i="13"/>
  <c r="N32" i="13"/>
  <c r="N35" i="13" s="1"/>
  <c r="AC32" i="13"/>
  <c r="N30" i="13"/>
  <c r="X30" i="13"/>
  <c r="P30" i="13"/>
  <c r="AC30" i="13"/>
  <c r="AA30" i="13" s="1"/>
  <c r="AG30" i="13" s="1"/>
  <c r="V30" i="13"/>
  <c r="AK31" i="13"/>
  <c r="Z28" i="13"/>
  <c r="T29" i="13"/>
  <c r="T31" i="13" s="1"/>
  <c r="V29" i="13"/>
  <c r="N29" i="13"/>
  <c r="T26" i="13"/>
  <c r="AC26" i="13"/>
  <c r="AA26" i="13" s="1"/>
  <c r="AG26" i="13" s="1"/>
  <c r="AE27" i="13"/>
  <c r="T27" i="13"/>
  <c r="AC25" i="13"/>
  <c r="AA25" i="13" s="1"/>
  <c r="AG25" i="13" s="1"/>
  <c r="R25" i="13"/>
  <c r="R24" i="13"/>
  <c r="AK27" i="13"/>
  <c r="AC22" i="13"/>
  <c r="AA22" i="13" s="1"/>
  <c r="AG22" i="13" s="1"/>
  <c r="AB23" i="13"/>
  <c r="T23" i="13"/>
  <c r="AJ23" i="13"/>
  <c r="K23" i="13"/>
  <c r="AK23" i="13"/>
  <c r="AE23" i="13"/>
  <c r="N20" i="13"/>
  <c r="X20" i="13"/>
  <c r="V20" i="13"/>
  <c r="P20" i="13"/>
  <c r="Z20" i="13"/>
  <c r="AC20" i="13"/>
  <c r="R20" i="13"/>
  <c r="V18" i="13"/>
  <c r="AC18" i="13"/>
  <c r="AA18" i="13" s="1"/>
  <c r="AG18" i="13" s="1"/>
  <c r="N18" i="13"/>
  <c r="X18" i="13"/>
  <c r="P18" i="13"/>
  <c r="Z18" i="13"/>
  <c r="AE19" i="13"/>
  <c r="L19" i="13"/>
  <c r="AJ19" i="13"/>
  <c r="R16" i="13"/>
  <c r="Z16" i="13"/>
  <c r="R13" i="13"/>
  <c r="Z13" i="13"/>
  <c r="AE15" i="13"/>
  <c r="AB15" i="13"/>
  <c r="AJ15" i="13"/>
  <c r="AK15" i="13"/>
  <c r="X12" i="13"/>
  <c r="Z12" i="13"/>
  <c r="Z15" i="13" s="1"/>
  <c r="AF15" i="13" s="1"/>
  <c r="P12" i="13"/>
  <c r="R12" i="13"/>
  <c r="Z10" i="13"/>
  <c r="R10" i="13"/>
  <c r="AK11" i="13"/>
  <c r="X9" i="13"/>
  <c r="AB11" i="13"/>
  <c r="Z9" i="13"/>
  <c r="Z11" i="13" s="1"/>
  <c r="AF11" i="13" s="1"/>
  <c r="R9" i="13"/>
  <c r="AJ11" i="13"/>
  <c r="K11" i="13"/>
  <c r="AE11" i="13"/>
  <c r="V8" i="13"/>
  <c r="AC8" i="13"/>
  <c r="AA8" i="13" s="1"/>
  <c r="AG8" i="13" s="1"/>
  <c r="N8" i="13"/>
  <c r="X8" i="13"/>
  <c r="R6" i="13"/>
  <c r="Z6" i="13"/>
  <c r="Z7" i="13" s="1"/>
  <c r="AF7" i="13" s="1"/>
  <c r="P5" i="13"/>
  <c r="V5" i="13"/>
  <c r="AC5" i="13"/>
  <c r="AA5" i="13" s="1"/>
  <c r="AG5" i="13" s="1"/>
  <c r="N5" i="13"/>
  <c r="X5" i="13"/>
  <c r="AE7" i="13"/>
  <c r="V126" i="1"/>
  <c r="AK127" i="1"/>
  <c r="Z125" i="1"/>
  <c r="N122" i="1"/>
  <c r="AB123" i="1"/>
  <c r="K123" i="1"/>
  <c r="R122" i="1"/>
  <c r="AE123" i="1"/>
  <c r="AK123" i="1"/>
  <c r="P121" i="1"/>
  <c r="R121" i="1"/>
  <c r="Z121" i="1"/>
  <c r="X120" i="1"/>
  <c r="AJ123" i="1"/>
  <c r="P120" i="1"/>
  <c r="Z120" i="1"/>
  <c r="Z123" i="1" s="1"/>
  <c r="AF123" i="1" s="1"/>
  <c r="L123" i="1"/>
  <c r="V120" i="1"/>
  <c r="AC120" i="1"/>
  <c r="AA120" i="1" s="1"/>
  <c r="AG120" i="1" s="1"/>
  <c r="P118" i="1"/>
  <c r="R118" i="1"/>
  <c r="Z118" i="1"/>
  <c r="AK119" i="1"/>
  <c r="V117" i="1"/>
  <c r="N117" i="1"/>
  <c r="X117" i="1"/>
  <c r="P117" i="1"/>
  <c r="Z117" i="1"/>
  <c r="AC117" i="1"/>
  <c r="AA117" i="1" s="1"/>
  <c r="AG117" i="1" s="1"/>
  <c r="L119" i="1"/>
  <c r="R117" i="1"/>
  <c r="K119" i="1"/>
  <c r="AB119" i="1"/>
  <c r="T116" i="1"/>
  <c r="T119" i="1" s="1"/>
  <c r="AD119" i="1"/>
  <c r="P114" i="1"/>
  <c r="Z114" i="1"/>
  <c r="V114" i="1"/>
  <c r="AC114" i="1"/>
  <c r="AA114" i="1" s="1"/>
  <c r="AG114" i="1" s="1"/>
  <c r="AK115" i="1"/>
  <c r="AE115" i="1"/>
  <c r="AE111" i="1"/>
  <c r="AD111" i="1"/>
  <c r="AK111" i="1"/>
  <c r="N106" i="1"/>
  <c r="T106" i="1"/>
  <c r="T105" i="1"/>
  <c r="AE107" i="1"/>
  <c r="AJ107" i="1"/>
  <c r="N104" i="1"/>
  <c r="K107" i="1"/>
  <c r="R104" i="1"/>
  <c r="AB107" i="1"/>
  <c r="X104" i="1"/>
  <c r="AK107" i="1"/>
  <c r="P104" i="1"/>
  <c r="Z104" i="1"/>
  <c r="V104" i="1"/>
  <c r="AC104" i="1"/>
  <c r="AA104" i="1" s="1"/>
  <c r="AG104" i="1" s="1"/>
  <c r="AK103" i="1"/>
  <c r="P101" i="1"/>
  <c r="AJ103" i="1"/>
  <c r="K103" i="1"/>
  <c r="N101" i="1"/>
  <c r="X101" i="1"/>
  <c r="V101" i="1"/>
  <c r="AC101" i="1"/>
  <c r="AB103" i="1"/>
  <c r="AE103" i="1"/>
  <c r="AC100" i="1"/>
  <c r="AA100" i="1" s="1"/>
  <c r="AG100" i="1" s="1"/>
  <c r="P100" i="1"/>
  <c r="P98" i="1"/>
  <c r="V98" i="1"/>
  <c r="AC98" i="1"/>
  <c r="AA98" i="1" s="1"/>
  <c r="AG98" i="1" s="1"/>
  <c r="N98" i="1"/>
  <c r="X98" i="1"/>
  <c r="AK99" i="1"/>
  <c r="AE99" i="1"/>
  <c r="AE95" i="1"/>
  <c r="AJ95" i="1"/>
  <c r="AK95" i="1"/>
  <c r="AA92" i="1"/>
  <c r="AG92" i="1" s="1"/>
  <c r="P92" i="1"/>
  <c r="AB95" i="1"/>
  <c r="X92" i="1"/>
  <c r="R92" i="1"/>
  <c r="Z92" i="1"/>
  <c r="Z90" i="1"/>
  <c r="Z91" i="1" s="1"/>
  <c r="AF91" i="1" s="1"/>
  <c r="Z89" i="1"/>
  <c r="Z88" i="1"/>
  <c r="N88" i="1"/>
  <c r="P88" i="1"/>
  <c r="AJ91" i="1"/>
  <c r="K91" i="1"/>
  <c r="AB91" i="1"/>
  <c r="AE91" i="1"/>
  <c r="R88" i="1"/>
  <c r="X88" i="1"/>
  <c r="V88" i="1"/>
  <c r="AC88" i="1"/>
  <c r="AA88" i="1" s="1"/>
  <c r="AG88" i="1" s="1"/>
  <c r="AK87" i="1"/>
  <c r="AA84" i="1"/>
  <c r="AG84" i="1" s="1"/>
  <c r="N85" i="1"/>
  <c r="X85" i="1"/>
  <c r="X87" i="1" s="1"/>
  <c r="AC85" i="1"/>
  <c r="AA85" i="1" s="1"/>
  <c r="AG85" i="1" s="1"/>
  <c r="P85" i="1"/>
  <c r="Z85" i="1"/>
  <c r="V85" i="1"/>
  <c r="R85" i="1"/>
  <c r="P84" i="1"/>
  <c r="T84" i="1"/>
  <c r="AE87" i="1"/>
  <c r="R82" i="1"/>
  <c r="X82" i="1"/>
  <c r="P82" i="1"/>
  <c r="V82" i="1"/>
  <c r="AC82" i="1"/>
  <c r="AA82" i="1" s="1"/>
  <c r="AG82" i="1" s="1"/>
  <c r="P81" i="1"/>
  <c r="AC83" i="1"/>
  <c r="AK83" i="1"/>
  <c r="K83" i="1"/>
  <c r="R80" i="1"/>
  <c r="T80" i="1"/>
  <c r="T83" i="1" s="1"/>
  <c r="AE83" i="1"/>
  <c r="AC78" i="1"/>
  <c r="AA78" i="1" s="1"/>
  <c r="AG78" i="1" s="1"/>
  <c r="N78" i="1"/>
  <c r="P78" i="1"/>
  <c r="T78" i="1"/>
  <c r="N77" i="1"/>
  <c r="Z77" i="1"/>
  <c r="R77" i="1"/>
  <c r="AE79" i="1"/>
  <c r="L79" i="1"/>
  <c r="AJ79" i="1"/>
  <c r="AB79" i="1"/>
  <c r="P76" i="1"/>
  <c r="AD79" i="1"/>
  <c r="T76" i="1"/>
  <c r="AK79" i="1"/>
  <c r="AB75" i="1"/>
  <c r="T75" i="1"/>
  <c r="AC74" i="1"/>
  <c r="AA74" i="1" s="1"/>
  <c r="AG74" i="1" s="1"/>
  <c r="N72" i="1"/>
  <c r="Z72" i="1"/>
  <c r="K75" i="1"/>
  <c r="X72" i="1"/>
  <c r="AJ75" i="1"/>
  <c r="AE75" i="1"/>
  <c r="V72" i="1"/>
  <c r="AC72" i="1"/>
  <c r="AA72" i="1" s="1"/>
  <c r="AG72" i="1" s="1"/>
  <c r="AD71" i="1"/>
  <c r="R70" i="1"/>
  <c r="P69" i="1"/>
  <c r="R69" i="1"/>
  <c r="X69" i="1"/>
  <c r="AE71" i="1"/>
  <c r="V69" i="1"/>
  <c r="AC69" i="1"/>
  <c r="AA69" i="1" s="1"/>
  <c r="AG69" i="1" s="1"/>
  <c r="R66" i="1"/>
  <c r="V66" i="1"/>
  <c r="AC66" i="1"/>
  <c r="AA66" i="1" s="1"/>
  <c r="AG66" i="1" s="1"/>
  <c r="N66" i="1"/>
  <c r="N67" i="1" s="1"/>
  <c r="X66" i="1"/>
  <c r="AK67" i="1"/>
  <c r="AE67" i="1"/>
  <c r="N64" i="1"/>
  <c r="AC64" i="1"/>
  <c r="N62" i="1"/>
  <c r="Z61" i="1"/>
  <c r="N61" i="1"/>
  <c r="L63" i="1"/>
  <c r="AA58" i="1"/>
  <c r="AG58" i="1" s="1"/>
  <c r="AK63" i="1"/>
  <c r="T58" i="1"/>
  <c r="AK59" i="1"/>
  <c r="Z57" i="1"/>
  <c r="T59" i="1"/>
  <c r="R56" i="1"/>
  <c r="R59" i="1" s="1"/>
  <c r="L59" i="1"/>
  <c r="X56" i="1"/>
  <c r="AB59" i="1"/>
  <c r="P56" i="1"/>
  <c r="K59" i="1"/>
  <c r="AJ59" i="1"/>
  <c r="AE59" i="1"/>
  <c r="V56" i="1"/>
  <c r="AC56" i="1"/>
  <c r="AA56" i="1" s="1"/>
  <c r="AG56" i="1" s="1"/>
  <c r="AE55" i="1"/>
  <c r="T54" i="1"/>
  <c r="AK55" i="1"/>
  <c r="R53" i="1"/>
  <c r="P53" i="1"/>
  <c r="Z53" i="1"/>
  <c r="V53" i="1"/>
  <c r="AC53" i="1"/>
  <c r="AA53" i="1" s="1"/>
  <c r="AG53" i="1" s="1"/>
  <c r="N53" i="1"/>
  <c r="X53" i="1"/>
  <c r="AB55" i="1"/>
  <c r="AD55" i="1"/>
  <c r="AI55" i="1"/>
  <c r="P50" i="1"/>
  <c r="Z50" i="1"/>
  <c r="R50" i="1"/>
  <c r="AC50" i="1"/>
  <c r="AA50" i="1" s="1"/>
  <c r="AG50" i="1" s="1"/>
  <c r="N50" i="1"/>
  <c r="X50" i="1"/>
  <c r="V49" i="1"/>
  <c r="T51" i="1"/>
  <c r="N49" i="1"/>
  <c r="AC49" i="1"/>
  <c r="AA49" i="1" s="1"/>
  <c r="AG49" i="1" s="1"/>
  <c r="Z48" i="1"/>
  <c r="AK51" i="1"/>
  <c r="AE51" i="1"/>
  <c r="N46" i="1"/>
  <c r="AC46" i="1"/>
  <c r="AA46" i="1" s="1"/>
  <c r="AG46" i="1" s="1"/>
  <c r="T46" i="1"/>
  <c r="T45" i="1"/>
  <c r="Z45" i="1"/>
  <c r="AA44" i="1"/>
  <c r="AG44" i="1" s="1"/>
  <c r="R44" i="1"/>
  <c r="AJ47" i="1"/>
  <c r="AB47" i="1"/>
  <c r="X44" i="1"/>
  <c r="Z44" i="1"/>
  <c r="P44" i="1"/>
  <c r="AK47" i="1"/>
  <c r="AE43" i="1"/>
  <c r="AA41" i="1"/>
  <c r="AG41" i="1" s="1"/>
  <c r="X41" i="1"/>
  <c r="AK43" i="1"/>
  <c r="Z41" i="1"/>
  <c r="Z43" i="1" s="1"/>
  <c r="AF43" i="1" s="1"/>
  <c r="P41" i="1"/>
  <c r="R41" i="1"/>
  <c r="K43" i="1"/>
  <c r="AB43" i="1"/>
  <c r="AJ43" i="1"/>
  <c r="V40" i="1"/>
  <c r="AC40" i="1"/>
  <c r="AA40" i="1" s="1"/>
  <c r="AG40" i="1" s="1"/>
  <c r="N40" i="1"/>
  <c r="X40" i="1"/>
  <c r="AK39" i="1"/>
  <c r="R38" i="1"/>
  <c r="X38" i="1"/>
  <c r="Z38" i="1"/>
  <c r="P38" i="1"/>
  <c r="X37" i="1"/>
  <c r="N37" i="1"/>
  <c r="Z37" i="1"/>
  <c r="P37" i="1"/>
  <c r="R37" i="1"/>
  <c r="V37" i="1"/>
  <c r="AC37" i="1"/>
  <c r="AA37" i="1" s="1"/>
  <c r="AG37" i="1" s="1"/>
  <c r="AE39" i="1"/>
  <c r="AK35" i="1"/>
  <c r="N34" i="1"/>
  <c r="Z34" i="1"/>
  <c r="X34" i="1"/>
  <c r="P34" i="1"/>
  <c r="R34" i="1"/>
  <c r="V34" i="1"/>
  <c r="AC34" i="1"/>
  <c r="AA34" i="1" s="1"/>
  <c r="AG34" i="1" s="1"/>
  <c r="N33" i="1"/>
  <c r="AC33" i="1"/>
  <c r="AA33" i="1" s="1"/>
  <c r="AG33" i="1" s="1"/>
  <c r="T33" i="1"/>
  <c r="AE35" i="1"/>
  <c r="T32" i="1"/>
  <c r="AC30" i="1"/>
  <c r="AA30" i="1" s="1"/>
  <c r="AG30" i="1" s="1"/>
  <c r="N30" i="1"/>
  <c r="T30" i="1"/>
  <c r="L31" i="1"/>
  <c r="T29" i="1"/>
  <c r="AA28" i="1"/>
  <c r="AG28" i="1" s="1"/>
  <c r="AE31" i="1"/>
  <c r="AJ31" i="1"/>
  <c r="AK31" i="1"/>
  <c r="Z28" i="1"/>
  <c r="AE27" i="1"/>
  <c r="T26" i="1"/>
  <c r="R26" i="1"/>
  <c r="AB27" i="1"/>
  <c r="T25" i="1"/>
  <c r="N24" i="1"/>
  <c r="R24" i="1"/>
  <c r="R27" i="1" s="1"/>
  <c r="X24" i="1"/>
  <c r="K27" i="1"/>
  <c r="AJ27" i="1"/>
  <c r="AK27" i="1"/>
  <c r="P24" i="1"/>
  <c r="Z24" i="1"/>
  <c r="V24" i="1"/>
  <c r="AC24" i="1"/>
  <c r="AA24" i="1" s="1"/>
  <c r="AG24" i="1" s="1"/>
  <c r="R22" i="1"/>
  <c r="N21" i="1"/>
  <c r="X21" i="1"/>
  <c r="AD23" i="1"/>
  <c r="AE23" i="1"/>
  <c r="P21" i="1"/>
  <c r="Z21" i="1"/>
  <c r="R21" i="1"/>
  <c r="V21" i="1"/>
  <c r="AC21" i="1"/>
  <c r="AA21" i="1" s="1"/>
  <c r="AG21" i="1" s="1"/>
  <c r="N18" i="1"/>
  <c r="X18" i="1"/>
  <c r="P18" i="1"/>
  <c r="Z18" i="1"/>
  <c r="R18" i="1"/>
  <c r="V18" i="1"/>
  <c r="AC18" i="1"/>
  <c r="AE19" i="1"/>
  <c r="T17" i="1"/>
  <c r="T19" i="1" s="1"/>
  <c r="X17" i="1"/>
  <c r="N17" i="1"/>
  <c r="P17" i="1"/>
  <c r="T16" i="1"/>
  <c r="Z16" i="1"/>
  <c r="N16" i="1"/>
  <c r="R16" i="1"/>
  <c r="AK15" i="1"/>
  <c r="AC10" i="1"/>
  <c r="AA10" i="1" s="1"/>
  <c r="AG10" i="1" s="1"/>
  <c r="T10" i="1"/>
  <c r="AK11" i="1"/>
  <c r="P9" i="1"/>
  <c r="R9" i="1"/>
  <c r="T11" i="1"/>
  <c r="P8" i="1"/>
  <c r="K11" i="1"/>
  <c r="R8" i="1"/>
  <c r="R11" i="1" s="1"/>
  <c r="L11" i="1"/>
  <c r="AJ11" i="1"/>
  <c r="Z8" i="1"/>
  <c r="Z11" i="1" s="1"/>
  <c r="AF11" i="1" s="1"/>
  <c r="AB11" i="1"/>
  <c r="AE11" i="1"/>
  <c r="N8" i="1"/>
  <c r="X8" i="1"/>
  <c r="V8" i="1"/>
  <c r="AC8" i="1"/>
  <c r="AA8" i="1" s="1"/>
  <c r="AG8" i="1" s="1"/>
  <c r="AK7" i="1"/>
  <c r="R6" i="1"/>
  <c r="T6" i="1"/>
  <c r="Z6" i="1"/>
  <c r="R5" i="1"/>
  <c r="AE7" i="1"/>
  <c r="P5" i="1"/>
  <c r="Z5" i="1"/>
  <c r="V5" i="1"/>
  <c r="AC5" i="1"/>
  <c r="AA5" i="1" s="1"/>
  <c r="AG5" i="1" s="1"/>
  <c r="N5" i="1"/>
  <c r="X5" i="1"/>
  <c r="T4" i="1"/>
  <c r="L7" i="1"/>
  <c r="AB7" i="1"/>
  <c r="AD7" i="1"/>
  <c r="F128" i="1"/>
  <c r="AC4" i="1"/>
  <c r="AA4" i="1" s="1"/>
  <c r="AG4" i="1" s="1"/>
  <c r="AN8" i="1"/>
  <c r="AN9" i="1" s="1"/>
  <c r="AN10" i="1" s="1"/>
  <c r="AO7" i="1"/>
  <c r="AC12" i="1"/>
  <c r="AA12" i="1" s="1"/>
  <c r="AG12" i="1" s="1"/>
  <c r="V12" i="1"/>
  <c r="N12" i="1"/>
  <c r="X12" i="1"/>
  <c r="X13" i="1"/>
  <c r="P13" i="1"/>
  <c r="Z14" i="1"/>
  <c r="R14" i="1"/>
  <c r="V14" i="1"/>
  <c r="AJ19" i="1"/>
  <c r="AB19" i="1"/>
  <c r="Z20" i="1"/>
  <c r="R20" i="1"/>
  <c r="V20" i="1"/>
  <c r="V4" i="1"/>
  <c r="P12" i="1"/>
  <c r="N13" i="1"/>
  <c r="Z13" i="1"/>
  <c r="N14" i="1"/>
  <c r="L15" i="1"/>
  <c r="K19" i="1"/>
  <c r="N20" i="1"/>
  <c r="Z36" i="1"/>
  <c r="R36" i="1"/>
  <c r="R39" i="1" s="1"/>
  <c r="L39" i="1"/>
  <c r="X36" i="1"/>
  <c r="P36" i="1"/>
  <c r="AJ39" i="1"/>
  <c r="AB39" i="1"/>
  <c r="X42" i="1"/>
  <c r="X43" i="1" s="1"/>
  <c r="P42" i="1"/>
  <c r="AC42" i="1"/>
  <c r="V42" i="1"/>
  <c r="N42" i="1"/>
  <c r="Z52" i="1"/>
  <c r="R52" i="1"/>
  <c r="R55" i="1" s="1"/>
  <c r="Q55" i="1" s="1"/>
  <c r="P52" i="1"/>
  <c r="X52" i="1"/>
  <c r="N52" i="1"/>
  <c r="AC52" i="1"/>
  <c r="Z68" i="1"/>
  <c r="R68" i="1"/>
  <c r="R71" i="1" s="1"/>
  <c r="L71" i="1"/>
  <c r="AC68" i="1"/>
  <c r="T68" i="1"/>
  <c r="T71" i="1" s="1"/>
  <c r="P68" i="1"/>
  <c r="T86" i="1"/>
  <c r="N4" i="1"/>
  <c r="AJ7" i="1"/>
  <c r="R12" i="1"/>
  <c r="R13" i="1"/>
  <c r="P14" i="1"/>
  <c r="P20" i="1"/>
  <c r="AC22" i="1"/>
  <c r="AA22" i="1" s="1"/>
  <c r="AG22" i="1" s="1"/>
  <c r="V22" i="1"/>
  <c r="N22" i="1"/>
  <c r="X22" i="1"/>
  <c r="K23" i="1"/>
  <c r="AC25" i="1"/>
  <c r="AA25" i="1" s="1"/>
  <c r="AG25" i="1" s="1"/>
  <c r="V25" i="1"/>
  <c r="N25" i="1"/>
  <c r="X25" i="1"/>
  <c r="X26" i="1"/>
  <c r="P26" i="1"/>
  <c r="V26" i="1"/>
  <c r="X29" i="1"/>
  <c r="P29" i="1"/>
  <c r="AC29" i="1"/>
  <c r="V29" i="1"/>
  <c r="N29" i="1"/>
  <c r="L35" i="1"/>
  <c r="X32" i="1"/>
  <c r="P32" i="1"/>
  <c r="AC32" i="1"/>
  <c r="V32" i="1"/>
  <c r="N32" i="1"/>
  <c r="N35" i="1" s="1"/>
  <c r="N36" i="1"/>
  <c r="AC36" i="1"/>
  <c r="K39" i="1"/>
  <c r="R42" i="1"/>
  <c r="X45" i="1"/>
  <c r="P45" i="1"/>
  <c r="AC45" i="1"/>
  <c r="V45" i="1"/>
  <c r="N45" i="1"/>
  <c r="L51" i="1"/>
  <c r="X48" i="1"/>
  <c r="P48" i="1"/>
  <c r="AC48" i="1"/>
  <c r="V48" i="1"/>
  <c r="V51" i="1" s="1"/>
  <c r="N48" i="1"/>
  <c r="N51" i="1" s="1"/>
  <c r="T52" i="1"/>
  <c r="AC60" i="1"/>
  <c r="AA60" i="1" s="1"/>
  <c r="AG60" i="1" s="1"/>
  <c r="V60" i="1"/>
  <c r="V63" i="1" s="1"/>
  <c r="N60" i="1"/>
  <c r="T60" i="1"/>
  <c r="R60" i="1"/>
  <c r="N68" i="1"/>
  <c r="AB71" i="1"/>
  <c r="K71" i="1"/>
  <c r="Z97" i="1"/>
  <c r="R97" i="1"/>
  <c r="R99" i="1" s="1"/>
  <c r="X97" i="1"/>
  <c r="P97" i="1"/>
  <c r="AC97" i="1"/>
  <c r="AA97" i="1" s="1"/>
  <c r="AG97" i="1" s="1"/>
  <c r="N97" i="1"/>
  <c r="V97" i="1"/>
  <c r="V13" i="1"/>
  <c r="AC86" i="1"/>
  <c r="AA86" i="1" s="1"/>
  <c r="AG86" i="1" s="1"/>
  <c r="V86" i="1"/>
  <c r="N86" i="1"/>
  <c r="N87" i="1" s="1"/>
  <c r="R86" i="1"/>
  <c r="L87" i="1"/>
  <c r="Z86" i="1"/>
  <c r="P86" i="1"/>
  <c r="AD87" i="1"/>
  <c r="AB87" i="1"/>
  <c r="Z4" i="1"/>
  <c r="R4" i="1"/>
  <c r="Z12" i="1"/>
  <c r="X14" i="1"/>
  <c r="AB15" i="1"/>
  <c r="X20" i="1"/>
  <c r="AJ23" i="1"/>
  <c r="AJ35" i="1"/>
  <c r="AB35" i="1"/>
  <c r="K35" i="1"/>
  <c r="AJ51" i="1"/>
  <c r="AB51" i="1"/>
  <c r="K51" i="1"/>
  <c r="K87" i="1"/>
  <c r="AJ99" i="1"/>
  <c r="AB99" i="1"/>
  <c r="K99" i="1"/>
  <c r="P4" i="1"/>
  <c r="P7" i="1" s="1"/>
  <c r="AC6" i="1"/>
  <c r="V6" i="1"/>
  <c r="N6" i="1"/>
  <c r="X6" i="1"/>
  <c r="X7" i="1" s="1"/>
  <c r="AC9" i="1"/>
  <c r="AA9" i="1" s="1"/>
  <c r="AG9" i="1" s="1"/>
  <c r="V9" i="1"/>
  <c r="N9" i="1"/>
  <c r="N11" i="1" s="1"/>
  <c r="X9" i="1"/>
  <c r="X10" i="1"/>
  <c r="P10" i="1"/>
  <c r="P11" i="1" s="1"/>
  <c r="V10" i="1"/>
  <c r="T12" i="1"/>
  <c r="AE15" i="1"/>
  <c r="T13" i="1"/>
  <c r="AC13" i="1"/>
  <c r="AA13" i="1" s="1"/>
  <c r="AG13" i="1" s="1"/>
  <c r="T14" i="1"/>
  <c r="AC14" i="1"/>
  <c r="AA14" i="1" s="1"/>
  <c r="AG14" i="1" s="1"/>
  <c r="AD15" i="1"/>
  <c r="AJ15" i="1"/>
  <c r="L19" i="1"/>
  <c r="X16" i="1"/>
  <c r="P16" i="1"/>
  <c r="V16" i="1"/>
  <c r="Z17" i="1"/>
  <c r="R17" i="1"/>
  <c r="R19" i="1" s="1"/>
  <c r="V17" i="1"/>
  <c r="AD19" i="1"/>
  <c r="T20" i="1"/>
  <c r="T23" i="1" s="1"/>
  <c r="AC20" i="1"/>
  <c r="AA20" i="1" s="1"/>
  <c r="AG20" i="1" s="1"/>
  <c r="AK23" i="1"/>
  <c r="P22" i="1"/>
  <c r="Z22" i="1"/>
  <c r="L23" i="1"/>
  <c r="P25" i="1"/>
  <c r="Z25" i="1"/>
  <c r="N26" i="1"/>
  <c r="Z26" i="1"/>
  <c r="L27" i="1"/>
  <c r="R29" i="1"/>
  <c r="Z30" i="1"/>
  <c r="Z31" i="1" s="1"/>
  <c r="AF31" i="1" s="1"/>
  <c r="R30" i="1"/>
  <c r="X30" i="1"/>
  <c r="P30" i="1"/>
  <c r="R32" i="1"/>
  <c r="Z33" i="1"/>
  <c r="Z35" i="1" s="1"/>
  <c r="AF35" i="1" s="1"/>
  <c r="R33" i="1"/>
  <c r="X33" i="1"/>
  <c r="P33" i="1"/>
  <c r="AD35" i="1"/>
  <c r="T36" i="1"/>
  <c r="AD39" i="1"/>
  <c r="T42" i="1"/>
  <c r="L43" i="1"/>
  <c r="R45" i="1"/>
  <c r="Z46" i="1"/>
  <c r="R46" i="1"/>
  <c r="X46" i="1"/>
  <c r="P46" i="1"/>
  <c r="R48" i="1"/>
  <c r="Z49" i="1"/>
  <c r="R49" i="1"/>
  <c r="X49" i="1"/>
  <c r="P49" i="1"/>
  <c r="V52" i="1"/>
  <c r="Z59" i="1"/>
  <c r="AF59" i="1" s="1"/>
  <c r="P60" i="1"/>
  <c r="X61" i="1"/>
  <c r="X63" i="1" s="1"/>
  <c r="P61" i="1"/>
  <c r="AC61" i="1"/>
  <c r="AA61" i="1" s="1"/>
  <c r="AG61" i="1" s="1"/>
  <c r="T61" i="1"/>
  <c r="R61" i="1"/>
  <c r="Z62" i="1"/>
  <c r="Z63" i="1" s="1"/>
  <c r="AF63" i="1" s="1"/>
  <c r="R62" i="1"/>
  <c r="AC62" i="1"/>
  <c r="AA62" i="1" s="1"/>
  <c r="AG62" i="1" s="1"/>
  <c r="T62" i="1"/>
  <c r="P62" i="1"/>
  <c r="AI63" i="1"/>
  <c r="K63" i="1"/>
  <c r="AJ63" i="1"/>
  <c r="AD63" i="1"/>
  <c r="AJ67" i="1"/>
  <c r="AB67" i="1"/>
  <c r="AD67" i="1"/>
  <c r="V68" i="1"/>
  <c r="R75" i="1"/>
  <c r="AK75" i="1"/>
  <c r="AJ87" i="1"/>
  <c r="AC89" i="1"/>
  <c r="AA89" i="1" s="1"/>
  <c r="AG89" i="1" s="1"/>
  <c r="V89" i="1"/>
  <c r="N89" i="1"/>
  <c r="N91" i="1" s="1"/>
  <c r="R89" i="1"/>
  <c r="L91" i="1"/>
  <c r="T89" i="1"/>
  <c r="P89" i="1"/>
  <c r="X90" i="1"/>
  <c r="P90" i="1"/>
  <c r="R90" i="1"/>
  <c r="V90" i="1"/>
  <c r="AC90" i="1"/>
  <c r="AA90" i="1" s="1"/>
  <c r="AG90" i="1" s="1"/>
  <c r="T90" i="1"/>
  <c r="T91" i="1" s="1"/>
  <c r="L99" i="1"/>
  <c r="X96" i="1"/>
  <c r="P96" i="1"/>
  <c r="AC96" i="1"/>
  <c r="V96" i="1"/>
  <c r="N96" i="1"/>
  <c r="T96" i="1"/>
  <c r="Z96" i="1"/>
  <c r="T97" i="1"/>
  <c r="T107" i="1"/>
  <c r="AC124" i="1"/>
  <c r="AA124" i="1" s="1"/>
  <c r="AG124" i="1" s="1"/>
  <c r="V124" i="1"/>
  <c r="V127" i="1" s="1"/>
  <c r="N124" i="1"/>
  <c r="T124" i="1"/>
  <c r="R124" i="1"/>
  <c r="L127" i="1"/>
  <c r="X124" i="1"/>
  <c r="P124" i="1"/>
  <c r="T28" i="1"/>
  <c r="AD31" i="1"/>
  <c r="T38" i="1"/>
  <c r="T41" i="1"/>
  <c r="T43" i="1" s="1"/>
  <c r="T44" i="1"/>
  <c r="AD47" i="1"/>
  <c r="AJ55" i="1"/>
  <c r="T67" i="1"/>
  <c r="AC70" i="1"/>
  <c r="AA70" i="1" s="1"/>
  <c r="AG70" i="1" s="1"/>
  <c r="V70" i="1"/>
  <c r="N70" i="1"/>
  <c r="X70" i="1"/>
  <c r="X71" i="1" s="1"/>
  <c r="AC73" i="1"/>
  <c r="AA73" i="1" s="1"/>
  <c r="AG73" i="1" s="1"/>
  <c r="V73" i="1"/>
  <c r="N73" i="1"/>
  <c r="X73" i="1"/>
  <c r="X74" i="1"/>
  <c r="P74" i="1"/>
  <c r="V74" i="1"/>
  <c r="L83" i="1"/>
  <c r="X80" i="1"/>
  <c r="P80" i="1"/>
  <c r="V80" i="1"/>
  <c r="Z81" i="1"/>
  <c r="R81" i="1"/>
  <c r="R83" i="1" s="1"/>
  <c r="V81" i="1"/>
  <c r="X93" i="1"/>
  <c r="P93" i="1"/>
  <c r="AC93" i="1"/>
  <c r="AA93" i="1" s="1"/>
  <c r="AG93" i="1" s="1"/>
  <c r="V93" i="1"/>
  <c r="N93" i="1"/>
  <c r="T93" i="1"/>
  <c r="Z94" i="1"/>
  <c r="R94" i="1"/>
  <c r="X94" i="1"/>
  <c r="P94" i="1"/>
  <c r="AC94" i="1"/>
  <c r="AA94" i="1" s="1"/>
  <c r="AG94" i="1" s="1"/>
  <c r="N94" i="1"/>
  <c r="L95" i="1"/>
  <c r="AC102" i="1"/>
  <c r="AA102" i="1" s="1"/>
  <c r="AG102" i="1" s="1"/>
  <c r="V102" i="1"/>
  <c r="N102" i="1"/>
  <c r="T102" i="1"/>
  <c r="T103" i="1" s="1"/>
  <c r="R102" i="1"/>
  <c r="L103" i="1"/>
  <c r="X102" i="1"/>
  <c r="L115" i="1"/>
  <c r="X112" i="1"/>
  <c r="P112" i="1"/>
  <c r="AC112" i="1"/>
  <c r="AA112" i="1" s="1"/>
  <c r="AG112" i="1" s="1"/>
  <c r="T112" i="1"/>
  <c r="R112" i="1"/>
  <c r="Z112" i="1"/>
  <c r="V112" i="1"/>
  <c r="N112" i="1"/>
  <c r="N115" i="1" s="1"/>
  <c r="D128" i="1"/>
  <c r="N28" i="1"/>
  <c r="V28" i="1"/>
  <c r="N38" i="1"/>
  <c r="V38" i="1"/>
  <c r="V39" i="1" s="1"/>
  <c r="N41" i="1"/>
  <c r="V41" i="1"/>
  <c r="N44" i="1"/>
  <c r="V44" i="1"/>
  <c r="V47" i="1" s="1"/>
  <c r="U47" i="1" s="1"/>
  <c r="AC54" i="1"/>
  <c r="AA54" i="1" s="1"/>
  <c r="AG54" i="1" s="1"/>
  <c r="V54" i="1"/>
  <c r="N54" i="1"/>
  <c r="X54" i="1"/>
  <c r="AC57" i="1"/>
  <c r="AA57" i="1" s="1"/>
  <c r="AG57" i="1" s="1"/>
  <c r="V57" i="1"/>
  <c r="N57" i="1"/>
  <c r="N59" i="1" s="1"/>
  <c r="X57" i="1"/>
  <c r="X58" i="1"/>
  <c r="P58" i="1"/>
  <c r="P59" i="1" s="1"/>
  <c r="O59" i="1" s="1"/>
  <c r="V58" i="1"/>
  <c r="AE63" i="1"/>
  <c r="L67" i="1"/>
  <c r="X64" i="1"/>
  <c r="X67" i="1" s="1"/>
  <c r="P64" i="1"/>
  <c r="P67" i="1" s="1"/>
  <c r="V64" i="1"/>
  <c r="Z65" i="1"/>
  <c r="Z67" i="1" s="1"/>
  <c r="AF67" i="1" s="1"/>
  <c r="R65" i="1"/>
  <c r="R67" i="1" s="1"/>
  <c r="V65" i="1"/>
  <c r="AK71" i="1"/>
  <c r="P70" i="1"/>
  <c r="Z70" i="1"/>
  <c r="P73" i="1"/>
  <c r="Z73" i="1"/>
  <c r="N74" i="1"/>
  <c r="Z74" i="1"/>
  <c r="L75" i="1"/>
  <c r="AC76" i="1"/>
  <c r="V76" i="1"/>
  <c r="N76" i="1"/>
  <c r="N79" i="1" s="1"/>
  <c r="X76" i="1"/>
  <c r="X77" i="1"/>
  <c r="P77" i="1"/>
  <c r="V77" i="1"/>
  <c r="Z78" i="1"/>
  <c r="Z79" i="1" s="1"/>
  <c r="AF79" i="1" s="1"/>
  <c r="R78" i="1"/>
  <c r="R79" i="1" s="1"/>
  <c r="V78" i="1"/>
  <c r="N80" i="1"/>
  <c r="Z80" i="1"/>
  <c r="Z83" i="1" s="1"/>
  <c r="AF83" i="1" s="1"/>
  <c r="N81" i="1"/>
  <c r="X81" i="1"/>
  <c r="AJ83" i="1"/>
  <c r="AB83" i="1"/>
  <c r="Z84" i="1"/>
  <c r="R84" i="1"/>
  <c r="V84" i="1"/>
  <c r="R93" i="1"/>
  <c r="R95" i="1" s="1"/>
  <c r="T94" i="1"/>
  <c r="P102" i="1"/>
  <c r="P103" i="1" s="1"/>
  <c r="Z113" i="1"/>
  <c r="R113" i="1"/>
  <c r="AC113" i="1"/>
  <c r="AA113" i="1" s="1"/>
  <c r="AG113" i="1" s="1"/>
  <c r="T113" i="1"/>
  <c r="P113" i="1"/>
  <c r="X113" i="1"/>
  <c r="V113" i="1"/>
  <c r="AK91" i="1"/>
  <c r="AJ115" i="1"/>
  <c r="AB115" i="1"/>
  <c r="K115" i="1"/>
  <c r="J128" i="1"/>
  <c r="T92" i="1"/>
  <c r="AD95" i="1"/>
  <c r="Z100" i="1"/>
  <c r="Z103" i="1" s="1"/>
  <c r="AF103" i="1" s="1"/>
  <c r="R100" i="1"/>
  <c r="V100" i="1"/>
  <c r="X105" i="1"/>
  <c r="P105" i="1"/>
  <c r="AC105" i="1"/>
  <c r="AA105" i="1" s="1"/>
  <c r="AG105" i="1" s="1"/>
  <c r="V105" i="1"/>
  <c r="V107" i="1" s="1"/>
  <c r="N105" i="1"/>
  <c r="N107" i="1" s="1"/>
  <c r="L107" i="1"/>
  <c r="AC108" i="1"/>
  <c r="AA108" i="1" s="1"/>
  <c r="AG108" i="1" s="1"/>
  <c r="V108" i="1"/>
  <c r="V111" i="1" s="1"/>
  <c r="N108" i="1"/>
  <c r="R108" i="1"/>
  <c r="L111" i="1"/>
  <c r="Z108" i="1"/>
  <c r="P108" i="1"/>
  <c r="X109" i="1"/>
  <c r="P109" i="1"/>
  <c r="R109" i="1"/>
  <c r="Z109" i="1"/>
  <c r="N109" i="1"/>
  <c r="AC109" i="1"/>
  <c r="AA109" i="1" s="1"/>
  <c r="AG109" i="1" s="1"/>
  <c r="Z110" i="1"/>
  <c r="R110" i="1"/>
  <c r="P110" i="1"/>
  <c r="X110" i="1"/>
  <c r="N110" i="1"/>
  <c r="AC110" i="1"/>
  <c r="AA110" i="1" s="1"/>
  <c r="AG110" i="1" s="1"/>
  <c r="K111" i="1"/>
  <c r="AB111" i="1"/>
  <c r="R123" i="1"/>
  <c r="X125" i="1"/>
  <c r="P125" i="1"/>
  <c r="AC125" i="1"/>
  <c r="AA125" i="1" s="1"/>
  <c r="AG125" i="1" s="1"/>
  <c r="T125" i="1"/>
  <c r="R125" i="1"/>
  <c r="Z126" i="1"/>
  <c r="Z127" i="1" s="1"/>
  <c r="R126" i="1"/>
  <c r="AC126" i="1"/>
  <c r="AA126" i="1" s="1"/>
  <c r="AG126" i="1" s="1"/>
  <c r="T126" i="1"/>
  <c r="P126" i="1"/>
  <c r="K127" i="1"/>
  <c r="AJ127" i="1"/>
  <c r="AD127" i="1"/>
  <c r="AM128" i="1"/>
  <c r="N92" i="1"/>
  <c r="V92" i="1"/>
  <c r="V95" i="1" s="1"/>
  <c r="N100" i="1"/>
  <c r="X100" i="1"/>
  <c r="Z107" i="1"/>
  <c r="AF107" i="1" s="1"/>
  <c r="R105" i="1"/>
  <c r="Z106" i="1"/>
  <c r="R106" i="1"/>
  <c r="X106" i="1"/>
  <c r="P106" i="1"/>
  <c r="T108" i="1"/>
  <c r="T109" i="1"/>
  <c r="T110" i="1"/>
  <c r="Z116" i="1"/>
  <c r="Z119" i="1" s="1"/>
  <c r="AF119" i="1" s="1"/>
  <c r="R116" i="1"/>
  <c r="P116" i="1"/>
  <c r="X116" i="1"/>
  <c r="N116" i="1"/>
  <c r="AC116" i="1"/>
  <c r="AA116" i="1" s="1"/>
  <c r="AG116" i="1" s="1"/>
  <c r="N125" i="1"/>
  <c r="N126" i="1"/>
  <c r="AP128" i="1"/>
  <c r="T122" i="1"/>
  <c r="T123" i="1" s="1"/>
  <c r="AC118" i="1"/>
  <c r="AA118" i="1" s="1"/>
  <c r="AG118" i="1" s="1"/>
  <c r="V118" i="1"/>
  <c r="V119" i="1" s="1"/>
  <c r="N118" i="1"/>
  <c r="X118" i="1"/>
  <c r="AC121" i="1"/>
  <c r="V121" i="1"/>
  <c r="N121" i="1"/>
  <c r="N123" i="1" s="1"/>
  <c r="X121" i="1"/>
  <c r="X122" i="1"/>
  <c r="P122" i="1"/>
  <c r="V122" i="1"/>
  <c r="AE127" i="1"/>
  <c r="I128" i="1"/>
  <c r="AH128" i="1"/>
  <c r="T39" i="13"/>
  <c r="Z19" i="13"/>
  <c r="AF19" i="13" s="1"/>
  <c r="T4" i="13"/>
  <c r="T14" i="13"/>
  <c r="L15" i="13"/>
  <c r="AJ59" i="13"/>
  <c r="AC61" i="13"/>
  <c r="AA61" i="13" s="1"/>
  <c r="AG61" i="13" s="1"/>
  <c r="V61" i="13"/>
  <c r="N61" i="13"/>
  <c r="R61" i="13"/>
  <c r="L63" i="13"/>
  <c r="Z61" i="13"/>
  <c r="P61" i="13"/>
  <c r="X62" i="13"/>
  <c r="P62" i="13"/>
  <c r="R62" i="13"/>
  <c r="Z62" i="13"/>
  <c r="Z63" i="13" s="1"/>
  <c r="AF63" i="13" s="1"/>
  <c r="N62" i="13"/>
  <c r="AC62" i="13"/>
  <c r="AA62" i="13" s="1"/>
  <c r="AG62" i="13" s="1"/>
  <c r="AC74" i="13"/>
  <c r="AA74" i="13" s="1"/>
  <c r="AG74" i="13" s="1"/>
  <c r="V74" i="13"/>
  <c r="N74" i="13"/>
  <c r="T74" i="13"/>
  <c r="R74" i="13"/>
  <c r="V4" i="13"/>
  <c r="K7" i="13"/>
  <c r="L11" i="13"/>
  <c r="T13" i="13"/>
  <c r="V14" i="13"/>
  <c r="V17" i="13"/>
  <c r="AC21" i="13"/>
  <c r="AA21" i="13" s="1"/>
  <c r="AG21" i="13" s="1"/>
  <c r="V21" i="13"/>
  <c r="V23" i="13" s="1"/>
  <c r="N21" i="13"/>
  <c r="X21" i="13"/>
  <c r="X22" i="13"/>
  <c r="P22" i="13"/>
  <c r="T35" i="13"/>
  <c r="X38" i="13"/>
  <c r="P38" i="13"/>
  <c r="P39" i="13" s="1"/>
  <c r="AC38" i="13"/>
  <c r="AA38" i="13" s="1"/>
  <c r="AG38" i="13" s="1"/>
  <c r="V38" i="13"/>
  <c r="N38" i="13"/>
  <c r="N39" i="13" s="1"/>
  <c r="AC45" i="13"/>
  <c r="AA45" i="13" s="1"/>
  <c r="AG45" i="13" s="1"/>
  <c r="N48" i="13"/>
  <c r="N51" i="13" s="1"/>
  <c r="AC48" i="13"/>
  <c r="AA48" i="13" s="1"/>
  <c r="AG48" i="13" s="1"/>
  <c r="AC58" i="13"/>
  <c r="AA58" i="13" s="1"/>
  <c r="AG58" i="13" s="1"/>
  <c r="V58" i="13"/>
  <c r="N58" i="13"/>
  <c r="N59" i="13" s="1"/>
  <c r="R58" i="13"/>
  <c r="Z58" i="13"/>
  <c r="P58" i="13"/>
  <c r="P59" i="13" s="1"/>
  <c r="T61" i="13"/>
  <c r="P74" i="13"/>
  <c r="P75" i="13" s="1"/>
  <c r="AD107" i="13"/>
  <c r="AJ107" i="13"/>
  <c r="K107" i="13"/>
  <c r="P4" i="13"/>
  <c r="P7" i="13" s="1"/>
  <c r="X4" i="13"/>
  <c r="X7" i="13" s="1"/>
  <c r="T6" i="13"/>
  <c r="L7" i="13"/>
  <c r="AB7" i="13"/>
  <c r="AJ7" i="13"/>
  <c r="T9" i="13"/>
  <c r="N10" i="13"/>
  <c r="V10" i="13"/>
  <c r="AC10" i="13"/>
  <c r="AA10" i="13" s="1"/>
  <c r="AG10" i="13" s="1"/>
  <c r="T12" i="13"/>
  <c r="N13" i="13"/>
  <c r="V13" i="13"/>
  <c r="AC13" i="13"/>
  <c r="P14" i="13"/>
  <c r="X14" i="13"/>
  <c r="X15" i="13" s="1"/>
  <c r="AD15" i="13"/>
  <c r="N16" i="13"/>
  <c r="V16" i="13"/>
  <c r="AC16" i="13"/>
  <c r="AA16" i="13" s="1"/>
  <c r="AG16" i="13" s="1"/>
  <c r="AK19" i="13"/>
  <c r="P17" i="13"/>
  <c r="X17" i="13"/>
  <c r="K19" i="13"/>
  <c r="AB19" i="13"/>
  <c r="P21" i="13"/>
  <c r="Z21" i="13"/>
  <c r="N22" i="13"/>
  <c r="Z22" i="13"/>
  <c r="L23" i="13"/>
  <c r="AC24" i="13"/>
  <c r="V24" i="13"/>
  <c r="N24" i="13"/>
  <c r="X24" i="13"/>
  <c r="X25" i="13"/>
  <c r="P25" i="13"/>
  <c r="V25" i="13"/>
  <c r="Z26" i="13"/>
  <c r="R26" i="13"/>
  <c r="V26" i="13"/>
  <c r="K27" i="13"/>
  <c r="AD27" i="13"/>
  <c r="AJ27" i="13"/>
  <c r="L31" i="13"/>
  <c r="X28" i="13"/>
  <c r="P28" i="13"/>
  <c r="AC28" i="13"/>
  <c r="V28" i="13"/>
  <c r="N28" i="13"/>
  <c r="R38" i="13"/>
  <c r="Z42" i="13"/>
  <c r="R42" i="13"/>
  <c r="R43" i="13" s="1"/>
  <c r="X42" i="13"/>
  <c r="P42" i="13"/>
  <c r="AK55" i="13"/>
  <c r="T58" i="13"/>
  <c r="X61" i="13"/>
  <c r="V62" i="13"/>
  <c r="L71" i="13"/>
  <c r="X68" i="13"/>
  <c r="P68" i="13"/>
  <c r="R68" i="13"/>
  <c r="Z68" i="13"/>
  <c r="Z71" i="13" s="1"/>
  <c r="AF71" i="13" s="1"/>
  <c r="N68" i="13"/>
  <c r="AC68" i="13"/>
  <c r="AA68" i="13" s="1"/>
  <c r="AG68" i="13" s="1"/>
  <c r="Z69" i="13"/>
  <c r="R69" i="13"/>
  <c r="P69" i="13"/>
  <c r="X69" i="13"/>
  <c r="N69" i="13"/>
  <c r="AC69" i="13"/>
  <c r="AA69" i="13" s="1"/>
  <c r="AG69" i="13" s="1"/>
  <c r="N75" i="13"/>
  <c r="X74" i="13"/>
  <c r="L75" i="13"/>
  <c r="AC77" i="13"/>
  <c r="AA77" i="13" s="1"/>
  <c r="AG77" i="13" s="1"/>
  <c r="V77" i="13"/>
  <c r="N77" i="13"/>
  <c r="T77" i="13"/>
  <c r="R77" i="13"/>
  <c r="X94" i="13"/>
  <c r="P94" i="13"/>
  <c r="P95" i="13" s="1"/>
  <c r="AC94" i="13"/>
  <c r="AA94" i="13" s="1"/>
  <c r="AG94" i="13" s="1"/>
  <c r="V94" i="13"/>
  <c r="N94" i="13"/>
  <c r="Z94" i="13"/>
  <c r="L95" i="13"/>
  <c r="T94" i="13"/>
  <c r="T95" i="13" s="1"/>
  <c r="R94" i="13"/>
  <c r="AC97" i="13"/>
  <c r="V97" i="13"/>
  <c r="N97" i="13"/>
  <c r="T97" i="13"/>
  <c r="R97" i="13"/>
  <c r="Z97" i="13"/>
  <c r="Z99" i="13" s="1"/>
  <c r="AF99" i="13" s="1"/>
  <c r="L99" i="13"/>
  <c r="X97" i="13"/>
  <c r="AB107" i="13"/>
  <c r="T17" i="13"/>
  <c r="AJ35" i="13"/>
  <c r="AB35" i="13"/>
  <c r="Z45" i="13"/>
  <c r="R45" i="13"/>
  <c r="X45" i="13"/>
  <c r="P45" i="13"/>
  <c r="AJ47" i="13"/>
  <c r="AB47" i="13"/>
  <c r="K47" i="13"/>
  <c r="Z48" i="13"/>
  <c r="R48" i="13"/>
  <c r="X48" i="13"/>
  <c r="P48" i="13"/>
  <c r="L51" i="13"/>
  <c r="AD59" i="13"/>
  <c r="AB59" i="13"/>
  <c r="AC100" i="13"/>
  <c r="AA100" i="13" s="1"/>
  <c r="AG100" i="13" s="1"/>
  <c r="V100" i="13"/>
  <c r="N100" i="13"/>
  <c r="R100" i="13"/>
  <c r="L103" i="13"/>
  <c r="Z100" i="13"/>
  <c r="P100" i="13"/>
  <c r="X100" i="13"/>
  <c r="T100" i="13"/>
  <c r="Z102" i="13"/>
  <c r="R102" i="13"/>
  <c r="P102" i="13"/>
  <c r="X102" i="13"/>
  <c r="N102" i="13"/>
  <c r="V102" i="13"/>
  <c r="T102" i="13"/>
  <c r="AC102" i="13"/>
  <c r="AA102" i="13" s="1"/>
  <c r="AG102" i="13" s="1"/>
  <c r="N4" i="13"/>
  <c r="AC4" i="13"/>
  <c r="T10" i="13"/>
  <c r="N14" i="13"/>
  <c r="AC14" i="13"/>
  <c r="AA14" i="13" s="1"/>
  <c r="AG14" i="13" s="1"/>
  <c r="T16" i="13"/>
  <c r="N17" i="13"/>
  <c r="AC17" i="13"/>
  <c r="AA17" i="13" s="1"/>
  <c r="AG17" i="13" s="1"/>
  <c r="V22" i="13"/>
  <c r="K35" i="13"/>
  <c r="X41" i="13"/>
  <c r="P41" i="13"/>
  <c r="AC41" i="13"/>
  <c r="AA41" i="13" s="1"/>
  <c r="AG41" i="13" s="1"/>
  <c r="V41" i="13"/>
  <c r="N41" i="13"/>
  <c r="L43" i="13"/>
  <c r="T47" i="13"/>
  <c r="N45" i="13"/>
  <c r="T62" i="13"/>
  <c r="X75" i="13"/>
  <c r="L83" i="13"/>
  <c r="X80" i="13"/>
  <c r="P80" i="13"/>
  <c r="AC80" i="13"/>
  <c r="V80" i="13"/>
  <c r="V83" i="13" s="1"/>
  <c r="N80" i="13"/>
  <c r="N83" i="13" s="1"/>
  <c r="T80" i="13"/>
  <c r="T83" i="13" s="1"/>
  <c r="R80" i="13"/>
  <c r="N95" i="13"/>
  <c r="R4" i="13"/>
  <c r="R7" i="13" s="1"/>
  <c r="N6" i="13"/>
  <c r="V6" i="13"/>
  <c r="N9" i="13"/>
  <c r="V9" i="13"/>
  <c r="P10" i="13"/>
  <c r="P11" i="13" s="1"/>
  <c r="N12" i="13"/>
  <c r="V12" i="13"/>
  <c r="P13" i="13"/>
  <c r="R14" i="13"/>
  <c r="R15" i="13" s="1"/>
  <c r="P16" i="13"/>
  <c r="X16" i="13"/>
  <c r="R17" i="13"/>
  <c r="R19" i="13" s="1"/>
  <c r="R21" i="13"/>
  <c r="R22" i="13"/>
  <c r="P24" i="13"/>
  <c r="Z24" i="13"/>
  <c r="N25" i="13"/>
  <c r="Z25" i="13"/>
  <c r="N26" i="13"/>
  <c r="X26" i="13"/>
  <c r="L27" i="13"/>
  <c r="R28" i="13"/>
  <c r="AE31" i="13"/>
  <c r="Z29" i="13"/>
  <c r="R29" i="13"/>
  <c r="X29" i="13"/>
  <c r="P29" i="13"/>
  <c r="AJ31" i="13"/>
  <c r="AB31" i="13"/>
  <c r="K31" i="13"/>
  <c r="Z32" i="13"/>
  <c r="R32" i="13"/>
  <c r="L35" i="13"/>
  <c r="X32" i="13"/>
  <c r="P32" i="13"/>
  <c r="P35" i="13" s="1"/>
  <c r="T38" i="13"/>
  <c r="L39" i="13"/>
  <c r="T41" i="13"/>
  <c r="T43" i="13" s="1"/>
  <c r="N42" i="13"/>
  <c r="AC42" i="13"/>
  <c r="AA42" i="13" s="1"/>
  <c r="AG42" i="13" s="1"/>
  <c r="L47" i="13"/>
  <c r="X44" i="13"/>
  <c r="P44" i="13"/>
  <c r="AC44" i="13"/>
  <c r="V44" i="13"/>
  <c r="N44" i="13"/>
  <c r="V45" i="13"/>
  <c r="V48" i="13"/>
  <c r="T55" i="13"/>
  <c r="L59" i="13"/>
  <c r="X58" i="13"/>
  <c r="X59" i="13" s="1"/>
  <c r="T68" i="13"/>
  <c r="T69" i="13"/>
  <c r="Z74" i="13"/>
  <c r="P77" i="13"/>
  <c r="X78" i="13"/>
  <c r="P78" i="13"/>
  <c r="AC78" i="13"/>
  <c r="AA78" i="13" s="1"/>
  <c r="AG78" i="13" s="1"/>
  <c r="T78" i="13"/>
  <c r="R78" i="13"/>
  <c r="P97" i="13"/>
  <c r="X109" i="13"/>
  <c r="P109" i="13"/>
  <c r="AC109" i="13"/>
  <c r="AA109" i="13" s="1"/>
  <c r="AG109" i="13" s="1"/>
  <c r="T109" i="13"/>
  <c r="V109" i="13"/>
  <c r="R109" i="13"/>
  <c r="Z109" i="13"/>
  <c r="N109" i="13"/>
  <c r="R30" i="13"/>
  <c r="Z30" i="13"/>
  <c r="R33" i="13"/>
  <c r="Z33" i="13"/>
  <c r="R36" i="13"/>
  <c r="Z36" i="13"/>
  <c r="R46" i="13"/>
  <c r="Z46" i="13"/>
  <c r="AE51" i="13"/>
  <c r="R49" i="13"/>
  <c r="Z49" i="13"/>
  <c r="T50" i="13"/>
  <c r="T51" i="13" s="1"/>
  <c r="AC50" i="13"/>
  <c r="AA50" i="13" s="1"/>
  <c r="AG50" i="13" s="1"/>
  <c r="AD51" i="13"/>
  <c r="AJ51" i="13"/>
  <c r="L55" i="13"/>
  <c r="X52" i="13"/>
  <c r="P52" i="13"/>
  <c r="P55" i="13" s="1"/>
  <c r="V52" i="13"/>
  <c r="V55" i="13" s="1"/>
  <c r="Z53" i="13"/>
  <c r="R53" i="13"/>
  <c r="V53" i="13"/>
  <c r="AD55" i="13"/>
  <c r="T56" i="13"/>
  <c r="AC56" i="13"/>
  <c r="AK59" i="13"/>
  <c r="AC64" i="13"/>
  <c r="V64" i="13"/>
  <c r="N64" i="13"/>
  <c r="N67" i="13" s="1"/>
  <c r="X64" i="13"/>
  <c r="X65" i="13"/>
  <c r="P65" i="13"/>
  <c r="P67" i="13" s="1"/>
  <c r="O67" i="13" s="1"/>
  <c r="V65" i="13"/>
  <c r="Z66" i="13"/>
  <c r="Z67" i="13" s="1"/>
  <c r="AF67" i="13" s="1"/>
  <c r="R66" i="13"/>
  <c r="R67" i="13" s="1"/>
  <c r="V66" i="13"/>
  <c r="AJ71" i="13"/>
  <c r="AB71" i="13"/>
  <c r="Z72" i="13"/>
  <c r="R72" i="13"/>
  <c r="V72" i="13"/>
  <c r="V75" i="13" s="1"/>
  <c r="AD75" i="13"/>
  <c r="AE83" i="13"/>
  <c r="Z81" i="13"/>
  <c r="R81" i="13"/>
  <c r="X81" i="13"/>
  <c r="P81" i="13"/>
  <c r="AJ83" i="13"/>
  <c r="AB83" i="13"/>
  <c r="K83" i="13"/>
  <c r="L87" i="13"/>
  <c r="X84" i="13"/>
  <c r="AC84" i="13"/>
  <c r="V84" i="13"/>
  <c r="V87" i="13" s="1"/>
  <c r="N84" i="13"/>
  <c r="N87" i="13" s="1"/>
  <c r="T84" i="13"/>
  <c r="T87" i="13" s="1"/>
  <c r="R84" i="13"/>
  <c r="AK87" i="13"/>
  <c r="F128" i="13"/>
  <c r="X101" i="13"/>
  <c r="P101" i="13"/>
  <c r="R101" i="13"/>
  <c r="Z101" i="13"/>
  <c r="N101" i="13"/>
  <c r="V101" i="13"/>
  <c r="T101" i="13"/>
  <c r="K103" i="13"/>
  <c r="AB103" i="13"/>
  <c r="AJ103" i="13"/>
  <c r="P111" i="13"/>
  <c r="AJ55" i="13"/>
  <c r="AB55" i="13"/>
  <c r="Z56" i="13"/>
  <c r="R56" i="13"/>
  <c r="R59" i="13" s="1"/>
  <c r="V56" i="13"/>
  <c r="X98" i="13"/>
  <c r="P98" i="13"/>
  <c r="AC98" i="13"/>
  <c r="AA98" i="13" s="1"/>
  <c r="AG98" i="13" s="1"/>
  <c r="T98" i="13"/>
  <c r="T99" i="13" s="1"/>
  <c r="R98" i="13"/>
  <c r="V98" i="13"/>
  <c r="N98" i="13"/>
  <c r="K111" i="13"/>
  <c r="AJ111" i="13"/>
  <c r="AD111" i="13"/>
  <c r="AB111" i="13"/>
  <c r="AJ115" i="13"/>
  <c r="AB115" i="13"/>
  <c r="AD115" i="13"/>
  <c r="R82" i="13"/>
  <c r="Z82" i="13"/>
  <c r="Z83" i="13" s="1"/>
  <c r="AF83" i="13" s="1"/>
  <c r="AE87" i="13"/>
  <c r="Z85" i="13"/>
  <c r="Z87" i="13" s="1"/>
  <c r="AF87" i="13" s="1"/>
  <c r="R85" i="13"/>
  <c r="X85" i="13"/>
  <c r="P85" i="13"/>
  <c r="AJ87" i="13"/>
  <c r="AB87" i="13"/>
  <c r="K87" i="13"/>
  <c r="Z88" i="13"/>
  <c r="R88" i="13"/>
  <c r="L91" i="13"/>
  <c r="X88" i="13"/>
  <c r="P88" i="13"/>
  <c r="AK107" i="13"/>
  <c r="AC115" i="13"/>
  <c r="AK91" i="13"/>
  <c r="AJ91" i="13"/>
  <c r="AB91" i="13"/>
  <c r="AE95" i="13"/>
  <c r="L107" i="13"/>
  <c r="X104" i="13"/>
  <c r="P104" i="13"/>
  <c r="AC104" i="13"/>
  <c r="AA104" i="13" s="1"/>
  <c r="AG104" i="13" s="1"/>
  <c r="T104" i="13"/>
  <c r="R104" i="13"/>
  <c r="Z105" i="13"/>
  <c r="Z107" i="13" s="1"/>
  <c r="AF107" i="13" s="1"/>
  <c r="R105" i="13"/>
  <c r="AC105" i="13"/>
  <c r="AA105" i="13" s="1"/>
  <c r="AG105" i="13" s="1"/>
  <c r="T105" i="13"/>
  <c r="P105" i="13"/>
  <c r="T115" i="13"/>
  <c r="AH128" i="13"/>
  <c r="AI127" i="13"/>
  <c r="R86" i="13"/>
  <c r="Z86" i="13"/>
  <c r="R89" i="13"/>
  <c r="Z89" i="13"/>
  <c r="R92" i="13"/>
  <c r="Z92" i="13"/>
  <c r="AD95" i="13"/>
  <c r="AC108" i="13"/>
  <c r="AA108" i="13" s="1"/>
  <c r="AG108" i="13" s="1"/>
  <c r="V108" i="13"/>
  <c r="V111" i="13" s="1"/>
  <c r="N108" i="13"/>
  <c r="N111" i="13" s="1"/>
  <c r="T108" i="13"/>
  <c r="Z108" i="13"/>
  <c r="Z110" i="13"/>
  <c r="R110" i="13"/>
  <c r="AC110" i="13"/>
  <c r="AA110" i="13" s="1"/>
  <c r="AG110" i="13" s="1"/>
  <c r="T110" i="13"/>
  <c r="X110" i="13"/>
  <c r="T123" i="13"/>
  <c r="L123" i="13"/>
  <c r="Z121" i="13"/>
  <c r="Z123" i="13" s="1"/>
  <c r="AF123" i="13" s="1"/>
  <c r="R121" i="13"/>
  <c r="X121" i="13"/>
  <c r="P121" i="13"/>
  <c r="P123" i="13" s="1"/>
  <c r="AC121" i="13"/>
  <c r="AC123" i="13" s="1"/>
  <c r="V121" i="13"/>
  <c r="V123" i="13" s="1"/>
  <c r="N121" i="13"/>
  <c r="Z116" i="13"/>
  <c r="R116" i="13"/>
  <c r="L119" i="13"/>
  <c r="AC116" i="13"/>
  <c r="T116" i="13"/>
  <c r="X116" i="13"/>
  <c r="X119" i="13" s="1"/>
  <c r="AC118" i="13"/>
  <c r="AA118" i="13" s="1"/>
  <c r="AG118" i="13" s="1"/>
  <c r="V118" i="13"/>
  <c r="V119" i="13" s="1"/>
  <c r="N118" i="13"/>
  <c r="R118" i="13"/>
  <c r="Z118" i="13"/>
  <c r="P118" i="13"/>
  <c r="N123" i="13"/>
  <c r="D128" i="13"/>
  <c r="AE111" i="13"/>
  <c r="L115" i="13"/>
  <c r="X112" i="13"/>
  <c r="X115" i="13" s="1"/>
  <c r="P112" i="13"/>
  <c r="V112" i="13"/>
  <c r="Z113" i="13"/>
  <c r="Z115" i="13" s="1"/>
  <c r="AF115" i="13" s="1"/>
  <c r="R113" i="13"/>
  <c r="R115" i="13" s="1"/>
  <c r="V113" i="13"/>
  <c r="AK119" i="13"/>
  <c r="AE127" i="13"/>
  <c r="I128" i="13"/>
  <c r="AM128" i="13"/>
  <c r="R123" i="13"/>
  <c r="Z124" i="13"/>
  <c r="Z127" i="13" s="1"/>
  <c r="R124" i="13"/>
  <c r="R127" i="13" s="1"/>
  <c r="L127" i="13"/>
  <c r="X124" i="13"/>
  <c r="X127" i="13" s="1"/>
  <c r="P124" i="13"/>
  <c r="AC124" i="13"/>
  <c r="AC127" i="13" s="1"/>
  <c r="V124" i="13"/>
  <c r="N124" i="13"/>
  <c r="N127" i="13" s="1"/>
  <c r="J128" i="13"/>
  <c r="AJ127" i="13"/>
  <c r="AB127" i="13"/>
  <c r="K127" i="13"/>
  <c r="AP128" i="13"/>
  <c r="P122" i="13"/>
  <c r="X122" i="13"/>
  <c r="X123" i="13" s="1"/>
  <c r="P125" i="13"/>
  <c r="X125" i="13"/>
  <c r="R126" i="13"/>
  <c r="Z126" i="13"/>
  <c r="T126" i="13"/>
  <c r="T127" i="13" s="1"/>
  <c r="N126" i="13"/>
  <c r="V126" i="13"/>
  <c r="R4" i="3"/>
  <c r="Z8" i="3"/>
  <c r="R8" i="3"/>
  <c r="L11" i="3"/>
  <c r="X8" i="3"/>
  <c r="P8" i="3"/>
  <c r="P11" i="3" s="1"/>
  <c r="AJ11" i="3"/>
  <c r="AB11" i="3"/>
  <c r="X14" i="3"/>
  <c r="P14" i="3"/>
  <c r="AC14" i="3"/>
  <c r="AA14" i="3" s="1"/>
  <c r="AG14" i="3" s="1"/>
  <c r="V14" i="3"/>
  <c r="N14" i="3"/>
  <c r="AJ23" i="3"/>
  <c r="AB23" i="3"/>
  <c r="K23" i="3"/>
  <c r="X30" i="3"/>
  <c r="P30" i="3"/>
  <c r="P31" i="3" s="1"/>
  <c r="AC30" i="3"/>
  <c r="AA30" i="3" s="1"/>
  <c r="AG30" i="3" s="1"/>
  <c r="V30" i="3"/>
  <c r="N30" i="3"/>
  <c r="AJ47" i="3"/>
  <c r="AB47" i="3"/>
  <c r="AD47" i="3"/>
  <c r="K47" i="3"/>
  <c r="Z5" i="3"/>
  <c r="R5" i="3"/>
  <c r="X5" i="3"/>
  <c r="P5" i="3"/>
  <c r="N8" i="3"/>
  <c r="AC8" i="3"/>
  <c r="K11" i="3"/>
  <c r="R14" i="3"/>
  <c r="R15" i="3" s="1"/>
  <c r="X17" i="3"/>
  <c r="P17" i="3"/>
  <c r="AC17" i="3"/>
  <c r="V17" i="3"/>
  <c r="N17" i="3"/>
  <c r="L23" i="3"/>
  <c r="X20" i="3"/>
  <c r="P20" i="3"/>
  <c r="AC20" i="3"/>
  <c r="V20" i="3"/>
  <c r="N20" i="3"/>
  <c r="N24" i="3"/>
  <c r="AC31" i="3"/>
  <c r="R30" i="3"/>
  <c r="X33" i="3"/>
  <c r="P33" i="3"/>
  <c r="AC33" i="3"/>
  <c r="V33" i="3"/>
  <c r="N33" i="3"/>
  <c r="L39" i="3"/>
  <c r="X36" i="3"/>
  <c r="P36" i="3"/>
  <c r="AC36" i="3"/>
  <c r="V36" i="3"/>
  <c r="V39" i="3" s="1"/>
  <c r="N36" i="3"/>
  <c r="Z42" i="3"/>
  <c r="R42" i="3"/>
  <c r="AC42" i="3"/>
  <c r="AA42" i="3" s="1"/>
  <c r="AG42" i="3" s="1"/>
  <c r="T42" i="3"/>
  <c r="X42" i="3"/>
  <c r="N42" i="3"/>
  <c r="P42" i="3"/>
  <c r="N47" i="3"/>
  <c r="Z48" i="3"/>
  <c r="R48" i="3"/>
  <c r="R51" i="3" s="1"/>
  <c r="L51" i="3"/>
  <c r="AC48" i="3"/>
  <c r="T48" i="3"/>
  <c r="T51" i="3" s="1"/>
  <c r="X48" i="3"/>
  <c r="N48" i="3"/>
  <c r="P48" i="3"/>
  <c r="P51" i="3" s="1"/>
  <c r="AC56" i="3"/>
  <c r="AA56" i="3" s="1"/>
  <c r="AG56" i="3" s="1"/>
  <c r="V56" i="3"/>
  <c r="N56" i="3"/>
  <c r="N59" i="3" s="1"/>
  <c r="R56" i="3"/>
  <c r="X56" i="3"/>
  <c r="P56" i="3"/>
  <c r="T56" i="3"/>
  <c r="Z61" i="3"/>
  <c r="R61" i="3"/>
  <c r="AC61" i="3"/>
  <c r="AA61" i="3" s="1"/>
  <c r="AG61" i="3" s="1"/>
  <c r="T61" i="3"/>
  <c r="V61" i="3"/>
  <c r="V63" i="3" s="1"/>
  <c r="N61" i="3"/>
  <c r="P61" i="3"/>
  <c r="Z80" i="3"/>
  <c r="R80" i="3"/>
  <c r="L83" i="3"/>
  <c r="AC80" i="3"/>
  <c r="AA80" i="3" s="1"/>
  <c r="AG80" i="3" s="1"/>
  <c r="T80" i="3"/>
  <c r="V80" i="3"/>
  <c r="N80" i="3"/>
  <c r="P80" i="3"/>
  <c r="AB83" i="3"/>
  <c r="AD83" i="3"/>
  <c r="K83" i="3"/>
  <c r="X94" i="3"/>
  <c r="P94" i="3"/>
  <c r="AC94" i="3"/>
  <c r="AA94" i="3" s="1"/>
  <c r="AG94" i="3" s="1"/>
  <c r="T94" i="3"/>
  <c r="V94" i="3"/>
  <c r="Z94" i="3"/>
  <c r="Z95" i="3" s="1"/>
  <c r="AF95" i="3" s="1"/>
  <c r="N94" i="3"/>
  <c r="R94" i="3"/>
  <c r="R95" i="3" s="1"/>
  <c r="AM128" i="3"/>
  <c r="L7" i="3"/>
  <c r="X4" i="3"/>
  <c r="P4" i="3"/>
  <c r="AC4" i="3"/>
  <c r="V4" i="3"/>
  <c r="N4" i="3"/>
  <c r="N7" i="3" s="1"/>
  <c r="AC40" i="3"/>
  <c r="AA40" i="3" s="1"/>
  <c r="AG40" i="3" s="1"/>
  <c r="V40" i="3"/>
  <c r="N40" i="3"/>
  <c r="T40" i="3"/>
  <c r="L43" i="3"/>
  <c r="Z40" i="3"/>
  <c r="R40" i="3"/>
  <c r="X41" i="3"/>
  <c r="X43" i="3" s="1"/>
  <c r="P41" i="3"/>
  <c r="AC41" i="3"/>
  <c r="AA41" i="3" s="1"/>
  <c r="AG41" i="3" s="1"/>
  <c r="T41" i="3"/>
  <c r="Z41" i="3"/>
  <c r="N41" i="3"/>
  <c r="R41" i="3"/>
  <c r="K43" i="3"/>
  <c r="AJ43" i="3"/>
  <c r="AD43" i="3"/>
  <c r="AB43" i="3"/>
  <c r="X105" i="3"/>
  <c r="P105" i="3"/>
  <c r="AC105" i="3"/>
  <c r="V105" i="3"/>
  <c r="V107" i="3" s="1"/>
  <c r="N105" i="3"/>
  <c r="R105" i="3"/>
  <c r="L107" i="3"/>
  <c r="Z105" i="3"/>
  <c r="T105" i="3"/>
  <c r="T107" i="3" s="1"/>
  <c r="K111" i="3"/>
  <c r="AB111" i="3"/>
  <c r="AJ111" i="3"/>
  <c r="AD111" i="3"/>
  <c r="AJ7" i="3"/>
  <c r="AB7" i="3"/>
  <c r="K7" i="3"/>
  <c r="Z24" i="3"/>
  <c r="R24" i="3"/>
  <c r="L27" i="3"/>
  <c r="X24" i="3"/>
  <c r="P24" i="3"/>
  <c r="AJ27" i="3"/>
  <c r="AB27" i="3"/>
  <c r="AD39" i="3"/>
  <c r="AJ39" i="3"/>
  <c r="K39" i="3"/>
  <c r="P40" i="3"/>
  <c r="V41" i="3"/>
  <c r="K67" i="3"/>
  <c r="AJ67" i="3"/>
  <c r="AD67" i="3"/>
  <c r="AB67" i="3"/>
  <c r="AC82" i="3"/>
  <c r="AA82" i="3" s="1"/>
  <c r="AG82" i="3" s="1"/>
  <c r="V82" i="3"/>
  <c r="N82" i="3"/>
  <c r="Z82" i="3"/>
  <c r="P82" i="3"/>
  <c r="X82" i="3"/>
  <c r="R82" i="3"/>
  <c r="T82" i="3"/>
  <c r="N107" i="3"/>
  <c r="Z4" i="3"/>
  <c r="AD7" i="3"/>
  <c r="T8" i="3"/>
  <c r="AD11" i="3"/>
  <c r="T14" i="3"/>
  <c r="L15" i="3"/>
  <c r="Z18" i="3"/>
  <c r="R18" i="3"/>
  <c r="X18" i="3"/>
  <c r="P18" i="3"/>
  <c r="Z21" i="3"/>
  <c r="Z23" i="3" s="1"/>
  <c r="AF23" i="3" s="1"/>
  <c r="R21" i="3"/>
  <c r="R23" i="3" s="1"/>
  <c r="X21" i="3"/>
  <c r="P21" i="3"/>
  <c r="AD23" i="3"/>
  <c r="T24" i="3"/>
  <c r="AD27" i="3"/>
  <c r="T30" i="3"/>
  <c r="L31" i="3"/>
  <c r="Z34" i="3"/>
  <c r="Z35" i="3" s="1"/>
  <c r="AF35" i="3" s="1"/>
  <c r="R34" i="3"/>
  <c r="R35" i="3" s="1"/>
  <c r="X34" i="3"/>
  <c r="P34" i="3"/>
  <c r="Z37" i="3"/>
  <c r="Z39" i="3" s="1"/>
  <c r="AF39" i="3" s="1"/>
  <c r="R37" i="3"/>
  <c r="R39" i="3" s="1"/>
  <c r="X37" i="3"/>
  <c r="P37" i="3"/>
  <c r="R55" i="3"/>
  <c r="R63" i="3"/>
  <c r="AC85" i="3"/>
  <c r="V85" i="3"/>
  <c r="N85" i="3"/>
  <c r="L87" i="3"/>
  <c r="Z85" i="3"/>
  <c r="P85" i="3"/>
  <c r="X85" i="3"/>
  <c r="R85" i="3"/>
  <c r="T85" i="3"/>
  <c r="AC96" i="3"/>
  <c r="AA96" i="3" s="1"/>
  <c r="AG96" i="3" s="1"/>
  <c r="V96" i="3"/>
  <c r="V99" i="3" s="1"/>
  <c r="U99" i="3" s="1"/>
  <c r="N96" i="3"/>
  <c r="R96" i="3"/>
  <c r="P96" i="3"/>
  <c r="Z96" i="3"/>
  <c r="T96" i="3"/>
  <c r="X96" i="3"/>
  <c r="T10" i="3"/>
  <c r="T13" i="3"/>
  <c r="T16" i="3"/>
  <c r="T19" i="3" s="1"/>
  <c r="AD19" i="3"/>
  <c r="T26" i="3"/>
  <c r="T29" i="3"/>
  <c r="T32" i="3"/>
  <c r="T35" i="3" s="1"/>
  <c r="AD35" i="3"/>
  <c r="AC50" i="3"/>
  <c r="AA50" i="3" s="1"/>
  <c r="AG50" i="3" s="1"/>
  <c r="V50" i="3"/>
  <c r="N50" i="3"/>
  <c r="X50" i="3"/>
  <c r="K51" i="3"/>
  <c r="AE55" i="3"/>
  <c r="AC53" i="3"/>
  <c r="AA53" i="3" s="1"/>
  <c r="AG53" i="3" s="1"/>
  <c r="V53" i="3"/>
  <c r="N53" i="3"/>
  <c r="X53" i="3"/>
  <c r="X54" i="3"/>
  <c r="P54" i="3"/>
  <c r="V54" i="3"/>
  <c r="AE59" i="3"/>
  <c r="L63" i="3"/>
  <c r="X60" i="3"/>
  <c r="X63" i="3" s="1"/>
  <c r="P60" i="3"/>
  <c r="AC60" i="3"/>
  <c r="T60" i="3"/>
  <c r="Z60" i="3"/>
  <c r="Z64" i="3"/>
  <c r="Z67" i="3" s="1"/>
  <c r="AF67" i="3" s="1"/>
  <c r="R64" i="3"/>
  <c r="R67" i="3" s="1"/>
  <c r="Q67" i="3" s="1"/>
  <c r="P64" i="3"/>
  <c r="X64" i="3"/>
  <c r="N73" i="3"/>
  <c r="R86" i="3"/>
  <c r="AC90" i="3"/>
  <c r="AA90" i="3" s="1"/>
  <c r="AG90" i="3" s="1"/>
  <c r="V90" i="3"/>
  <c r="V91" i="3" s="1"/>
  <c r="U91" i="3" s="1"/>
  <c r="N90" i="3"/>
  <c r="T90" i="3"/>
  <c r="T91" i="3" s="1"/>
  <c r="P90" i="3"/>
  <c r="X97" i="3"/>
  <c r="P97" i="3"/>
  <c r="R97" i="3"/>
  <c r="AC97" i="3"/>
  <c r="AA97" i="3" s="1"/>
  <c r="AG97" i="3" s="1"/>
  <c r="T97" i="3"/>
  <c r="AJ51" i="3"/>
  <c r="Z58" i="3"/>
  <c r="R58" i="3"/>
  <c r="P58" i="3"/>
  <c r="X58" i="3"/>
  <c r="X73" i="3"/>
  <c r="P73" i="3"/>
  <c r="P75" i="3" s="1"/>
  <c r="AC73" i="3"/>
  <c r="AA73" i="3" s="1"/>
  <c r="AG73" i="3" s="1"/>
  <c r="T73" i="3"/>
  <c r="Z73" i="3"/>
  <c r="K75" i="3"/>
  <c r="AJ75" i="3"/>
  <c r="AD75" i="3"/>
  <c r="AJ79" i="3"/>
  <c r="AB79" i="3"/>
  <c r="AD79" i="3"/>
  <c r="X86" i="3"/>
  <c r="P86" i="3"/>
  <c r="Z86" i="3"/>
  <c r="N86" i="3"/>
  <c r="AE99" i="3"/>
  <c r="F128" i="3"/>
  <c r="Z110" i="3"/>
  <c r="R110" i="3"/>
  <c r="P110" i="3"/>
  <c r="X110" i="3"/>
  <c r="N110" i="3"/>
  <c r="T110" i="3"/>
  <c r="V127" i="3"/>
  <c r="L127" i="3"/>
  <c r="P127" i="3"/>
  <c r="N10" i="3"/>
  <c r="V10" i="3"/>
  <c r="N13" i="3"/>
  <c r="N15" i="3" s="1"/>
  <c r="V13" i="3"/>
  <c r="N16" i="3"/>
  <c r="V16" i="3"/>
  <c r="N26" i="3"/>
  <c r="V26" i="3"/>
  <c r="V27" i="3" s="1"/>
  <c r="N29" i="3"/>
  <c r="N31" i="3" s="1"/>
  <c r="V29" i="3"/>
  <c r="N32" i="3"/>
  <c r="V32" i="3"/>
  <c r="AE43" i="3"/>
  <c r="L47" i="3"/>
  <c r="X44" i="3"/>
  <c r="X47" i="3" s="1"/>
  <c r="P44" i="3"/>
  <c r="P47" i="3" s="1"/>
  <c r="V44" i="3"/>
  <c r="Z45" i="3"/>
  <c r="Z47" i="3" s="1"/>
  <c r="AF47" i="3" s="1"/>
  <c r="R45" i="3"/>
  <c r="V45" i="3"/>
  <c r="AK51" i="3"/>
  <c r="P50" i="3"/>
  <c r="Z50" i="3"/>
  <c r="P53" i="3"/>
  <c r="Z53" i="3"/>
  <c r="N54" i="3"/>
  <c r="Z54" i="3"/>
  <c r="L55" i="3"/>
  <c r="X57" i="3"/>
  <c r="P57" i="3"/>
  <c r="R57" i="3"/>
  <c r="Z57" i="3"/>
  <c r="T58" i="3"/>
  <c r="AC58" i="3"/>
  <c r="AA58" i="3" s="1"/>
  <c r="AG58" i="3" s="1"/>
  <c r="N60" i="3"/>
  <c r="AJ63" i="3"/>
  <c r="AB63" i="3"/>
  <c r="N64" i="3"/>
  <c r="AK67" i="3"/>
  <c r="AC72" i="3"/>
  <c r="V72" i="3"/>
  <c r="V75" i="3" s="1"/>
  <c r="N72" i="3"/>
  <c r="T72" i="3"/>
  <c r="Z72" i="3"/>
  <c r="R73" i="3"/>
  <c r="Z74" i="3"/>
  <c r="R74" i="3"/>
  <c r="AC74" i="3"/>
  <c r="AA74" i="3" s="1"/>
  <c r="AG74" i="3" s="1"/>
  <c r="T74" i="3"/>
  <c r="X74" i="3"/>
  <c r="AB75" i="3"/>
  <c r="V87" i="3"/>
  <c r="T86" i="3"/>
  <c r="R90" i="3"/>
  <c r="AC93" i="3"/>
  <c r="V93" i="3"/>
  <c r="N93" i="3"/>
  <c r="T93" i="3"/>
  <c r="T95" i="3" s="1"/>
  <c r="L95" i="3"/>
  <c r="P93" i="3"/>
  <c r="N97" i="3"/>
  <c r="AJ99" i="3"/>
  <c r="AB99" i="3"/>
  <c r="AD99" i="3"/>
  <c r="K99" i="3"/>
  <c r="Z100" i="3"/>
  <c r="R100" i="3"/>
  <c r="AC100" i="3"/>
  <c r="T100" i="3"/>
  <c r="P100" i="3"/>
  <c r="X100" i="3"/>
  <c r="X102" i="3"/>
  <c r="P102" i="3"/>
  <c r="AC102" i="3"/>
  <c r="AA102" i="3" s="1"/>
  <c r="AG102" i="3" s="1"/>
  <c r="V102" i="3"/>
  <c r="V103" i="3" s="1"/>
  <c r="N102" i="3"/>
  <c r="N103" i="3" s="1"/>
  <c r="R102" i="3"/>
  <c r="Z102" i="3"/>
  <c r="T102" i="3"/>
  <c r="AI55" i="3"/>
  <c r="AC66" i="3"/>
  <c r="V66" i="3"/>
  <c r="V67" i="3" s="1"/>
  <c r="U67" i="3" s="1"/>
  <c r="N66" i="3"/>
  <c r="X66" i="3"/>
  <c r="AC69" i="3"/>
  <c r="V69" i="3"/>
  <c r="N69" i="3"/>
  <c r="N71" i="3" s="1"/>
  <c r="X69" i="3"/>
  <c r="X70" i="3"/>
  <c r="P70" i="3"/>
  <c r="P71" i="3" s="1"/>
  <c r="V70" i="3"/>
  <c r="AE75" i="3"/>
  <c r="L79" i="3"/>
  <c r="X76" i="3"/>
  <c r="X79" i="3" s="1"/>
  <c r="P76" i="3"/>
  <c r="V76" i="3"/>
  <c r="Z77" i="3"/>
  <c r="Z79" i="3" s="1"/>
  <c r="AF79" i="3" s="1"/>
  <c r="R77" i="3"/>
  <c r="R79" i="3" s="1"/>
  <c r="V77" i="3"/>
  <c r="AK83" i="3"/>
  <c r="Z88" i="3"/>
  <c r="R88" i="3"/>
  <c r="R91" i="3" s="1"/>
  <c r="Q91" i="3" s="1"/>
  <c r="X88" i="3"/>
  <c r="N88" i="3"/>
  <c r="Z98" i="3"/>
  <c r="R98" i="3"/>
  <c r="P98" i="3"/>
  <c r="X98" i="3"/>
  <c r="X109" i="3"/>
  <c r="P109" i="3"/>
  <c r="R109" i="3"/>
  <c r="Z109" i="3"/>
  <c r="N109" i="3"/>
  <c r="T109" i="3"/>
  <c r="V109" i="3"/>
  <c r="L115" i="3"/>
  <c r="X112" i="3"/>
  <c r="P112" i="3"/>
  <c r="AC112" i="3"/>
  <c r="AA112" i="3" s="1"/>
  <c r="AG112" i="3" s="1"/>
  <c r="T112" i="3"/>
  <c r="R112" i="3"/>
  <c r="Z112" i="3"/>
  <c r="K127" i="3"/>
  <c r="AD127" i="3"/>
  <c r="AB127" i="3"/>
  <c r="AI127" i="3"/>
  <c r="AH128" i="3"/>
  <c r="AJ87" i="3"/>
  <c r="AB87" i="3"/>
  <c r="AC108" i="3"/>
  <c r="V108" i="3"/>
  <c r="N108" i="3"/>
  <c r="R108" i="3"/>
  <c r="L111" i="3"/>
  <c r="Z108" i="3"/>
  <c r="P108" i="3"/>
  <c r="T108" i="3"/>
  <c r="Z113" i="3"/>
  <c r="R113" i="3"/>
  <c r="AC113" i="3"/>
  <c r="AA113" i="3" s="1"/>
  <c r="AG113" i="3" s="1"/>
  <c r="T113" i="3"/>
  <c r="P113" i="3"/>
  <c r="X113" i="3"/>
  <c r="AJ115" i="3"/>
  <c r="AB115" i="3"/>
  <c r="K115" i="3"/>
  <c r="AJ127" i="3"/>
  <c r="J128" i="3"/>
  <c r="Z106" i="3"/>
  <c r="Z107" i="3" s="1"/>
  <c r="AF107" i="3" s="1"/>
  <c r="R106" i="3"/>
  <c r="R107" i="3" s="1"/>
  <c r="X106" i="3"/>
  <c r="P106" i="3"/>
  <c r="Z116" i="3"/>
  <c r="Z119" i="3" s="1"/>
  <c r="AF119" i="3" s="1"/>
  <c r="R116" i="3"/>
  <c r="R119" i="3" s="1"/>
  <c r="P116" i="3"/>
  <c r="P119" i="3" s="1"/>
  <c r="X116" i="3"/>
  <c r="N116" i="3"/>
  <c r="AC116" i="3"/>
  <c r="AA116" i="3" s="1"/>
  <c r="AG116" i="3" s="1"/>
  <c r="AC118" i="3"/>
  <c r="AA118" i="3" s="1"/>
  <c r="AG118" i="3" s="1"/>
  <c r="V118" i="3"/>
  <c r="N118" i="3"/>
  <c r="X118" i="3"/>
  <c r="D128" i="3"/>
  <c r="AE127" i="3"/>
  <c r="I128" i="3"/>
  <c r="AP128" i="3"/>
  <c r="Z5" i="14"/>
  <c r="R5" i="14"/>
  <c r="AC5" i="14"/>
  <c r="AA5" i="14" s="1"/>
  <c r="AG5" i="14" s="1"/>
  <c r="V5" i="14"/>
  <c r="N5" i="14"/>
  <c r="X5" i="14"/>
  <c r="P5" i="14"/>
  <c r="L23" i="14"/>
  <c r="Z24" i="14"/>
  <c r="Z27" i="14" s="1"/>
  <c r="AF27" i="14" s="1"/>
  <c r="R24" i="14"/>
  <c r="R27" i="14" s="1"/>
  <c r="AC24" i="14"/>
  <c r="N24" i="14"/>
  <c r="L27" i="14"/>
  <c r="X24" i="14"/>
  <c r="P24" i="14"/>
  <c r="V24" i="14"/>
  <c r="K27" i="14"/>
  <c r="AJ27" i="14"/>
  <c r="AB27" i="14"/>
  <c r="Z8" i="14"/>
  <c r="Z11" i="14" s="1"/>
  <c r="AF11" i="14" s="1"/>
  <c r="R8" i="14"/>
  <c r="R11" i="14" s="1"/>
  <c r="V8" i="14"/>
  <c r="L11" i="14"/>
  <c r="X8" i="14"/>
  <c r="X11" i="14" s="1"/>
  <c r="P8" i="14"/>
  <c r="P11" i="14" s="1"/>
  <c r="AC8" i="14"/>
  <c r="N8" i="14"/>
  <c r="AJ11" i="14"/>
  <c r="AB11" i="14"/>
  <c r="K11" i="14"/>
  <c r="Z18" i="14"/>
  <c r="R18" i="14"/>
  <c r="N18" i="14"/>
  <c r="X18" i="14"/>
  <c r="X19" i="14" s="1"/>
  <c r="P18" i="14"/>
  <c r="AC18" i="14"/>
  <c r="AA18" i="14" s="1"/>
  <c r="AG18" i="14" s="1"/>
  <c r="V18" i="14"/>
  <c r="Z21" i="14"/>
  <c r="R21" i="14"/>
  <c r="AC21" i="14"/>
  <c r="AA21" i="14" s="1"/>
  <c r="AG21" i="14" s="1"/>
  <c r="N21" i="14"/>
  <c r="X21" i="14"/>
  <c r="P21" i="14"/>
  <c r="V21" i="14"/>
  <c r="F128" i="14"/>
  <c r="R7" i="14"/>
  <c r="Q7" i="14" s="1"/>
  <c r="X15" i="14"/>
  <c r="T24" i="14"/>
  <c r="AD27" i="14"/>
  <c r="V34" i="14"/>
  <c r="Z66" i="14"/>
  <c r="R66" i="14"/>
  <c r="X66" i="14"/>
  <c r="N66" i="14"/>
  <c r="T4" i="14"/>
  <c r="T7" i="14" s="1"/>
  <c r="S7" i="14" s="1"/>
  <c r="T17" i="14"/>
  <c r="T20" i="14"/>
  <c r="T23" i="14" s="1"/>
  <c r="AD23" i="14"/>
  <c r="N34" i="14"/>
  <c r="X34" i="14"/>
  <c r="X35" i="14" s="1"/>
  <c r="N36" i="14"/>
  <c r="L59" i="14"/>
  <c r="AC64" i="14"/>
  <c r="AA64" i="14" s="1"/>
  <c r="AG64" i="14" s="1"/>
  <c r="V64" i="14"/>
  <c r="N64" i="14"/>
  <c r="L67" i="14"/>
  <c r="Z64" i="14"/>
  <c r="P64" i="14"/>
  <c r="P66" i="14"/>
  <c r="AJ71" i="14"/>
  <c r="AB71" i="14"/>
  <c r="K71" i="14"/>
  <c r="AC72" i="14"/>
  <c r="AA72" i="14" s="1"/>
  <c r="AG72" i="14" s="1"/>
  <c r="X78" i="14"/>
  <c r="X79" i="14" s="1"/>
  <c r="P78" i="14"/>
  <c r="P79" i="14" s="1"/>
  <c r="AC78" i="14"/>
  <c r="AA78" i="14" s="1"/>
  <c r="AG78" i="14" s="1"/>
  <c r="Z78" i="14"/>
  <c r="AC118" i="14"/>
  <c r="AA118" i="14" s="1"/>
  <c r="AG118" i="14" s="1"/>
  <c r="V118" i="14"/>
  <c r="N118" i="14"/>
  <c r="T118" i="14"/>
  <c r="T119" i="14" s="1"/>
  <c r="R118" i="14"/>
  <c r="P118" i="14"/>
  <c r="Z118" i="14"/>
  <c r="X118" i="14"/>
  <c r="N4" i="14"/>
  <c r="N7" i="14" s="1"/>
  <c r="M7" i="14" s="1"/>
  <c r="V4" i="14"/>
  <c r="AC4" i="14"/>
  <c r="K7" i="14"/>
  <c r="T10" i="14"/>
  <c r="T11" i="14" s="1"/>
  <c r="T13" i="14"/>
  <c r="N14" i="14"/>
  <c r="V14" i="14"/>
  <c r="AC14" i="14"/>
  <c r="AA14" i="14" s="1"/>
  <c r="AG14" i="14" s="1"/>
  <c r="T16" i="14"/>
  <c r="T19" i="14" s="1"/>
  <c r="N17" i="14"/>
  <c r="V17" i="14"/>
  <c r="AC17" i="14"/>
  <c r="AD19" i="14"/>
  <c r="N20" i="14"/>
  <c r="V20" i="14"/>
  <c r="V23" i="14" s="1"/>
  <c r="AC20" i="14"/>
  <c r="K23" i="14"/>
  <c r="T26" i="14"/>
  <c r="T29" i="14"/>
  <c r="N30" i="14"/>
  <c r="V30" i="14"/>
  <c r="AC30" i="14"/>
  <c r="AA30" i="14" s="1"/>
  <c r="AG30" i="14" s="1"/>
  <c r="L35" i="14"/>
  <c r="T32" i="14"/>
  <c r="N33" i="14"/>
  <c r="V33" i="14"/>
  <c r="AC33" i="14"/>
  <c r="AA33" i="14" s="1"/>
  <c r="AG33" i="14" s="1"/>
  <c r="P34" i="14"/>
  <c r="Z34" i="14"/>
  <c r="Z35" i="14" s="1"/>
  <c r="AF35" i="14" s="1"/>
  <c r="AC38" i="14"/>
  <c r="AA38" i="14" s="1"/>
  <c r="AG38" i="14" s="1"/>
  <c r="V38" i="14"/>
  <c r="N38" i="14"/>
  <c r="X38" i="14"/>
  <c r="K39" i="14"/>
  <c r="AC41" i="14"/>
  <c r="V41" i="14"/>
  <c r="N41" i="14"/>
  <c r="X41" i="14"/>
  <c r="X42" i="14"/>
  <c r="P42" i="14"/>
  <c r="V42" i="14"/>
  <c r="L51" i="14"/>
  <c r="X48" i="14"/>
  <c r="P48" i="14"/>
  <c r="P51" i="14" s="1"/>
  <c r="V48" i="14"/>
  <c r="Z49" i="14"/>
  <c r="R49" i="14"/>
  <c r="V49" i="14"/>
  <c r="P54" i="14"/>
  <c r="P55" i="14" s="1"/>
  <c r="X62" i="14"/>
  <c r="X63" i="14" s="1"/>
  <c r="P62" i="14"/>
  <c r="R62" i="14"/>
  <c r="R63" i="14" s="1"/>
  <c r="Z62" i="14"/>
  <c r="R64" i="14"/>
  <c r="X65" i="14"/>
  <c r="P65" i="14"/>
  <c r="Z65" i="14"/>
  <c r="N65" i="14"/>
  <c r="T66" i="14"/>
  <c r="K67" i="14"/>
  <c r="AB67" i="14"/>
  <c r="T68" i="14"/>
  <c r="T71" i="14" s="1"/>
  <c r="Z69" i="14"/>
  <c r="R69" i="14"/>
  <c r="P69" i="14"/>
  <c r="X69" i="14"/>
  <c r="T72" i="14"/>
  <c r="AE75" i="14"/>
  <c r="N78" i="14"/>
  <c r="AK83" i="14"/>
  <c r="L91" i="14"/>
  <c r="X88" i="14"/>
  <c r="P88" i="14"/>
  <c r="AC88" i="14"/>
  <c r="AA88" i="14" s="1"/>
  <c r="AG88" i="14" s="1"/>
  <c r="T88" i="14"/>
  <c r="R88" i="14"/>
  <c r="V88" i="14"/>
  <c r="X94" i="14"/>
  <c r="X95" i="14" s="1"/>
  <c r="P94" i="14"/>
  <c r="P95" i="14" s="1"/>
  <c r="AC94" i="14"/>
  <c r="V94" i="14"/>
  <c r="V95" i="14" s="1"/>
  <c r="N94" i="14"/>
  <c r="Z94" i="14"/>
  <c r="L95" i="14"/>
  <c r="T94" i="14"/>
  <c r="T95" i="14" s="1"/>
  <c r="Z98" i="14"/>
  <c r="R98" i="14"/>
  <c r="R99" i="14" s="1"/>
  <c r="X98" i="14"/>
  <c r="P98" i="14"/>
  <c r="T98" i="14"/>
  <c r="AC98" i="14"/>
  <c r="AA98" i="14" s="1"/>
  <c r="AG98" i="14" s="1"/>
  <c r="N98" i="14"/>
  <c r="L99" i="14"/>
  <c r="AC105" i="14"/>
  <c r="V105" i="14"/>
  <c r="N105" i="14"/>
  <c r="R105" i="14"/>
  <c r="L107" i="14"/>
  <c r="Z105" i="14"/>
  <c r="Z107" i="14" s="1"/>
  <c r="AF107" i="14" s="1"/>
  <c r="P105" i="14"/>
  <c r="X105" i="14"/>
  <c r="X125" i="14"/>
  <c r="P125" i="14"/>
  <c r="R125" i="14"/>
  <c r="V125" i="14"/>
  <c r="AC125" i="14"/>
  <c r="T125" i="14"/>
  <c r="Z125" i="14"/>
  <c r="N125" i="14"/>
  <c r="AC34" i="14"/>
  <c r="AA34" i="14" s="1"/>
  <c r="AG34" i="14" s="1"/>
  <c r="AJ35" i="14"/>
  <c r="AB35" i="14"/>
  <c r="Z36" i="14"/>
  <c r="R36" i="14"/>
  <c r="V36" i="14"/>
  <c r="L71" i="14"/>
  <c r="X68" i="14"/>
  <c r="P68" i="14"/>
  <c r="R68" i="14"/>
  <c r="Z68" i="14"/>
  <c r="Z71" i="14" s="1"/>
  <c r="AF71" i="14" s="1"/>
  <c r="Z72" i="14"/>
  <c r="R72" i="14"/>
  <c r="R75" i="14" s="1"/>
  <c r="Q75" i="14" s="1"/>
  <c r="X72" i="14"/>
  <c r="N72" i="14"/>
  <c r="O79" i="14"/>
  <c r="AD103" i="14"/>
  <c r="AB103" i="14"/>
  <c r="X106" i="14"/>
  <c r="X107" i="14" s="1"/>
  <c r="P106" i="14"/>
  <c r="R106" i="14"/>
  <c r="Z106" i="14"/>
  <c r="N106" i="14"/>
  <c r="V106" i="14"/>
  <c r="T106" i="14"/>
  <c r="K111" i="14"/>
  <c r="AB111" i="14"/>
  <c r="AD111" i="14"/>
  <c r="AJ111" i="14"/>
  <c r="K127" i="14"/>
  <c r="AJ127" i="14"/>
  <c r="AD127" i="14"/>
  <c r="AB127" i="14"/>
  <c r="AD7" i="14"/>
  <c r="T14" i="14"/>
  <c r="L15" i="14"/>
  <c r="T30" i="14"/>
  <c r="L31" i="14"/>
  <c r="T33" i="14"/>
  <c r="K35" i="14"/>
  <c r="X36" i="14"/>
  <c r="AJ39" i="14"/>
  <c r="AC54" i="14"/>
  <c r="AA54" i="14" s="1"/>
  <c r="AG54" i="14" s="1"/>
  <c r="V54" i="14"/>
  <c r="N54" i="14"/>
  <c r="N55" i="14" s="1"/>
  <c r="X54" i="14"/>
  <c r="X55" i="14" s="1"/>
  <c r="X59" i="14"/>
  <c r="AC58" i="14"/>
  <c r="V58" i="14"/>
  <c r="N58" i="14"/>
  <c r="R58" i="14"/>
  <c r="Z58" i="14"/>
  <c r="AC66" i="14"/>
  <c r="AA66" i="14" s="1"/>
  <c r="AG66" i="14" s="1"/>
  <c r="N68" i="14"/>
  <c r="P72" i="14"/>
  <c r="P75" i="14" s="1"/>
  <c r="O75" i="14" s="1"/>
  <c r="AB83" i="14"/>
  <c r="K83" i="14"/>
  <c r="AC84" i="14"/>
  <c r="AA84" i="14" s="1"/>
  <c r="AG84" i="14" s="1"/>
  <c r="V84" i="14"/>
  <c r="V87" i="14" s="1"/>
  <c r="R84" i="14"/>
  <c r="L87" i="14"/>
  <c r="Z84" i="14"/>
  <c r="P84" i="14"/>
  <c r="N84" i="14"/>
  <c r="T89" i="14"/>
  <c r="Z89" i="14"/>
  <c r="R89" i="14"/>
  <c r="V89" i="14"/>
  <c r="AC89" i="14"/>
  <c r="AA89" i="14" s="1"/>
  <c r="AG89" i="14" s="1"/>
  <c r="P89" i="14"/>
  <c r="X89" i="14"/>
  <c r="X109" i="14"/>
  <c r="P109" i="14"/>
  <c r="Z109" i="14"/>
  <c r="N109" i="14"/>
  <c r="V109" i="14"/>
  <c r="T109" i="14"/>
  <c r="T111" i="14" s="1"/>
  <c r="AC109" i="14"/>
  <c r="AA109" i="14" s="1"/>
  <c r="AG109" i="14" s="1"/>
  <c r="AA127" i="14"/>
  <c r="W127" i="14"/>
  <c r="S127" i="14"/>
  <c r="O127" i="14"/>
  <c r="M127" i="14"/>
  <c r="U127" i="14"/>
  <c r="Q127" i="14"/>
  <c r="Y127" i="14"/>
  <c r="P4" i="14"/>
  <c r="X4" i="14"/>
  <c r="AB7" i="14"/>
  <c r="N10" i="14"/>
  <c r="V10" i="14"/>
  <c r="N13" i="14"/>
  <c r="V13" i="14"/>
  <c r="P14" i="14"/>
  <c r="P15" i="14" s="1"/>
  <c r="N16" i="14"/>
  <c r="V16" i="14"/>
  <c r="P17" i="14"/>
  <c r="P19" i="14" s="1"/>
  <c r="P20" i="14"/>
  <c r="X20" i="14"/>
  <c r="AB23" i="14"/>
  <c r="N26" i="14"/>
  <c r="V26" i="14"/>
  <c r="N29" i="14"/>
  <c r="V29" i="14"/>
  <c r="P30" i="14"/>
  <c r="P31" i="14" s="1"/>
  <c r="N32" i="14"/>
  <c r="V32" i="14"/>
  <c r="AC32" i="14"/>
  <c r="P33" i="14"/>
  <c r="P35" i="14" s="1"/>
  <c r="R34" i="14"/>
  <c r="AD35" i="14"/>
  <c r="T36" i="14"/>
  <c r="T39" i="14" s="1"/>
  <c r="AC36" i="14"/>
  <c r="AK39" i="14"/>
  <c r="P38" i="14"/>
  <c r="P39" i="14" s="1"/>
  <c r="Z38" i="14"/>
  <c r="L39" i="14"/>
  <c r="P41" i="14"/>
  <c r="Z41" i="14"/>
  <c r="N42" i="14"/>
  <c r="Z42" i="14"/>
  <c r="L43" i="14"/>
  <c r="AC44" i="14"/>
  <c r="V44" i="14"/>
  <c r="N44" i="14"/>
  <c r="N47" i="14" s="1"/>
  <c r="X44" i="14"/>
  <c r="X45" i="14"/>
  <c r="P45" i="14"/>
  <c r="P47" i="14" s="1"/>
  <c r="V45" i="14"/>
  <c r="Z46" i="14"/>
  <c r="Z47" i="14" s="1"/>
  <c r="AF47" i="14" s="1"/>
  <c r="R46" i="14"/>
  <c r="R47" i="14" s="1"/>
  <c r="V46" i="14"/>
  <c r="N48" i="14"/>
  <c r="Z48" i="14"/>
  <c r="Z51" i="14" s="1"/>
  <c r="AF51" i="14" s="1"/>
  <c r="N49" i="14"/>
  <c r="X49" i="14"/>
  <c r="AJ51" i="14"/>
  <c r="AB51" i="14"/>
  <c r="L55" i="14"/>
  <c r="Z52" i="14"/>
  <c r="R52" i="14"/>
  <c r="V52" i="14"/>
  <c r="V55" i="14" s="1"/>
  <c r="AE55" i="14"/>
  <c r="R54" i="14"/>
  <c r="T58" i="14"/>
  <c r="T59" i="14" s="1"/>
  <c r="AC61" i="14"/>
  <c r="AA61" i="14" s="1"/>
  <c r="AG61" i="14" s="1"/>
  <c r="V61" i="14"/>
  <c r="N61" i="14"/>
  <c r="R61" i="14"/>
  <c r="Z61" i="14"/>
  <c r="N62" i="14"/>
  <c r="T64" i="14"/>
  <c r="T67" i="14" s="1"/>
  <c r="R65" i="14"/>
  <c r="AC65" i="14"/>
  <c r="AA65" i="14" s="1"/>
  <c r="AG65" i="14" s="1"/>
  <c r="V66" i="14"/>
  <c r="V68" i="14"/>
  <c r="V71" i="14" s="1"/>
  <c r="N69" i="14"/>
  <c r="V72" i="14"/>
  <c r="AC74" i="14"/>
  <c r="AA74" i="14" s="1"/>
  <c r="AG74" i="14" s="1"/>
  <c r="V74" i="14"/>
  <c r="N74" i="14"/>
  <c r="T74" i="14"/>
  <c r="Z74" i="14"/>
  <c r="AC77" i="14"/>
  <c r="AA77" i="14" s="1"/>
  <c r="AG77" i="14" s="1"/>
  <c r="V77" i="14"/>
  <c r="N77" i="14"/>
  <c r="N79" i="14" s="1"/>
  <c r="T77" i="14"/>
  <c r="Z77" i="14"/>
  <c r="Z79" i="14" s="1"/>
  <c r="AF79" i="14" s="1"/>
  <c r="R78" i="14"/>
  <c r="R79" i="14" s="1"/>
  <c r="L83" i="14"/>
  <c r="X80" i="14"/>
  <c r="P80" i="14"/>
  <c r="AC80" i="14"/>
  <c r="AA80" i="14" s="1"/>
  <c r="AG80" i="14" s="1"/>
  <c r="V80" i="14"/>
  <c r="V83" i="14" s="1"/>
  <c r="N80" i="14"/>
  <c r="T80" i="14"/>
  <c r="T83" i="14" s="1"/>
  <c r="Z81" i="14"/>
  <c r="R81" i="14"/>
  <c r="X81" i="14"/>
  <c r="P81" i="14"/>
  <c r="AC81" i="14"/>
  <c r="AA81" i="14" s="1"/>
  <c r="AG81" i="14" s="1"/>
  <c r="N81" i="14"/>
  <c r="X84" i="14"/>
  <c r="N88" i="14"/>
  <c r="R94" i="14"/>
  <c r="V98" i="14"/>
  <c r="AC102" i="14"/>
  <c r="AA102" i="14" s="1"/>
  <c r="AG102" i="14" s="1"/>
  <c r="V102" i="14"/>
  <c r="N102" i="14"/>
  <c r="N103" i="14" s="1"/>
  <c r="R102" i="14"/>
  <c r="Z102" i="14"/>
  <c r="P102" i="14"/>
  <c r="P103" i="14" s="1"/>
  <c r="X102" i="14"/>
  <c r="X103" i="14" s="1"/>
  <c r="T102" i="14"/>
  <c r="AJ103" i="14"/>
  <c r="T105" i="14"/>
  <c r="J128" i="14"/>
  <c r="AH128" i="14"/>
  <c r="AC121" i="14"/>
  <c r="AA121" i="14" s="1"/>
  <c r="AG121" i="14" s="1"/>
  <c r="V121" i="14"/>
  <c r="V123" i="14" s="1"/>
  <c r="N121" i="14"/>
  <c r="N123" i="14" s="1"/>
  <c r="T121" i="14"/>
  <c r="R121" i="14"/>
  <c r="R123" i="14" s="1"/>
  <c r="L123" i="14"/>
  <c r="P121" i="14"/>
  <c r="Z121" i="14"/>
  <c r="AC124" i="14"/>
  <c r="AC127" i="14" s="1"/>
  <c r="V124" i="14"/>
  <c r="N124" i="14"/>
  <c r="R124" i="14"/>
  <c r="R127" i="14" s="1"/>
  <c r="T124" i="14"/>
  <c r="T127" i="14" s="1"/>
  <c r="P124" i="14"/>
  <c r="Z124" i="14"/>
  <c r="AJ55" i="14"/>
  <c r="AB55" i="14"/>
  <c r="Z56" i="14"/>
  <c r="R56" i="14"/>
  <c r="R59" i="14" s="1"/>
  <c r="V56" i="14"/>
  <c r="AE87" i="14"/>
  <c r="X85" i="14"/>
  <c r="P85" i="14"/>
  <c r="R85" i="14"/>
  <c r="Z85" i="14"/>
  <c r="N85" i="14"/>
  <c r="AC85" i="14"/>
  <c r="AA85" i="14" s="1"/>
  <c r="AG85" i="14" s="1"/>
  <c r="Z86" i="14"/>
  <c r="R86" i="14"/>
  <c r="P86" i="14"/>
  <c r="X86" i="14"/>
  <c r="N86" i="14"/>
  <c r="AC86" i="14"/>
  <c r="AA86" i="14" s="1"/>
  <c r="AG86" i="14" s="1"/>
  <c r="K87" i="14"/>
  <c r="AB87" i="14"/>
  <c r="N95" i="14"/>
  <c r="X97" i="14"/>
  <c r="P97" i="14"/>
  <c r="AC97" i="14"/>
  <c r="V97" i="14"/>
  <c r="N97" i="14"/>
  <c r="Z97" i="14"/>
  <c r="T97" i="14"/>
  <c r="Z113" i="14"/>
  <c r="R113" i="14"/>
  <c r="P113" i="14"/>
  <c r="V113" i="14"/>
  <c r="V115" i="14" s="1"/>
  <c r="AC113" i="14"/>
  <c r="T113" i="14"/>
  <c r="T115" i="14" s="1"/>
  <c r="X113" i="14"/>
  <c r="AI119" i="14"/>
  <c r="X121" i="14"/>
  <c r="X124" i="14"/>
  <c r="R82" i="14"/>
  <c r="Z82" i="14"/>
  <c r="AK107" i="14"/>
  <c r="AM128" i="14"/>
  <c r="AK91" i="14"/>
  <c r="AJ91" i="14"/>
  <c r="AB91" i="14"/>
  <c r="L103" i="14"/>
  <c r="T107" i="14"/>
  <c r="D128" i="14"/>
  <c r="AP128" i="14"/>
  <c r="R92" i="14"/>
  <c r="Z92" i="14"/>
  <c r="AD99" i="14"/>
  <c r="T100" i="14"/>
  <c r="AC100" i="14"/>
  <c r="AK103" i="14"/>
  <c r="Z110" i="14"/>
  <c r="R110" i="14"/>
  <c r="R111" i="14" s="1"/>
  <c r="X110" i="14"/>
  <c r="N110" i="14"/>
  <c r="L115" i="14"/>
  <c r="X112" i="14"/>
  <c r="P112" i="14"/>
  <c r="R112" i="14"/>
  <c r="Z112" i="14"/>
  <c r="Z115" i="14" s="1"/>
  <c r="AF115" i="14" s="1"/>
  <c r="Z116" i="14"/>
  <c r="R116" i="14"/>
  <c r="R119" i="14" s="1"/>
  <c r="X116" i="14"/>
  <c r="N116" i="14"/>
  <c r="N119" i="14" s="1"/>
  <c r="Z126" i="14"/>
  <c r="R126" i="14"/>
  <c r="P126" i="14"/>
  <c r="X126" i="14"/>
  <c r="Z100" i="14"/>
  <c r="R100" i="14"/>
  <c r="V100" i="14"/>
  <c r="AC108" i="14"/>
  <c r="AA108" i="14" s="1"/>
  <c r="AG108" i="14" s="1"/>
  <c r="V108" i="14"/>
  <c r="V111" i="14" s="1"/>
  <c r="N108" i="14"/>
  <c r="L111" i="14"/>
  <c r="Z108" i="14"/>
  <c r="P108" i="14"/>
  <c r="AJ115" i="14"/>
  <c r="AB115" i="14"/>
  <c r="K115" i="14"/>
  <c r="AC119" i="14"/>
  <c r="AK119" i="14"/>
  <c r="X122" i="14"/>
  <c r="P122" i="14"/>
  <c r="AC122" i="14"/>
  <c r="AA122" i="14" s="1"/>
  <c r="AG122" i="14" s="1"/>
  <c r="T122" i="14"/>
  <c r="Z122" i="14"/>
  <c r="AE127" i="14"/>
  <c r="I128" i="14"/>
  <c r="S35" i="5"/>
  <c r="T8" i="5"/>
  <c r="T11" i="5" s="1"/>
  <c r="AD11" i="5"/>
  <c r="T21" i="5"/>
  <c r="T24" i="5"/>
  <c r="AC29" i="5"/>
  <c r="AA29" i="5" s="1"/>
  <c r="AG29" i="5" s="1"/>
  <c r="V29" i="5"/>
  <c r="N29" i="5"/>
  <c r="X29" i="5"/>
  <c r="X30" i="5"/>
  <c r="P30" i="5"/>
  <c r="X36" i="5"/>
  <c r="Z71" i="5"/>
  <c r="AF71" i="5" s="1"/>
  <c r="N5" i="5"/>
  <c r="V5" i="5"/>
  <c r="AC5" i="5"/>
  <c r="AA5" i="5" s="1"/>
  <c r="AG5" i="5" s="1"/>
  <c r="V8" i="5"/>
  <c r="V11" i="5" s="1"/>
  <c r="T14" i="5"/>
  <c r="T15" i="5" s="1"/>
  <c r="N18" i="5"/>
  <c r="AC18" i="5"/>
  <c r="AA18" i="5" s="1"/>
  <c r="AG18" i="5" s="1"/>
  <c r="V21" i="5"/>
  <c r="AC21" i="5"/>
  <c r="AA21" i="5" s="1"/>
  <c r="AG21" i="5" s="1"/>
  <c r="AD23" i="5"/>
  <c r="N24" i="5"/>
  <c r="N27" i="5" s="1"/>
  <c r="V24" i="5"/>
  <c r="V27" i="5" s="1"/>
  <c r="AC24" i="5"/>
  <c r="N30" i="5"/>
  <c r="Z30" i="5"/>
  <c r="L31" i="5"/>
  <c r="Z34" i="5"/>
  <c r="R34" i="5"/>
  <c r="V34" i="5"/>
  <c r="Z46" i="5"/>
  <c r="R46" i="5"/>
  <c r="AC46" i="5"/>
  <c r="AA46" i="5" s="1"/>
  <c r="AG46" i="5" s="1"/>
  <c r="T46" i="5"/>
  <c r="N73" i="5"/>
  <c r="N4" i="5"/>
  <c r="N7" i="5" s="1"/>
  <c r="M7" i="5" s="1"/>
  <c r="V4" i="5"/>
  <c r="V7" i="5" s="1"/>
  <c r="U7" i="5" s="1"/>
  <c r="AC4" i="5"/>
  <c r="P5" i="5"/>
  <c r="X5" i="5"/>
  <c r="R6" i="5"/>
  <c r="Z6" i="5"/>
  <c r="Z7" i="5" s="1"/>
  <c r="AF7" i="5" s="1"/>
  <c r="K7" i="5"/>
  <c r="P8" i="5"/>
  <c r="P11" i="5" s="1"/>
  <c r="X8" i="5"/>
  <c r="X11" i="5" s="1"/>
  <c r="R9" i="5"/>
  <c r="Z9" i="5"/>
  <c r="L11" i="5"/>
  <c r="AB11" i="5"/>
  <c r="AJ11" i="5"/>
  <c r="R12" i="5"/>
  <c r="R15" i="5" s="1"/>
  <c r="Z12" i="5"/>
  <c r="N14" i="5"/>
  <c r="N15" i="5" s="1"/>
  <c r="V14" i="5"/>
  <c r="AC14" i="5"/>
  <c r="N17" i="5"/>
  <c r="V17" i="5"/>
  <c r="AC17" i="5"/>
  <c r="P18" i="5"/>
  <c r="X18" i="5"/>
  <c r="X19" i="5" s="1"/>
  <c r="N20" i="5"/>
  <c r="V20" i="5"/>
  <c r="AC20" i="5"/>
  <c r="P21" i="5"/>
  <c r="X21" i="5"/>
  <c r="R22" i="5"/>
  <c r="Z22" i="5"/>
  <c r="Z23" i="5" s="1"/>
  <c r="AF23" i="5" s="1"/>
  <c r="K23" i="5"/>
  <c r="P24" i="5"/>
  <c r="P27" i="5" s="1"/>
  <c r="X24" i="5"/>
  <c r="X27" i="5" s="1"/>
  <c r="R25" i="5"/>
  <c r="Z25" i="5"/>
  <c r="T26" i="5"/>
  <c r="AD27" i="5"/>
  <c r="R29" i="5"/>
  <c r="R31" i="5" s="1"/>
  <c r="R30" i="5"/>
  <c r="P32" i="5"/>
  <c r="Z32" i="5"/>
  <c r="N33" i="5"/>
  <c r="N34" i="5"/>
  <c r="X34" i="5"/>
  <c r="AB35" i="5"/>
  <c r="T36" i="5"/>
  <c r="T39" i="5" s="1"/>
  <c r="N46" i="5"/>
  <c r="N51" i="5"/>
  <c r="Z52" i="5"/>
  <c r="R52" i="5"/>
  <c r="R55" i="5" s="1"/>
  <c r="L55" i="5"/>
  <c r="AC52" i="5"/>
  <c r="T52" i="5"/>
  <c r="T55" i="5" s="1"/>
  <c r="X52" i="5"/>
  <c r="X55" i="5" s="1"/>
  <c r="AC54" i="5"/>
  <c r="AA54" i="5" s="1"/>
  <c r="AG54" i="5" s="1"/>
  <c r="V54" i="5"/>
  <c r="V55" i="5" s="1"/>
  <c r="N54" i="5"/>
  <c r="N55" i="5" s="1"/>
  <c r="Z54" i="5"/>
  <c r="P54" i="5"/>
  <c r="P55" i="5" s="1"/>
  <c r="AJ55" i="5"/>
  <c r="AC57" i="5"/>
  <c r="AA57" i="5" s="1"/>
  <c r="AG57" i="5" s="1"/>
  <c r="V57" i="5"/>
  <c r="V59" i="5" s="1"/>
  <c r="N57" i="5"/>
  <c r="L59" i="5"/>
  <c r="Z57" i="5"/>
  <c r="P57" i="5"/>
  <c r="AK63" i="5"/>
  <c r="P65" i="5"/>
  <c r="AC69" i="5"/>
  <c r="AA69" i="5" s="1"/>
  <c r="AG69" i="5" s="1"/>
  <c r="V69" i="5"/>
  <c r="N69" i="5"/>
  <c r="N71" i="5" s="1"/>
  <c r="T69" i="5"/>
  <c r="L71" i="5"/>
  <c r="P69" i="5"/>
  <c r="K75" i="5"/>
  <c r="AJ75" i="5"/>
  <c r="AD75" i="5"/>
  <c r="AB75" i="5"/>
  <c r="AC79" i="5"/>
  <c r="AC98" i="5"/>
  <c r="AA98" i="5" s="1"/>
  <c r="AG98" i="5" s="1"/>
  <c r="V98" i="5"/>
  <c r="N98" i="5"/>
  <c r="N99" i="5" s="1"/>
  <c r="M99" i="5" s="1"/>
  <c r="R98" i="5"/>
  <c r="Z98" i="5"/>
  <c r="P98" i="5"/>
  <c r="P99" i="5" s="1"/>
  <c r="O99" i="5" s="1"/>
  <c r="T5" i="5"/>
  <c r="T18" i="5"/>
  <c r="L19" i="5"/>
  <c r="V30" i="5"/>
  <c r="R36" i="5"/>
  <c r="R39" i="5" s="1"/>
  <c r="P36" i="5"/>
  <c r="P39" i="5" s="1"/>
  <c r="X73" i="5"/>
  <c r="P73" i="5"/>
  <c r="AC73" i="5"/>
  <c r="AA73" i="5" s="1"/>
  <c r="AG73" i="5" s="1"/>
  <c r="T73" i="5"/>
  <c r="R73" i="5"/>
  <c r="Z73" i="5"/>
  <c r="AJ79" i="5"/>
  <c r="AB79" i="5"/>
  <c r="AD79" i="5"/>
  <c r="Z100" i="5"/>
  <c r="Z103" i="5" s="1"/>
  <c r="AF103" i="5" s="1"/>
  <c r="R100" i="5"/>
  <c r="X100" i="5"/>
  <c r="N100" i="5"/>
  <c r="L103" i="5"/>
  <c r="T100" i="5"/>
  <c r="AC100" i="5"/>
  <c r="P100" i="5"/>
  <c r="P103" i="5" s="1"/>
  <c r="Z126" i="5"/>
  <c r="R126" i="5"/>
  <c r="P126" i="5"/>
  <c r="V126" i="5"/>
  <c r="AC126" i="5"/>
  <c r="AA126" i="5" s="1"/>
  <c r="AG126" i="5" s="1"/>
  <c r="T126" i="5"/>
  <c r="T127" i="5" s="1"/>
  <c r="X126" i="5"/>
  <c r="N126" i="5"/>
  <c r="T4" i="5"/>
  <c r="AD7" i="5"/>
  <c r="N8" i="5"/>
  <c r="N11" i="5" s="1"/>
  <c r="AC8" i="5"/>
  <c r="L15" i="5"/>
  <c r="T17" i="5"/>
  <c r="T19" i="5" s="1"/>
  <c r="V18" i="5"/>
  <c r="T20" i="5"/>
  <c r="N21" i="5"/>
  <c r="AK27" i="5"/>
  <c r="L27" i="5"/>
  <c r="P29" i="5"/>
  <c r="Z29" i="5"/>
  <c r="Z31" i="5" s="1"/>
  <c r="AF31" i="5" s="1"/>
  <c r="AC32" i="5"/>
  <c r="V32" i="5"/>
  <c r="N32" i="5"/>
  <c r="N35" i="5" s="1"/>
  <c r="M35" i="5" s="1"/>
  <c r="X32" i="5"/>
  <c r="X33" i="5"/>
  <c r="P33" i="5"/>
  <c r="V33" i="5"/>
  <c r="N36" i="5"/>
  <c r="AC44" i="5"/>
  <c r="V44" i="5"/>
  <c r="V47" i="5" s="1"/>
  <c r="N44" i="5"/>
  <c r="T44" i="5"/>
  <c r="Z44" i="5"/>
  <c r="X46" i="5"/>
  <c r="Z65" i="5"/>
  <c r="R65" i="5"/>
  <c r="R67" i="5" s="1"/>
  <c r="X65" i="5"/>
  <c r="N65" i="5"/>
  <c r="K79" i="5"/>
  <c r="AC105" i="5"/>
  <c r="AA105" i="5" s="1"/>
  <c r="AG105" i="5" s="1"/>
  <c r="V105" i="5"/>
  <c r="V107" i="5" s="1"/>
  <c r="N105" i="5"/>
  <c r="N107" i="5" s="1"/>
  <c r="T105" i="5"/>
  <c r="X105" i="5"/>
  <c r="R105" i="5"/>
  <c r="R107" i="5" s="1"/>
  <c r="L107" i="5"/>
  <c r="P105" i="5"/>
  <c r="P4" i="5"/>
  <c r="X4" i="5"/>
  <c r="R5" i="5"/>
  <c r="AB7" i="5"/>
  <c r="R8" i="5"/>
  <c r="P14" i="5"/>
  <c r="P15" i="5" s="1"/>
  <c r="P17" i="5"/>
  <c r="R18" i="5"/>
  <c r="R19" i="5" s="1"/>
  <c r="P20" i="5"/>
  <c r="P23" i="5" s="1"/>
  <c r="O23" i="5" s="1"/>
  <c r="X20" i="5"/>
  <c r="R21" i="5"/>
  <c r="R23" i="5" s="1"/>
  <c r="Q23" i="5" s="1"/>
  <c r="AB23" i="5"/>
  <c r="R24" i="5"/>
  <c r="T29" i="5"/>
  <c r="T30" i="5"/>
  <c r="AC30" i="5"/>
  <c r="AA30" i="5" s="1"/>
  <c r="AG30" i="5" s="1"/>
  <c r="R32" i="5"/>
  <c r="R33" i="5"/>
  <c r="P34" i="5"/>
  <c r="V36" i="5"/>
  <c r="L39" i="5"/>
  <c r="R44" i="5"/>
  <c r="R47" i="5" s="1"/>
  <c r="X45" i="5"/>
  <c r="P45" i="5"/>
  <c r="AC45" i="5"/>
  <c r="AA45" i="5" s="1"/>
  <c r="AG45" i="5" s="1"/>
  <c r="T45" i="5"/>
  <c r="Z45" i="5"/>
  <c r="P46" i="5"/>
  <c r="K47" i="5"/>
  <c r="AJ47" i="5"/>
  <c r="AD47" i="5"/>
  <c r="AJ51" i="5"/>
  <c r="AB51" i="5"/>
  <c r="AD51" i="5"/>
  <c r="X58" i="5"/>
  <c r="X59" i="5" s="1"/>
  <c r="P58" i="5"/>
  <c r="Z58" i="5"/>
  <c r="Z59" i="5" s="1"/>
  <c r="AF59" i="5" s="1"/>
  <c r="N58" i="5"/>
  <c r="L67" i="5"/>
  <c r="X64" i="5"/>
  <c r="P64" i="5"/>
  <c r="Z64" i="5"/>
  <c r="Z67" i="5" s="1"/>
  <c r="AF67" i="5" s="1"/>
  <c r="N64" i="5"/>
  <c r="T65" i="5"/>
  <c r="T67" i="5" s="1"/>
  <c r="AE67" i="5"/>
  <c r="X70" i="5"/>
  <c r="P70" i="5"/>
  <c r="AC70" i="5"/>
  <c r="AA70" i="5" s="1"/>
  <c r="AG70" i="5" s="1"/>
  <c r="T70" i="5"/>
  <c r="V70" i="5"/>
  <c r="AC72" i="5"/>
  <c r="V72" i="5"/>
  <c r="V75" i="5" s="1"/>
  <c r="N72" i="5"/>
  <c r="N75" i="5" s="1"/>
  <c r="R72" i="5"/>
  <c r="P72" i="5"/>
  <c r="Z74" i="5"/>
  <c r="R74" i="5"/>
  <c r="AC74" i="5"/>
  <c r="AA74" i="5" s="1"/>
  <c r="AG74" i="5" s="1"/>
  <c r="T74" i="5"/>
  <c r="P74" i="5"/>
  <c r="X74" i="5"/>
  <c r="L75" i="5"/>
  <c r="AB83" i="5"/>
  <c r="K83" i="5"/>
  <c r="T87" i="5"/>
  <c r="AK95" i="5"/>
  <c r="Z110" i="5"/>
  <c r="R110" i="5"/>
  <c r="X110" i="5"/>
  <c r="N110" i="5"/>
  <c r="T110" i="5"/>
  <c r="T111" i="5" s="1"/>
  <c r="V110" i="5"/>
  <c r="P110" i="5"/>
  <c r="N115" i="5"/>
  <c r="AK115" i="5"/>
  <c r="X122" i="5"/>
  <c r="P122" i="5"/>
  <c r="P123" i="5" s="1"/>
  <c r="AC122" i="5"/>
  <c r="AA122" i="5" s="1"/>
  <c r="AG122" i="5" s="1"/>
  <c r="T122" i="5"/>
  <c r="R122" i="5"/>
  <c r="R123" i="5" s="1"/>
  <c r="N122" i="5"/>
  <c r="Z122" i="5"/>
  <c r="L123" i="5"/>
  <c r="V122" i="5"/>
  <c r="J128" i="5"/>
  <c r="AC38" i="5"/>
  <c r="V38" i="5"/>
  <c r="N38" i="5"/>
  <c r="X38" i="5"/>
  <c r="AC41" i="5"/>
  <c r="V41" i="5"/>
  <c r="N41" i="5"/>
  <c r="N43" i="5" s="1"/>
  <c r="X41" i="5"/>
  <c r="X42" i="5"/>
  <c r="P42" i="5"/>
  <c r="P43" i="5" s="1"/>
  <c r="V42" i="5"/>
  <c r="AE47" i="5"/>
  <c r="L51" i="5"/>
  <c r="X48" i="5"/>
  <c r="X51" i="5" s="1"/>
  <c r="P48" i="5"/>
  <c r="P51" i="5" s="1"/>
  <c r="V48" i="5"/>
  <c r="Z49" i="5"/>
  <c r="Z51" i="5" s="1"/>
  <c r="AF51" i="5" s="1"/>
  <c r="R49" i="5"/>
  <c r="R51" i="5" s="1"/>
  <c r="V49" i="5"/>
  <c r="AK55" i="5"/>
  <c r="AC60" i="5"/>
  <c r="V60" i="5"/>
  <c r="N60" i="5"/>
  <c r="N63" i="5" s="1"/>
  <c r="X60" i="5"/>
  <c r="X61" i="5"/>
  <c r="P61" i="5"/>
  <c r="V61" i="5"/>
  <c r="Z62" i="5"/>
  <c r="Z63" i="5" s="1"/>
  <c r="AF63" i="5" s="1"/>
  <c r="R62" i="5"/>
  <c r="R63" i="5" s="1"/>
  <c r="V62" i="5"/>
  <c r="AI63" i="5"/>
  <c r="K63" i="5"/>
  <c r="AB67" i="5"/>
  <c r="N79" i="5"/>
  <c r="Z80" i="5"/>
  <c r="R80" i="5"/>
  <c r="R83" i="5" s="1"/>
  <c r="L83" i="5"/>
  <c r="AC80" i="5"/>
  <c r="AA80" i="5" s="1"/>
  <c r="AG80" i="5" s="1"/>
  <c r="T80" i="5"/>
  <c r="P80" i="5"/>
  <c r="AK87" i="5"/>
  <c r="AE99" i="5"/>
  <c r="AJ99" i="5"/>
  <c r="AB99" i="5"/>
  <c r="AC102" i="5"/>
  <c r="AA102" i="5" s="1"/>
  <c r="AG102" i="5" s="1"/>
  <c r="V102" i="5"/>
  <c r="V103" i="5" s="1"/>
  <c r="N102" i="5"/>
  <c r="T102" i="5"/>
  <c r="X102" i="5"/>
  <c r="R102" i="5"/>
  <c r="AC108" i="5"/>
  <c r="V108" i="5"/>
  <c r="N108" i="5"/>
  <c r="L111" i="5"/>
  <c r="Z108" i="5"/>
  <c r="P108" i="5"/>
  <c r="R108" i="5"/>
  <c r="R111" i="5" s="1"/>
  <c r="X108" i="5"/>
  <c r="L115" i="5"/>
  <c r="X112" i="5"/>
  <c r="P112" i="5"/>
  <c r="R112" i="5"/>
  <c r="AC112" i="5"/>
  <c r="T112" i="5"/>
  <c r="Z112" i="5"/>
  <c r="V112" i="5"/>
  <c r="V115" i="5" s="1"/>
  <c r="T76" i="5"/>
  <c r="T77" i="5"/>
  <c r="AC82" i="5"/>
  <c r="AA82" i="5" s="1"/>
  <c r="AG82" i="5" s="1"/>
  <c r="V82" i="5"/>
  <c r="N82" i="5"/>
  <c r="X82" i="5"/>
  <c r="N87" i="5"/>
  <c r="AC85" i="5"/>
  <c r="AA85" i="5" s="1"/>
  <c r="AG85" i="5" s="1"/>
  <c r="V85" i="5"/>
  <c r="N85" i="5"/>
  <c r="X85" i="5"/>
  <c r="X86" i="5"/>
  <c r="P86" i="5"/>
  <c r="P87" i="5" s="1"/>
  <c r="V86" i="5"/>
  <c r="AE91" i="5"/>
  <c r="T89" i="5"/>
  <c r="T90" i="5"/>
  <c r="AD91" i="5"/>
  <c r="AJ91" i="5"/>
  <c r="L95" i="5"/>
  <c r="X92" i="5"/>
  <c r="P92" i="5"/>
  <c r="P95" i="5" s="1"/>
  <c r="V92" i="5"/>
  <c r="Z93" i="5"/>
  <c r="R93" i="5"/>
  <c r="R95" i="5" s="1"/>
  <c r="V93" i="5"/>
  <c r="T96" i="5"/>
  <c r="T99" i="5" s="1"/>
  <c r="S99" i="5" s="1"/>
  <c r="AC96" i="5"/>
  <c r="AK103" i="5"/>
  <c r="X106" i="5"/>
  <c r="P106" i="5"/>
  <c r="AC106" i="5"/>
  <c r="AA106" i="5" s="1"/>
  <c r="AG106" i="5" s="1"/>
  <c r="T106" i="5"/>
  <c r="Z106" i="5"/>
  <c r="AJ115" i="5"/>
  <c r="AB115" i="5"/>
  <c r="K115" i="5"/>
  <c r="Z116" i="5"/>
  <c r="R116" i="5"/>
  <c r="R119" i="5" s="1"/>
  <c r="X116" i="5"/>
  <c r="X119" i="5" s="1"/>
  <c r="N116" i="5"/>
  <c r="N119" i="5" s="1"/>
  <c r="V116" i="5"/>
  <c r="L119" i="5"/>
  <c r="T116" i="5"/>
  <c r="F128" i="5"/>
  <c r="I128" i="5"/>
  <c r="AE75" i="5"/>
  <c r="L79" i="5"/>
  <c r="X76" i="5"/>
  <c r="X79" i="5" s="1"/>
  <c r="P76" i="5"/>
  <c r="P79" i="5" s="1"/>
  <c r="V76" i="5"/>
  <c r="Z77" i="5"/>
  <c r="Z79" i="5" s="1"/>
  <c r="AF79" i="5" s="1"/>
  <c r="R77" i="5"/>
  <c r="R79" i="5" s="1"/>
  <c r="V77" i="5"/>
  <c r="AK83" i="5"/>
  <c r="AC88" i="5"/>
  <c r="V88" i="5"/>
  <c r="N88" i="5"/>
  <c r="N91" i="5" s="1"/>
  <c r="M91" i="5" s="1"/>
  <c r="X88" i="5"/>
  <c r="X89" i="5"/>
  <c r="P89" i="5"/>
  <c r="P91" i="5" s="1"/>
  <c r="V89" i="5"/>
  <c r="Z90" i="5"/>
  <c r="R90" i="5"/>
  <c r="V90" i="5"/>
  <c r="AJ95" i="5"/>
  <c r="AB95" i="5"/>
  <c r="Z96" i="5"/>
  <c r="R96" i="5"/>
  <c r="R99" i="5" s="1"/>
  <c r="Q99" i="5" s="1"/>
  <c r="V96" i="5"/>
  <c r="AE103" i="5"/>
  <c r="AM128" i="5"/>
  <c r="X109" i="5"/>
  <c r="P109" i="5"/>
  <c r="Z109" i="5"/>
  <c r="N109" i="5"/>
  <c r="K111" i="5"/>
  <c r="AB111" i="5"/>
  <c r="Z113" i="5"/>
  <c r="R113" i="5"/>
  <c r="P113" i="5"/>
  <c r="X113" i="5"/>
  <c r="AE119" i="5"/>
  <c r="X125" i="5"/>
  <c r="X127" i="5" s="1"/>
  <c r="P125" i="5"/>
  <c r="P127" i="5" s="1"/>
  <c r="R125" i="5"/>
  <c r="Z125" i="5"/>
  <c r="K127" i="5"/>
  <c r="AD127" i="5"/>
  <c r="AP128" i="5"/>
  <c r="AC118" i="5"/>
  <c r="V118" i="5"/>
  <c r="N118" i="5"/>
  <c r="T118" i="5"/>
  <c r="Z118" i="5"/>
  <c r="AC121" i="5"/>
  <c r="V121" i="5"/>
  <c r="V123" i="5" s="1"/>
  <c r="N121" i="5"/>
  <c r="T121" i="5"/>
  <c r="Z121" i="5"/>
  <c r="D128" i="5"/>
  <c r="AC124" i="5"/>
  <c r="V124" i="5"/>
  <c r="N124" i="5"/>
  <c r="R124" i="5"/>
  <c r="Z124" i="5"/>
  <c r="Z127" i="5" s="1"/>
  <c r="AK127" i="5"/>
  <c r="L127" i="5"/>
  <c r="AH128" i="5"/>
  <c r="T12" i="6"/>
  <c r="T22" i="6"/>
  <c r="L23" i="6"/>
  <c r="L63" i="6"/>
  <c r="X60" i="6"/>
  <c r="P60" i="6"/>
  <c r="R60" i="6"/>
  <c r="Z60" i="6"/>
  <c r="N60" i="6"/>
  <c r="Z61" i="6"/>
  <c r="R61" i="6"/>
  <c r="P61" i="6"/>
  <c r="X61" i="6"/>
  <c r="N61" i="6"/>
  <c r="X125" i="6"/>
  <c r="P125" i="6"/>
  <c r="P127" i="6" s="1"/>
  <c r="AC125" i="6"/>
  <c r="T125" i="6"/>
  <c r="R125" i="6"/>
  <c r="N125" i="6"/>
  <c r="Z125" i="6"/>
  <c r="V125" i="6"/>
  <c r="L127" i="6"/>
  <c r="T5" i="6"/>
  <c r="V6" i="6"/>
  <c r="AC6" i="6"/>
  <c r="AA6" i="6" s="1"/>
  <c r="AG6" i="6" s="1"/>
  <c r="T8" i="6"/>
  <c r="V9" i="6"/>
  <c r="AD11" i="6"/>
  <c r="V12" i="6"/>
  <c r="L19" i="6"/>
  <c r="T21" i="6"/>
  <c r="V22" i="6"/>
  <c r="AC22" i="6"/>
  <c r="AA22" i="6" s="1"/>
  <c r="AG22" i="6" s="1"/>
  <c r="Z52" i="6"/>
  <c r="Z55" i="6" s="1"/>
  <c r="AF55" i="6" s="1"/>
  <c r="R52" i="6"/>
  <c r="L55" i="6"/>
  <c r="X52" i="6"/>
  <c r="P52" i="6"/>
  <c r="P55" i="6" s="1"/>
  <c r="AC94" i="6"/>
  <c r="AA94" i="6" s="1"/>
  <c r="AG94" i="6" s="1"/>
  <c r="V94" i="6"/>
  <c r="N94" i="6"/>
  <c r="N95" i="6" s="1"/>
  <c r="R94" i="6"/>
  <c r="L95" i="6"/>
  <c r="Z94" i="6"/>
  <c r="P94" i="6"/>
  <c r="X94" i="6"/>
  <c r="X95" i="6" s="1"/>
  <c r="AC98" i="6"/>
  <c r="AA98" i="6" s="1"/>
  <c r="AG98" i="6" s="1"/>
  <c r="V98" i="6"/>
  <c r="Z98" i="6"/>
  <c r="P98" i="6"/>
  <c r="R98" i="6"/>
  <c r="N98" i="6"/>
  <c r="X98" i="6"/>
  <c r="T4" i="6"/>
  <c r="N5" i="6"/>
  <c r="V5" i="6"/>
  <c r="AC5" i="6"/>
  <c r="AA5" i="6" s="1"/>
  <c r="AG5" i="6" s="1"/>
  <c r="P6" i="6"/>
  <c r="X6" i="6"/>
  <c r="X7" i="6" s="1"/>
  <c r="AD7" i="6"/>
  <c r="N8" i="6"/>
  <c r="V8" i="6"/>
  <c r="AC8" i="6"/>
  <c r="P9" i="6"/>
  <c r="X9" i="6"/>
  <c r="K11" i="6"/>
  <c r="P12" i="6"/>
  <c r="X12" i="6"/>
  <c r="X15" i="6" s="1"/>
  <c r="T14" i="6"/>
  <c r="L15" i="6"/>
  <c r="AB15" i="6"/>
  <c r="AL15" i="6"/>
  <c r="T17" i="6"/>
  <c r="N18" i="6"/>
  <c r="V18" i="6"/>
  <c r="AC18" i="6"/>
  <c r="T20" i="6"/>
  <c r="N21" i="6"/>
  <c r="V21" i="6"/>
  <c r="AC21" i="6"/>
  <c r="AA21" i="6" s="1"/>
  <c r="AG21" i="6" s="1"/>
  <c r="P22" i="6"/>
  <c r="X22" i="6"/>
  <c r="X23" i="6" s="1"/>
  <c r="AL23" i="6"/>
  <c r="AB23" i="6"/>
  <c r="AD23" i="6"/>
  <c r="X26" i="6"/>
  <c r="P26" i="6"/>
  <c r="AC26" i="6"/>
  <c r="AA26" i="6" s="1"/>
  <c r="AG26" i="6" s="1"/>
  <c r="V26" i="6"/>
  <c r="N26" i="6"/>
  <c r="X29" i="6"/>
  <c r="P29" i="6"/>
  <c r="AC29" i="6"/>
  <c r="AA29" i="6" s="1"/>
  <c r="AG29" i="6" s="1"/>
  <c r="V29" i="6"/>
  <c r="N29" i="6"/>
  <c r="L35" i="6"/>
  <c r="X32" i="6"/>
  <c r="P32" i="6"/>
  <c r="AC32" i="6"/>
  <c r="V32" i="6"/>
  <c r="N32" i="6"/>
  <c r="N36" i="6"/>
  <c r="X45" i="6"/>
  <c r="P45" i="6"/>
  <c r="AC45" i="6"/>
  <c r="V45" i="6"/>
  <c r="N45" i="6"/>
  <c r="L51" i="6"/>
  <c r="X48" i="6"/>
  <c r="P48" i="6"/>
  <c r="AC48" i="6"/>
  <c r="V48" i="6"/>
  <c r="N48" i="6"/>
  <c r="N52" i="6"/>
  <c r="AC52" i="6"/>
  <c r="V60" i="6"/>
  <c r="V61" i="6"/>
  <c r="T94" i="6"/>
  <c r="T98" i="6"/>
  <c r="T6" i="6"/>
  <c r="L7" i="6"/>
  <c r="T9" i="6"/>
  <c r="AD15" i="6"/>
  <c r="AC60" i="6"/>
  <c r="AA60" i="6" s="1"/>
  <c r="AG60" i="6" s="1"/>
  <c r="AC61" i="6"/>
  <c r="AA61" i="6" s="1"/>
  <c r="AG61" i="6" s="1"/>
  <c r="AD95" i="6"/>
  <c r="AB95" i="6"/>
  <c r="AL95" i="6"/>
  <c r="N6" i="6"/>
  <c r="N9" i="6"/>
  <c r="AC9" i="6"/>
  <c r="AA9" i="6" s="1"/>
  <c r="AG9" i="6" s="1"/>
  <c r="N12" i="6"/>
  <c r="AC12" i="6"/>
  <c r="T18" i="6"/>
  <c r="T19" i="6" s="1"/>
  <c r="N22" i="6"/>
  <c r="AL35" i="6"/>
  <c r="AB35" i="6"/>
  <c r="K35" i="6"/>
  <c r="Z36" i="6"/>
  <c r="R36" i="6"/>
  <c r="L39" i="6"/>
  <c r="X36" i="6"/>
  <c r="P36" i="6"/>
  <c r="AL39" i="6"/>
  <c r="AB39" i="6"/>
  <c r="X42" i="6"/>
  <c r="P42" i="6"/>
  <c r="AC42" i="6"/>
  <c r="V42" i="6"/>
  <c r="N42" i="6"/>
  <c r="AL51" i="6"/>
  <c r="AB51" i="6"/>
  <c r="K51" i="6"/>
  <c r="T60" i="6"/>
  <c r="T61" i="6"/>
  <c r="K95" i="6"/>
  <c r="N4" i="6"/>
  <c r="V4" i="6"/>
  <c r="P5" i="6"/>
  <c r="R6" i="6"/>
  <c r="R7" i="6" s="1"/>
  <c r="P8" i="6"/>
  <c r="X8" i="6"/>
  <c r="X11" i="6" s="1"/>
  <c r="W11" i="6" s="1"/>
  <c r="R9" i="6"/>
  <c r="R11" i="6" s="1"/>
  <c r="Q11" i="6" s="1"/>
  <c r="AB11" i="6"/>
  <c r="R12" i="6"/>
  <c r="R15" i="6" s="1"/>
  <c r="N14" i="6"/>
  <c r="V14" i="6"/>
  <c r="N17" i="6"/>
  <c r="V17" i="6"/>
  <c r="P18" i="6"/>
  <c r="P19" i="6" s="1"/>
  <c r="N20" i="6"/>
  <c r="V20" i="6"/>
  <c r="AM23" i="6"/>
  <c r="P21" i="6"/>
  <c r="R22" i="6"/>
  <c r="R23" i="6" s="1"/>
  <c r="K23" i="6"/>
  <c r="R26" i="6"/>
  <c r="Z31" i="6"/>
  <c r="AF31" i="6" s="1"/>
  <c r="R29" i="6"/>
  <c r="Z30" i="6"/>
  <c r="R30" i="6"/>
  <c r="X30" i="6"/>
  <c r="P30" i="6"/>
  <c r="R32" i="6"/>
  <c r="AE35" i="6"/>
  <c r="Z33" i="6"/>
  <c r="R33" i="6"/>
  <c r="X33" i="6"/>
  <c r="P33" i="6"/>
  <c r="AD35" i="6"/>
  <c r="T36" i="6"/>
  <c r="AD39" i="6"/>
  <c r="T42" i="6"/>
  <c r="L43" i="6"/>
  <c r="R45" i="6"/>
  <c r="Z46" i="6"/>
  <c r="R46" i="6"/>
  <c r="X46" i="6"/>
  <c r="P46" i="6"/>
  <c r="R48" i="6"/>
  <c r="Z49" i="6"/>
  <c r="R49" i="6"/>
  <c r="X49" i="6"/>
  <c r="P49" i="6"/>
  <c r="AD51" i="6"/>
  <c r="T52" i="6"/>
  <c r="AM63" i="6"/>
  <c r="AE67" i="6"/>
  <c r="AC66" i="6"/>
  <c r="V66" i="6"/>
  <c r="N66" i="6"/>
  <c r="T66" i="6"/>
  <c r="T67" i="6" s="1"/>
  <c r="S67" i="6" s="1"/>
  <c r="R66" i="6"/>
  <c r="Z76" i="6"/>
  <c r="R76" i="6"/>
  <c r="R79" i="6" s="1"/>
  <c r="L79" i="6"/>
  <c r="AC76" i="6"/>
  <c r="AA76" i="6" s="1"/>
  <c r="AG76" i="6" s="1"/>
  <c r="T76" i="6"/>
  <c r="T79" i="6" s="1"/>
  <c r="P76" i="6"/>
  <c r="V76" i="6"/>
  <c r="N76" i="6"/>
  <c r="AM91" i="6"/>
  <c r="F128" i="6"/>
  <c r="R24" i="6"/>
  <c r="Z24" i="6"/>
  <c r="T25" i="6"/>
  <c r="AD31" i="6"/>
  <c r="T38" i="6"/>
  <c r="T41" i="6"/>
  <c r="T44" i="6"/>
  <c r="T47" i="6" s="1"/>
  <c r="AD47" i="6"/>
  <c r="T54" i="6"/>
  <c r="AC56" i="6"/>
  <c r="V56" i="6"/>
  <c r="N56" i="6"/>
  <c r="X56" i="6"/>
  <c r="X57" i="6"/>
  <c r="P57" i="6"/>
  <c r="V57" i="6"/>
  <c r="Z58" i="6"/>
  <c r="R58" i="6"/>
  <c r="R59" i="6" s="1"/>
  <c r="V58" i="6"/>
  <c r="AL63" i="6"/>
  <c r="AB63" i="6"/>
  <c r="Z64" i="6"/>
  <c r="Z67" i="6" s="1"/>
  <c r="AF67" i="6" s="1"/>
  <c r="R64" i="6"/>
  <c r="V64" i="6"/>
  <c r="N75" i="6"/>
  <c r="AB79" i="6"/>
  <c r="K79" i="6"/>
  <c r="L99" i="6"/>
  <c r="AM111" i="6"/>
  <c r="Z113" i="6"/>
  <c r="R113" i="6"/>
  <c r="AC113" i="6"/>
  <c r="AA113" i="6" s="1"/>
  <c r="AG113" i="6" s="1"/>
  <c r="T113" i="6"/>
  <c r="V113" i="6"/>
  <c r="P113" i="6"/>
  <c r="N113" i="6"/>
  <c r="N25" i="6"/>
  <c r="V25" i="6"/>
  <c r="N38" i="6"/>
  <c r="V38" i="6"/>
  <c r="V39" i="6" s="1"/>
  <c r="N41" i="6"/>
  <c r="V41" i="6"/>
  <c r="N44" i="6"/>
  <c r="V44" i="6"/>
  <c r="N54" i="6"/>
  <c r="V54" i="6"/>
  <c r="V55" i="6" s="1"/>
  <c r="P56" i="6"/>
  <c r="Z56" i="6"/>
  <c r="N57" i="6"/>
  <c r="Z57" i="6"/>
  <c r="N58" i="6"/>
  <c r="X58" i="6"/>
  <c r="L59" i="6"/>
  <c r="AB59" i="6"/>
  <c r="K63" i="6"/>
  <c r="N64" i="6"/>
  <c r="X64" i="6"/>
  <c r="X67" i="6" s="1"/>
  <c r="W67" i="6" s="1"/>
  <c r="AL67" i="6"/>
  <c r="AB67" i="6"/>
  <c r="X69" i="6"/>
  <c r="X71" i="6" s="1"/>
  <c r="W71" i="6" s="1"/>
  <c r="P69" i="6"/>
  <c r="AC69" i="6"/>
  <c r="AA69" i="6" s="1"/>
  <c r="AG69" i="6" s="1"/>
  <c r="T69" i="6"/>
  <c r="R69" i="6"/>
  <c r="Z70" i="6"/>
  <c r="Z71" i="6" s="1"/>
  <c r="AF71" i="6" s="1"/>
  <c r="R70" i="6"/>
  <c r="AC70" i="6"/>
  <c r="AA70" i="6" s="1"/>
  <c r="AG70" i="6" s="1"/>
  <c r="T70" i="6"/>
  <c r="P70" i="6"/>
  <c r="K71" i="6"/>
  <c r="AL71" i="6"/>
  <c r="AD71" i="6"/>
  <c r="AL75" i="6"/>
  <c r="AB75" i="6"/>
  <c r="AD75" i="6"/>
  <c r="AM83" i="6"/>
  <c r="AC97" i="6"/>
  <c r="V97" i="6"/>
  <c r="N97" i="6"/>
  <c r="R97" i="6"/>
  <c r="Z97" i="6"/>
  <c r="P97" i="6"/>
  <c r="P99" i="6" s="1"/>
  <c r="L115" i="6"/>
  <c r="X112" i="6"/>
  <c r="X115" i="6" s="1"/>
  <c r="P112" i="6"/>
  <c r="AC112" i="6"/>
  <c r="T112" i="6"/>
  <c r="N112" i="6"/>
  <c r="Z112" i="6"/>
  <c r="V112" i="6"/>
  <c r="AC78" i="6"/>
  <c r="AA78" i="6" s="1"/>
  <c r="AG78" i="6" s="1"/>
  <c r="V78" i="6"/>
  <c r="N78" i="6"/>
  <c r="X78" i="6"/>
  <c r="X79" i="6" s="1"/>
  <c r="AC81" i="6"/>
  <c r="V81" i="6"/>
  <c r="N81" i="6"/>
  <c r="X81" i="6"/>
  <c r="X82" i="6"/>
  <c r="P82" i="6"/>
  <c r="V82" i="6"/>
  <c r="L91" i="6"/>
  <c r="X88" i="6"/>
  <c r="P88" i="6"/>
  <c r="P91" i="6" s="1"/>
  <c r="V88" i="6"/>
  <c r="Z89" i="6"/>
  <c r="R89" i="6"/>
  <c r="R91" i="6" s="1"/>
  <c r="V89" i="6"/>
  <c r="AL99" i="6"/>
  <c r="AC101" i="6"/>
  <c r="AA101" i="6" s="1"/>
  <c r="AG101" i="6" s="1"/>
  <c r="V101" i="6"/>
  <c r="N101" i="6"/>
  <c r="L103" i="6"/>
  <c r="Z101" i="6"/>
  <c r="P101" i="6"/>
  <c r="Z110" i="6"/>
  <c r="R110" i="6"/>
  <c r="P110" i="6"/>
  <c r="AC110" i="6"/>
  <c r="AA110" i="6" s="1"/>
  <c r="AG110" i="6" s="1"/>
  <c r="T110" i="6"/>
  <c r="L111" i="6"/>
  <c r="K119" i="6"/>
  <c r="AL119" i="6"/>
  <c r="AD119" i="6"/>
  <c r="AB119" i="6"/>
  <c r="AK127" i="6"/>
  <c r="AH128" i="6"/>
  <c r="AC68" i="6"/>
  <c r="V68" i="6"/>
  <c r="T68" i="6"/>
  <c r="AE71" i="6"/>
  <c r="L75" i="6"/>
  <c r="X72" i="6"/>
  <c r="X75" i="6" s="1"/>
  <c r="P72" i="6"/>
  <c r="V72" i="6"/>
  <c r="Z73" i="6"/>
  <c r="Z75" i="6" s="1"/>
  <c r="AF75" i="6" s="1"/>
  <c r="R73" i="6"/>
  <c r="V73" i="6"/>
  <c r="AM79" i="6"/>
  <c r="P78" i="6"/>
  <c r="Z78" i="6"/>
  <c r="P81" i="6"/>
  <c r="Z81" i="6"/>
  <c r="Z83" i="6" s="1"/>
  <c r="AF83" i="6" s="1"/>
  <c r="N82" i="6"/>
  <c r="Z82" i="6"/>
  <c r="L83" i="6"/>
  <c r="AC84" i="6"/>
  <c r="V84" i="6"/>
  <c r="N84" i="6"/>
  <c r="N87" i="6" s="1"/>
  <c r="M87" i="6" s="1"/>
  <c r="X84" i="6"/>
  <c r="X85" i="6"/>
  <c r="P85" i="6"/>
  <c r="P87" i="6" s="1"/>
  <c r="O87" i="6" s="1"/>
  <c r="V85" i="6"/>
  <c r="Z86" i="6"/>
  <c r="Z87" i="6" s="1"/>
  <c r="AF87" i="6" s="1"/>
  <c r="R86" i="6"/>
  <c r="V86" i="6"/>
  <c r="N88" i="6"/>
  <c r="Z88" i="6"/>
  <c r="N89" i="6"/>
  <c r="X89" i="6"/>
  <c r="AL91" i="6"/>
  <c r="AB91" i="6"/>
  <c r="Z92" i="6"/>
  <c r="Z95" i="6" s="1"/>
  <c r="AF95" i="6" s="1"/>
  <c r="R92" i="6"/>
  <c r="V92" i="6"/>
  <c r="K99" i="6"/>
  <c r="R101" i="6"/>
  <c r="R103" i="6" s="1"/>
  <c r="X102" i="6"/>
  <c r="X103" i="6" s="1"/>
  <c r="P102" i="6"/>
  <c r="Z102" i="6"/>
  <c r="N102" i="6"/>
  <c r="AC108" i="6"/>
  <c r="V108" i="6"/>
  <c r="N108" i="6"/>
  <c r="R108" i="6"/>
  <c r="X108" i="6"/>
  <c r="N110" i="6"/>
  <c r="R127" i="6"/>
  <c r="J128" i="6"/>
  <c r="Z116" i="6"/>
  <c r="R116" i="6"/>
  <c r="P116" i="6"/>
  <c r="X116" i="6"/>
  <c r="X127" i="6"/>
  <c r="AO128" i="6"/>
  <c r="T96" i="6"/>
  <c r="AC104" i="6"/>
  <c r="V104" i="6"/>
  <c r="N104" i="6"/>
  <c r="N107" i="6" s="1"/>
  <c r="M107" i="6" s="1"/>
  <c r="X104" i="6"/>
  <c r="X105" i="6"/>
  <c r="P105" i="6"/>
  <c r="V105" i="6"/>
  <c r="Z106" i="6"/>
  <c r="Z107" i="6" s="1"/>
  <c r="AF107" i="6" s="1"/>
  <c r="R106" i="6"/>
  <c r="R107" i="6" s="1"/>
  <c r="V106" i="6"/>
  <c r="AD107" i="6"/>
  <c r="K107" i="6"/>
  <c r="X109" i="6"/>
  <c r="P109" i="6"/>
  <c r="R109" i="6"/>
  <c r="Z109" i="6"/>
  <c r="AL115" i="6"/>
  <c r="AB115" i="6"/>
  <c r="N116" i="6"/>
  <c r="AM119" i="6"/>
  <c r="AC124" i="6"/>
  <c r="V124" i="6"/>
  <c r="N124" i="6"/>
  <c r="T124" i="6"/>
  <c r="Z124" i="6"/>
  <c r="AD127" i="6"/>
  <c r="AC118" i="6"/>
  <c r="V118" i="6"/>
  <c r="N118" i="6"/>
  <c r="X118" i="6"/>
  <c r="AC121" i="6"/>
  <c r="V121" i="6"/>
  <c r="N121" i="6"/>
  <c r="X121" i="6"/>
  <c r="X122" i="6"/>
  <c r="P122" i="6"/>
  <c r="V122" i="6"/>
  <c r="D128" i="6"/>
  <c r="AE127" i="6"/>
  <c r="AC126" i="6"/>
  <c r="V126" i="6"/>
  <c r="N126" i="6"/>
  <c r="Z126" i="6"/>
  <c r="R126" i="6"/>
  <c r="I128" i="6"/>
  <c r="AR128" i="6"/>
  <c r="Z7" i="7"/>
  <c r="AF7" i="7" s="1"/>
  <c r="T5" i="7"/>
  <c r="T8" i="7"/>
  <c r="AD11" i="7"/>
  <c r="Z41" i="7"/>
  <c r="R41" i="7"/>
  <c r="X41" i="7"/>
  <c r="P41" i="7"/>
  <c r="Z44" i="7"/>
  <c r="R44" i="7"/>
  <c r="L47" i="7"/>
  <c r="X44" i="7"/>
  <c r="X47" i="7" s="1"/>
  <c r="P44" i="7"/>
  <c r="P47" i="7" s="1"/>
  <c r="AC90" i="7"/>
  <c r="AA90" i="7" s="1"/>
  <c r="AG90" i="7" s="1"/>
  <c r="V90" i="7"/>
  <c r="N90" i="7"/>
  <c r="T90" i="7"/>
  <c r="R90" i="7"/>
  <c r="Z90" i="7"/>
  <c r="L91" i="7"/>
  <c r="X90" i="7"/>
  <c r="X91" i="7" s="1"/>
  <c r="N5" i="7"/>
  <c r="V5" i="7"/>
  <c r="AC5" i="7"/>
  <c r="AA5" i="7" s="1"/>
  <c r="AG5" i="7" s="1"/>
  <c r="AD7" i="7"/>
  <c r="V8" i="7"/>
  <c r="K11" i="7"/>
  <c r="T14" i="7"/>
  <c r="N18" i="7"/>
  <c r="V18" i="7"/>
  <c r="T20" i="7"/>
  <c r="V21" i="7"/>
  <c r="AL23" i="7"/>
  <c r="L31" i="7"/>
  <c r="X28" i="7"/>
  <c r="P28" i="7"/>
  <c r="P31" i="7" s="1"/>
  <c r="V28" i="7"/>
  <c r="K31" i="7"/>
  <c r="X34" i="7"/>
  <c r="P34" i="7"/>
  <c r="P35" i="7" s="1"/>
  <c r="AC34" i="7"/>
  <c r="V34" i="7"/>
  <c r="V35" i="7" s="1"/>
  <c r="N34" i="7"/>
  <c r="X37" i="7"/>
  <c r="P37" i="7"/>
  <c r="AC37" i="7"/>
  <c r="AA37" i="7" s="1"/>
  <c r="AG37" i="7" s="1"/>
  <c r="V37" i="7"/>
  <c r="N37" i="7"/>
  <c r="AL47" i="7"/>
  <c r="AB47" i="7"/>
  <c r="L63" i="7"/>
  <c r="X60" i="7"/>
  <c r="P60" i="7"/>
  <c r="AC60" i="7"/>
  <c r="V60" i="7"/>
  <c r="V63" i="7" s="1"/>
  <c r="N60" i="7"/>
  <c r="N63" i="7" s="1"/>
  <c r="T60" i="7"/>
  <c r="T63" i="7" s="1"/>
  <c r="R60" i="7"/>
  <c r="AL63" i="7"/>
  <c r="AB63" i="7"/>
  <c r="AK63" i="7"/>
  <c r="K63" i="7"/>
  <c r="AD63" i="7"/>
  <c r="L75" i="7"/>
  <c r="T91" i="7"/>
  <c r="P90" i="7"/>
  <c r="P91" i="7" s="1"/>
  <c r="N4" i="7"/>
  <c r="V4" i="7"/>
  <c r="AC4" i="7"/>
  <c r="P5" i="7"/>
  <c r="X5" i="7"/>
  <c r="K7" i="7"/>
  <c r="P8" i="7"/>
  <c r="P11" i="7" s="1"/>
  <c r="X8" i="7"/>
  <c r="T10" i="7"/>
  <c r="L11" i="7"/>
  <c r="AB11" i="7"/>
  <c r="T13" i="7"/>
  <c r="N14" i="7"/>
  <c r="V14" i="7"/>
  <c r="AC14" i="7"/>
  <c r="T16" i="7"/>
  <c r="N17" i="7"/>
  <c r="V17" i="7"/>
  <c r="AC17" i="7"/>
  <c r="P18" i="7"/>
  <c r="X18" i="7"/>
  <c r="X19" i="7" s="1"/>
  <c r="AD19" i="7"/>
  <c r="N20" i="7"/>
  <c r="V20" i="7"/>
  <c r="AC20" i="7"/>
  <c r="AA20" i="7" s="1"/>
  <c r="AG20" i="7" s="1"/>
  <c r="P21" i="7"/>
  <c r="X21" i="7"/>
  <c r="K23" i="7"/>
  <c r="AB23" i="7"/>
  <c r="AC24" i="7"/>
  <c r="V24" i="7"/>
  <c r="N24" i="7"/>
  <c r="X24" i="7"/>
  <c r="X25" i="7"/>
  <c r="P25" i="7"/>
  <c r="V25" i="7"/>
  <c r="Z26" i="7"/>
  <c r="R26" i="7"/>
  <c r="R27" i="7" s="1"/>
  <c r="V26" i="7"/>
  <c r="N28" i="7"/>
  <c r="Z28" i="7"/>
  <c r="R34" i="7"/>
  <c r="R37" i="7"/>
  <c r="Z38" i="7"/>
  <c r="Z39" i="7" s="1"/>
  <c r="AF39" i="7" s="1"/>
  <c r="R38" i="7"/>
  <c r="X38" i="7"/>
  <c r="P38" i="7"/>
  <c r="T41" i="7"/>
  <c r="T43" i="7" s="1"/>
  <c r="T44" i="7"/>
  <c r="T47" i="7" s="1"/>
  <c r="K47" i="7"/>
  <c r="X50" i="7"/>
  <c r="X51" i="7" s="1"/>
  <c r="W51" i="7" s="1"/>
  <c r="P50" i="7"/>
  <c r="AC50" i="7"/>
  <c r="AA50" i="7" s="1"/>
  <c r="AG50" i="7" s="1"/>
  <c r="V50" i="7"/>
  <c r="N50" i="7"/>
  <c r="N51" i="7" s="1"/>
  <c r="X54" i="7"/>
  <c r="P54" i="7"/>
  <c r="P55" i="7" s="1"/>
  <c r="AC54" i="7"/>
  <c r="AA54" i="7" s="1"/>
  <c r="AG54" i="7" s="1"/>
  <c r="V54" i="7"/>
  <c r="N54" i="7"/>
  <c r="Z54" i="7"/>
  <c r="Z55" i="7" s="1"/>
  <c r="AF55" i="7" s="1"/>
  <c r="L55" i="7"/>
  <c r="T54" i="7"/>
  <c r="Z60" i="7"/>
  <c r="AR128" i="7"/>
  <c r="T18" i="7"/>
  <c r="T21" i="7"/>
  <c r="AL31" i="7"/>
  <c r="AB31" i="7"/>
  <c r="AL43" i="7"/>
  <c r="AB43" i="7"/>
  <c r="K43" i="7"/>
  <c r="AC55" i="7"/>
  <c r="AL67" i="7"/>
  <c r="AB67" i="7"/>
  <c r="AD67" i="7"/>
  <c r="X70" i="7"/>
  <c r="P70" i="7"/>
  <c r="P71" i="7" s="1"/>
  <c r="AC70" i="7"/>
  <c r="V70" i="7"/>
  <c r="N70" i="7"/>
  <c r="Z70" i="7"/>
  <c r="L71" i="7"/>
  <c r="T70" i="7"/>
  <c r="T4" i="7"/>
  <c r="T7" i="7" s="1"/>
  <c r="S7" i="7" s="1"/>
  <c r="N8" i="7"/>
  <c r="AC8" i="7"/>
  <c r="T17" i="7"/>
  <c r="AC18" i="7"/>
  <c r="AA18" i="7" s="1"/>
  <c r="AG18" i="7" s="1"/>
  <c r="N21" i="7"/>
  <c r="AC21" i="7"/>
  <c r="AA21" i="7" s="1"/>
  <c r="AG21" i="7" s="1"/>
  <c r="L39" i="7"/>
  <c r="N41" i="7"/>
  <c r="AC41" i="7"/>
  <c r="AA41" i="7" s="1"/>
  <c r="AG41" i="7" s="1"/>
  <c r="N44" i="7"/>
  <c r="AC44" i="7"/>
  <c r="R70" i="7"/>
  <c r="R71" i="7" s="1"/>
  <c r="X73" i="7"/>
  <c r="P73" i="7"/>
  <c r="AC73" i="7"/>
  <c r="V73" i="7"/>
  <c r="N73" i="7"/>
  <c r="T73" i="7"/>
  <c r="R73" i="7"/>
  <c r="F128" i="7"/>
  <c r="P4" i="7"/>
  <c r="P7" i="7" s="1"/>
  <c r="O7" i="7" s="1"/>
  <c r="X4" i="7"/>
  <c r="R5" i="7"/>
  <c r="AB7" i="7"/>
  <c r="R8" i="7"/>
  <c r="R11" i="7" s="1"/>
  <c r="N10" i="7"/>
  <c r="V10" i="7"/>
  <c r="N13" i="7"/>
  <c r="N15" i="7" s="1"/>
  <c r="V13" i="7"/>
  <c r="P14" i="7"/>
  <c r="P15" i="7" s="1"/>
  <c r="N16" i="7"/>
  <c r="V16" i="7"/>
  <c r="P17" i="7"/>
  <c r="R18" i="7"/>
  <c r="R19" i="7" s="1"/>
  <c r="P20" i="7"/>
  <c r="X20" i="7"/>
  <c r="R21" i="7"/>
  <c r="R23" i="7" s="1"/>
  <c r="Q23" i="7" s="1"/>
  <c r="P24" i="7"/>
  <c r="Z24" i="7"/>
  <c r="N25" i="7"/>
  <c r="Z25" i="7"/>
  <c r="N26" i="7"/>
  <c r="X26" i="7"/>
  <c r="L27" i="7"/>
  <c r="AB27" i="7"/>
  <c r="R28" i="7"/>
  <c r="T34" i="7"/>
  <c r="T35" i="7" s="1"/>
  <c r="L35" i="7"/>
  <c r="T37" i="7"/>
  <c r="T39" i="7" s="1"/>
  <c r="N38" i="7"/>
  <c r="N39" i="7" s="1"/>
  <c r="AC38" i="7"/>
  <c r="AA38" i="7" s="1"/>
  <c r="AG38" i="7" s="1"/>
  <c r="L43" i="7"/>
  <c r="X40" i="7"/>
  <c r="P40" i="7"/>
  <c r="P43" i="7" s="1"/>
  <c r="AC40" i="7"/>
  <c r="V40" i="7"/>
  <c r="N40" i="7"/>
  <c r="V41" i="7"/>
  <c r="V44" i="7"/>
  <c r="AD47" i="7"/>
  <c r="R50" i="7"/>
  <c r="R54" i="7"/>
  <c r="R55" i="7" s="1"/>
  <c r="X57" i="7"/>
  <c r="P57" i="7"/>
  <c r="AC57" i="7"/>
  <c r="V57" i="7"/>
  <c r="N57" i="7"/>
  <c r="T57" i="7"/>
  <c r="R57" i="7"/>
  <c r="L59" i="7"/>
  <c r="Z64" i="7"/>
  <c r="Z67" i="7" s="1"/>
  <c r="AF67" i="7" s="1"/>
  <c r="R64" i="7"/>
  <c r="R67" i="7" s="1"/>
  <c r="L67" i="7"/>
  <c r="X64" i="7"/>
  <c r="P64" i="7"/>
  <c r="P67" i="7" s="1"/>
  <c r="V64" i="7"/>
  <c r="T64" i="7"/>
  <c r="L79" i="7"/>
  <c r="X76" i="7"/>
  <c r="P76" i="7"/>
  <c r="AC76" i="7"/>
  <c r="V76" i="7"/>
  <c r="N76" i="7"/>
  <c r="N79" i="7" s="1"/>
  <c r="T76" i="7"/>
  <c r="T79" i="7" s="1"/>
  <c r="R76" i="7"/>
  <c r="AL83" i="7"/>
  <c r="AB83" i="7"/>
  <c r="AD83" i="7"/>
  <c r="K83" i="7"/>
  <c r="Z124" i="7"/>
  <c r="R124" i="7"/>
  <c r="L127" i="7"/>
  <c r="X124" i="7"/>
  <c r="P124" i="7"/>
  <c r="AC124" i="7"/>
  <c r="V124" i="7"/>
  <c r="N124" i="7"/>
  <c r="N127" i="7" s="1"/>
  <c r="T124" i="7"/>
  <c r="T127" i="7" s="1"/>
  <c r="R29" i="7"/>
  <c r="Z29" i="7"/>
  <c r="R32" i="7"/>
  <c r="Z32" i="7"/>
  <c r="Z35" i="7" s="1"/>
  <c r="AF35" i="7" s="1"/>
  <c r="R42" i="7"/>
  <c r="Z42" i="7"/>
  <c r="R45" i="7"/>
  <c r="Z45" i="7"/>
  <c r="R48" i="7"/>
  <c r="Z48" i="7"/>
  <c r="Z58" i="7"/>
  <c r="R58" i="7"/>
  <c r="X58" i="7"/>
  <c r="P58" i="7"/>
  <c r="AE63" i="7"/>
  <c r="Z61" i="7"/>
  <c r="R61" i="7"/>
  <c r="X61" i="7"/>
  <c r="P61" i="7"/>
  <c r="Z74" i="7"/>
  <c r="Z75" i="7" s="1"/>
  <c r="AF75" i="7" s="1"/>
  <c r="R74" i="7"/>
  <c r="X74" i="7"/>
  <c r="P74" i="7"/>
  <c r="AE79" i="7"/>
  <c r="Z77" i="7"/>
  <c r="R77" i="7"/>
  <c r="X77" i="7"/>
  <c r="P77" i="7"/>
  <c r="X86" i="7"/>
  <c r="X87" i="7" s="1"/>
  <c r="P86" i="7"/>
  <c r="P87" i="7" s="1"/>
  <c r="AC86" i="7"/>
  <c r="AA86" i="7" s="1"/>
  <c r="AG86" i="7" s="1"/>
  <c r="V86" i="7"/>
  <c r="V87" i="7" s="1"/>
  <c r="N86" i="7"/>
  <c r="N91" i="7"/>
  <c r="AC93" i="7"/>
  <c r="AA93" i="7" s="1"/>
  <c r="AG93" i="7" s="1"/>
  <c r="V93" i="7"/>
  <c r="V95" i="7" s="1"/>
  <c r="U95" i="7" s="1"/>
  <c r="N93" i="7"/>
  <c r="N95" i="7" s="1"/>
  <c r="M95" i="7" s="1"/>
  <c r="T93" i="7"/>
  <c r="R93" i="7"/>
  <c r="AL103" i="7"/>
  <c r="AB103" i="7"/>
  <c r="K103" i="7"/>
  <c r="AD103" i="7"/>
  <c r="Z59" i="7"/>
  <c r="AF59" i="7" s="1"/>
  <c r="AL79" i="7"/>
  <c r="AB79" i="7"/>
  <c r="K79" i="7"/>
  <c r="Z80" i="7"/>
  <c r="R80" i="7"/>
  <c r="L83" i="7"/>
  <c r="X80" i="7"/>
  <c r="P80" i="7"/>
  <c r="X94" i="7"/>
  <c r="X95" i="7" s="1"/>
  <c r="W95" i="7" s="1"/>
  <c r="P94" i="7"/>
  <c r="P95" i="7" s="1"/>
  <c r="AC94" i="7"/>
  <c r="AA94" i="7" s="1"/>
  <c r="AG94" i="7" s="1"/>
  <c r="T94" i="7"/>
  <c r="R94" i="7"/>
  <c r="AC96" i="7"/>
  <c r="AA96" i="7" s="1"/>
  <c r="AG96" i="7" s="1"/>
  <c r="V96" i="7"/>
  <c r="V99" i="7" s="1"/>
  <c r="N96" i="7"/>
  <c r="R96" i="7"/>
  <c r="Z96" i="7"/>
  <c r="P96" i="7"/>
  <c r="AE99" i="7"/>
  <c r="X97" i="7"/>
  <c r="P97" i="7"/>
  <c r="R97" i="7"/>
  <c r="Z97" i="7"/>
  <c r="N97" i="7"/>
  <c r="AC97" i="7"/>
  <c r="AA97" i="7" s="1"/>
  <c r="AG97" i="7" s="1"/>
  <c r="Z98" i="7"/>
  <c r="R98" i="7"/>
  <c r="P98" i="7"/>
  <c r="X98" i="7"/>
  <c r="N98" i="7"/>
  <c r="AC98" i="7"/>
  <c r="AA98" i="7" s="1"/>
  <c r="AG98" i="7" s="1"/>
  <c r="Z104" i="7"/>
  <c r="Z107" i="7" s="1"/>
  <c r="AF107" i="7" s="1"/>
  <c r="R104" i="7"/>
  <c r="R107" i="7" s="1"/>
  <c r="L107" i="7"/>
  <c r="X104" i="7"/>
  <c r="P104" i="7"/>
  <c r="P107" i="7" s="1"/>
  <c r="T104" i="7"/>
  <c r="AC104" i="7"/>
  <c r="N104" i="7"/>
  <c r="AL107" i="7"/>
  <c r="AB107" i="7"/>
  <c r="AD107" i="7"/>
  <c r="K107" i="7"/>
  <c r="AL111" i="7"/>
  <c r="AB111" i="7"/>
  <c r="K111" i="7"/>
  <c r="AD111" i="7"/>
  <c r="AH128" i="7"/>
  <c r="AK127" i="7"/>
  <c r="T53" i="7"/>
  <c r="T55" i="7" s="1"/>
  <c r="T56" i="7"/>
  <c r="AD59" i="7"/>
  <c r="T66" i="7"/>
  <c r="T69" i="7"/>
  <c r="T72" i="7"/>
  <c r="AD75" i="7"/>
  <c r="Z78" i="7"/>
  <c r="R81" i="7"/>
  <c r="Z81" i="7"/>
  <c r="T82" i="7"/>
  <c r="T83" i="7" s="1"/>
  <c r="R84" i="7"/>
  <c r="R87" i="7" s="1"/>
  <c r="Z84" i="7"/>
  <c r="Z87" i="7" s="1"/>
  <c r="AF87" i="7" s="1"/>
  <c r="Z88" i="7"/>
  <c r="R88" i="7"/>
  <c r="V88" i="7"/>
  <c r="AD91" i="7"/>
  <c r="L103" i="7"/>
  <c r="X100" i="7"/>
  <c r="P100" i="7"/>
  <c r="AC100" i="7"/>
  <c r="V100" i="7"/>
  <c r="V103" i="7" s="1"/>
  <c r="N100" i="7"/>
  <c r="N103" i="7" s="1"/>
  <c r="N53" i="7"/>
  <c r="V53" i="7"/>
  <c r="N56" i="7"/>
  <c r="V56" i="7"/>
  <c r="N66" i="7"/>
  <c r="V66" i="7"/>
  <c r="N69" i="7"/>
  <c r="N71" i="7" s="1"/>
  <c r="V69" i="7"/>
  <c r="V71" i="7" s="1"/>
  <c r="N72" i="7"/>
  <c r="V72" i="7"/>
  <c r="N82" i="7"/>
  <c r="N83" i="7" s="1"/>
  <c r="V82" i="7"/>
  <c r="V83" i="7" s="1"/>
  <c r="Z101" i="7"/>
  <c r="Z103" i="7" s="1"/>
  <c r="AF103" i="7" s="1"/>
  <c r="R101" i="7"/>
  <c r="X101" i="7"/>
  <c r="P101" i="7"/>
  <c r="D128" i="7"/>
  <c r="AD99" i="7"/>
  <c r="AE107" i="7"/>
  <c r="T106" i="7"/>
  <c r="AE111" i="7"/>
  <c r="Z118" i="7"/>
  <c r="R118" i="7"/>
  <c r="X118" i="7"/>
  <c r="P118" i="7"/>
  <c r="P119" i="7" s="1"/>
  <c r="AC118" i="7"/>
  <c r="AA118" i="7" s="1"/>
  <c r="AG118" i="7" s="1"/>
  <c r="V118" i="7"/>
  <c r="N118" i="7"/>
  <c r="L119" i="7"/>
  <c r="L123" i="7"/>
  <c r="Z121" i="7"/>
  <c r="R121" i="7"/>
  <c r="X121" i="7"/>
  <c r="P121" i="7"/>
  <c r="AC121" i="7"/>
  <c r="V121" i="7"/>
  <c r="N121" i="7"/>
  <c r="I128" i="7"/>
  <c r="AO128" i="7"/>
  <c r="N106" i="7"/>
  <c r="V106" i="7"/>
  <c r="V107" i="7" s="1"/>
  <c r="Z108" i="7"/>
  <c r="R108" i="7"/>
  <c r="L111" i="7"/>
  <c r="X108" i="7"/>
  <c r="P108" i="7"/>
  <c r="AC108" i="7"/>
  <c r="V108" i="7"/>
  <c r="N108" i="7"/>
  <c r="T118" i="7"/>
  <c r="T121" i="7"/>
  <c r="J128" i="7"/>
  <c r="AL127" i="7"/>
  <c r="AB127" i="7"/>
  <c r="K127" i="7"/>
  <c r="P109" i="7"/>
  <c r="X109" i="7"/>
  <c r="R110" i="7"/>
  <c r="Z110" i="7"/>
  <c r="P112" i="7"/>
  <c r="X112" i="7"/>
  <c r="X115" i="7" s="1"/>
  <c r="T114" i="7"/>
  <c r="T115" i="7" s="1"/>
  <c r="L115" i="7"/>
  <c r="AB115" i="7"/>
  <c r="AL115" i="7"/>
  <c r="R116" i="7"/>
  <c r="R119" i="7" s="1"/>
  <c r="Z116" i="7"/>
  <c r="T117" i="7"/>
  <c r="T120" i="7"/>
  <c r="P122" i="7"/>
  <c r="X122" i="7"/>
  <c r="AD123" i="7"/>
  <c r="P125" i="7"/>
  <c r="X125" i="7"/>
  <c r="Z126" i="7"/>
  <c r="R109" i="7"/>
  <c r="Z109" i="7"/>
  <c r="R112" i="7"/>
  <c r="R115" i="7" s="1"/>
  <c r="Z112" i="7"/>
  <c r="N114" i="7"/>
  <c r="V114" i="7"/>
  <c r="V115" i="7" s="1"/>
  <c r="N117" i="7"/>
  <c r="N119" i="7" s="1"/>
  <c r="V117" i="7"/>
  <c r="V119" i="7" s="1"/>
  <c r="N120" i="7"/>
  <c r="N123" i="7" s="1"/>
  <c r="V120" i="7"/>
  <c r="R122" i="7"/>
  <c r="Z122" i="7"/>
  <c r="R125" i="7"/>
  <c r="Z125" i="7"/>
  <c r="X11" i="8"/>
  <c r="T14" i="8"/>
  <c r="L15" i="8"/>
  <c r="T20" i="8"/>
  <c r="T23" i="8" s="1"/>
  <c r="AD23" i="8"/>
  <c r="X62" i="8"/>
  <c r="X63" i="8" s="1"/>
  <c r="P62" i="8"/>
  <c r="Z62" i="8"/>
  <c r="N62" i="8"/>
  <c r="Z90" i="8"/>
  <c r="X90" i="8"/>
  <c r="P90" i="8"/>
  <c r="AC90" i="8"/>
  <c r="AA90" i="8" s="1"/>
  <c r="AG90" i="8" s="1"/>
  <c r="R90" i="8"/>
  <c r="N90" i="8"/>
  <c r="V90" i="8"/>
  <c r="Z110" i="8"/>
  <c r="R110" i="8"/>
  <c r="X110" i="8"/>
  <c r="N110" i="8"/>
  <c r="T110" i="8"/>
  <c r="AC110" i="8"/>
  <c r="AA110" i="8" s="1"/>
  <c r="AG110" i="8" s="1"/>
  <c r="P110" i="8"/>
  <c r="V110" i="8"/>
  <c r="V4" i="8"/>
  <c r="K7" i="8"/>
  <c r="L11" i="8"/>
  <c r="N14" i="8"/>
  <c r="AC14" i="8"/>
  <c r="AA14" i="8" s="1"/>
  <c r="AG14" i="8" s="1"/>
  <c r="T16" i="8"/>
  <c r="V17" i="8"/>
  <c r="AD19" i="8"/>
  <c r="V20" i="8"/>
  <c r="V23" i="8" s="1"/>
  <c r="K23" i="8"/>
  <c r="T26" i="8"/>
  <c r="T27" i="8" s="1"/>
  <c r="L27" i="8"/>
  <c r="N30" i="8"/>
  <c r="X32" i="8"/>
  <c r="AL35" i="8"/>
  <c r="K51" i="8"/>
  <c r="X53" i="8"/>
  <c r="AC62" i="8"/>
  <c r="AA62" i="8" s="1"/>
  <c r="AG62" i="8" s="1"/>
  <c r="AM71" i="8"/>
  <c r="AL75" i="8"/>
  <c r="AE91" i="8"/>
  <c r="AC89" i="8"/>
  <c r="AA89" i="8" s="1"/>
  <c r="AG89" i="8" s="1"/>
  <c r="V89" i="8"/>
  <c r="N89" i="8"/>
  <c r="N91" i="8" s="1"/>
  <c r="R89" i="8"/>
  <c r="Z89" i="8"/>
  <c r="Z91" i="8" s="1"/>
  <c r="AF91" i="8" s="1"/>
  <c r="P89" i="8"/>
  <c r="X89" i="8"/>
  <c r="T90" i="8"/>
  <c r="Z93" i="8"/>
  <c r="R93" i="8"/>
  <c r="X93" i="8"/>
  <c r="P93" i="8"/>
  <c r="V93" i="8"/>
  <c r="T93" i="8"/>
  <c r="T95" i="8" s="1"/>
  <c r="AC93" i="8"/>
  <c r="AA93" i="8" s="1"/>
  <c r="AG93" i="8" s="1"/>
  <c r="P4" i="8"/>
  <c r="X4" i="8"/>
  <c r="X7" i="8" s="1"/>
  <c r="R5" i="8"/>
  <c r="Z5" i="8"/>
  <c r="Z7" i="8" s="1"/>
  <c r="AF7" i="8" s="1"/>
  <c r="L7" i="8"/>
  <c r="AB7" i="8"/>
  <c r="AL7" i="8"/>
  <c r="R8" i="8"/>
  <c r="R11" i="8" s="1"/>
  <c r="Z8" i="8"/>
  <c r="Z11" i="8" s="1"/>
  <c r="AF11" i="8" s="1"/>
  <c r="N10" i="8"/>
  <c r="N11" i="8" s="1"/>
  <c r="V10" i="8"/>
  <c r="V11" i="8" s="1"/>
  <c r="AC10" i="8"/>
  <c r="N13" i="8"/>
  <c r="V13" i="8"/>
  <c r="AC13" i="8"/>
  <c r="P14" i="8"/>
  <c r="X14" i="8"/>
  <c r="X15" i="8" s="1"/>
  <c r="N16" i="8"/>
  <c r="V16" i="8"/>
  <c r="AC16" i="8"/>
  <c r="AA16" i="8" s="1"/>
  <c r="AG16" i="8" s="1"/>
  <c r="P17" i="8"/>
  <c r="X17" i="8"/>
  <c r="R18" i="8"/>
  <c r="R19" i="8" s="1"/>
  <c r="Q19" i="8" s="1"/>
  <c r="Z18" i="8"/>
  <c r="K19" i="8"/>
  <c r="P20" i="8"/>
  <c r="X20" i="8"/>
  <c r="R21" i="8"/>
  <c r="Z21" i="8"/>
  <c r="L23" i="8"/>
  <c r="AB23" i="8"/>
  <c r="R24" i="8"/>
  <c r="R27" i="8" s="1"/>
  <c r="Z24" i="8"/>
  <c r="Z27" i="8" s="1"/>
  <c r="AF27" i="8" s="1"/>
  <c r="N26" i="8"/>
  <c r="V26" i="8"/>
  <c r="AC26" i="8"/>
  <c r="N29" i="8"/>
  <c r="N31" i="8" s="1"/>
  <c r="V29" i="8"/>
  <c r="AC29" i="8"/>
  <c r="P30" i="8"/>
  <c r="X30" i="8"/>
  <c r="X31" i="8" s="1"/>
  <c r="AL31" i="8"/>
  <c r="AB31" i="8"/>
  <c r="AC34" i="8"/>
  <c r="AA34" i="8" s="1"/>
  <c r="AG34" i="8" s="1"/>
  <c r="V34" i="8"/>
  <c r="N34" i="8"/>
  <c r="X34" i="8"/>
  <c r="K35" i="8"/>
  <c r="AC37" i="8"/>
  <c r="AA37" i="8" s="1"/>
  <c r="AG37" i="8" s="1"/>
  <c r="V37" i="8"/>
  <c r="N37" i="8"/>
  <c r="X37" i="8"/>
  <c r="X38" i="8"/>
  <c r="P38" i="8"/>
  <c r="V38" i="8"/>
  <c r="AE43" i="8"/>
  <c r="T41" i="8"/>
  <c r="T42" i="8"/>
  <c r="T43" i="8" s="1"/>
  <c r="S43" i="8" s="1"/>
  <c r="AD43" i="8"/>
  <c r="AL43" i="8"/>
  <c r="L47" i="8"/>
  <c r="X44" i="8"/>
  <c r="X47" i="8" s="1"/>
  <c r="P44" i="8"/>
  <c r="V44" i="8"/>
  <c r="Z45" i="8"/>
  <c r="Z47" i="8" s="1"/>
  <c r="AF47" i="8" s="1"/>
  <c r="R45" i="8"/>
  <c r="R47" i="8" s="1"/>
  <c r="V45" i="8"/>
  <c r="T48" i="8"/>
  <c r="T51" i="8" s="1"/>
  <c r="S51" i="8" s="1"/>
  <c r="AC48" i="8"/>
  <c r="AA48" i="8" s="1"/>
  <c r="AG48" i="8" s="1"/>
  <c r="AM51" i="8"/>
  <c r="P50" i="8"/>
  <c r="P51" i="8" s="1"/>
  <c r="O51" i="8" s="1"/>
  <c r="AB51" i="8"/>
  <c r="P55" i="8"/>
  <c r="AD59" i="8"/>
  <c r="T62" i="8"/>
  <c r="Z69" i="8"/>
  <c r="R69" i="8"/>
  <c r="X69" i="8"/>
  <c r="N69" i="8"/>
  <c r="K75" i="8"/>
  <c r="X77" i="8"/>
  <c r="P77" i="8"/>
  <c r="AC77" i="8"/>
  <c r="AA77" i="8" s="1"/>
  <c r="AG77" i="8" s="1"/>
  <c r="V77" i="8"/>
  <c r="V79" i="8" s="1"/>
  <c r="U79" i="8" s="1"/>
  <c r="N77" i="8"/>
  <c r="T77" i="8"/>
  <c r="T79" i="8" s="1"/>
  <c r="S79" i="8" s="1"/>
  <c r="Z78" i="8"/>
  <c r="Z79" i="8" s="1"/>
  <c r="AF79" i="8" s="1"/>
  <c r="R78" i="8"/>
  <c r="R79" i="8" s="1"/>
  <c r="X78" i="8"/>
  <c r="P78" i="8"/>
  <c r="AC78" i="8"/>
  <c r="AA78" i="8" s="1"/>
  <c r="AG78" i="8" s="1"/>
  <c r="N78" i="8"/>
  <c r="AL83" i="8"/>
  <c r="AB83" i="8"/>
  <c r="K83" i="8"/>
  <c r="AD83" i="8"/>
  <c r="T89" i="8"/>
  <c r="N93" i="8"/>
  <c r="AL95" i="8"/>
  <c r="AB95" i="8"/>
  <c r="K95" i="8"/>
  <c r="AD95" i="8"/>
  <c r="Z96" i="8"/>
  <c r="R96" i="8"/>
  <c r="L99" i="8"/>
  <c r="X96" i="8"/>
  <c r="P96" i="8"/>
  <c r="P99" i="8" s="1"/>
  <c r="V96" i="8"/>
  <c r="V99" i="8" s="1"/>
  <c r="T96" i="8"/>
  <c r="T99" i="8" s="1"/>
  <c r="AC96" i="8"/>
  <c r="Z116" i="8"/>
  <c r="R116" i="8"/>
  <c r="X116" i="8"/>
  <c r="N116" i="8"/>
  <c r="L119" i="8"/>
  <c r="T116" i="8"/>
  <c r="AC116" i="8"/>
  <c r="AA116" i="8" s="1"/>
  <c r="AG116" i="8" s="1"/>
  <c r="P116" i="8"/>
  <c r="V116" i="8"/>
  <c r="T4" i="8"/>
  <c r="T7" i="8" s="1"/>
  <c r="T17" i="8"/>
  <c r="T30" i="8"/>
  <c r="L31" i="8"/>
  <c r="Z32" i="8"/>
  <c r="Z35" i="8" s="1"/>
  <c r="AF35" i="8" s="1"/>
  <c r="R32" i="8"/>
  <c r="V32" i="8"/>
  <c r="AL51" i="8"/>
  <c r="AL55" i="8"/>
  <c r="AB55" i="8"/>
  <c r="AK55" i="8"/>
  <c r="AD55" i="8"/>
  <c r="L71" i="8"/>
  <c r="X68" i="8"/>
  <c r="P68" i="8"/>
  <c r="P71" i="8" s="1"/>
  <c r="Z68" i="8"/>
  <c r="N68" i="8"/>
  <c r="N4" i="8"/>
  <c r="N7" i="8" s="1"/>
  <c r="AC4" i="8"/>
  <c r="T10" i="8"/>
  <c r="T11" i="8" s="1"/>
  <c r="T13" i="8"/>
  <c r="T15" i="8" s="1"/>
  <c r="V14" i="8"/>
  <c r="N17" i="8"/>
  <c r="AC17" i="8"/>
  <c r="AA17" i="8" s="1"/>
  <c r="AG17" i="8" s="1"/>
  <c r="N20" i="8"/>
  <c r="N23" i="8" s="1"/>
  <c r="AC20" i="8"/>
  <c r="T29" i="8"/>
  <c r="V30" i="8"/>
  <c r="AC30" i="8"/>
  <c r="AA30" i="8" s="1"/>
  <c r="AG30" i="8" s="1"/>
  <c r="N32" i="8"/>
  <c r="N35" i="8" s="1"/>
  <c r="AC50" i="8"/>
  <c r="AA50" i="8" s="1"/>
  <c r="AG50" i="8" s="1"/>
  <c r="V50" i="8"/>
  <c r="N50" i="8"/>
  <c r="N51" i="8" s="1"/>
  <c r="M51" i="8" s="1"/>
  <c r="X50" i="8"/>
  <c r="Z53" i="8"/>
  <c r="Z55" i="8" s="1"/>
  <c r="AF55" i="8" s="1"/>
  <c r="V53" i="8"/>
  <c r="V55" i="8" s="1"/>
  <c r="N53" i="8"/>
  <c r="N55" i="8" s="1"/>
  <c r="K55" i="8"/>
  <c r="R62" i="8"/>
  <c r="R63" i="8" s="1"/>
  <c r="R68" i="8"/>
  <c r="AC68" i="8"/>
  <c r="R4" i="8"/>
  <c r="P10" i="8"/>
  <c r="P11" i="8" s="1"/>
  <c r="P13" i="8"/>
  <c r="R14" i="8"/>
  <c r="R15" i="8" s="1"/>
  <c r="P16" i="8"/>
  <c r="X16" i="8"/>
  <c r="R17" i="8"/>
  <c r="AB19" i="8"/>
  <c r="R20" i="8"/>
  <c r="R23" i="8" s="1"/>
  <c r="P26" i="8"/>
  <c r="P29" i="8"/>
  <c r="P31" i="8" s="1"/>
  <c r="R30" i="8"/>
  <c r="R31" i="8" s="1"/>
  <c r="T32" i="8"/>
  <c r="T35" i="8" s="1"/>
  <c r="AC32" i="8"/>
  <c r="AM35" i="8"/>
  <c r="L35" i="8"/>
  <c r="AC40" i="8"/>
  <c r="V40" i="8"/>
  <c r="N40" i="8"/>
  <c r="N43" i="8" s="1"/>
  <c r="X40" i="8"/>
  <c r="X41" i="8"/>
  <c r="P41" i="8"/>
  <c r="P43" i="8" s="1"/>
  <c r="O43" i="8" s="1"/>
  <c r="V41" i="8"/>
  <c r="Z42" i="8"/>
  <c r="Z43" i="8" s="1"/>
  <c r="AF43" i="8" s="1"/>
  <c r="R42" i="8"/>
  <c r="V42" i="8"/>
  <c r="AL47" i="8"/>
  <c r="AB47" i="8"/>
  <c r="Z48" i="8"/>
  <c r="Z51" i="8" s="1"/>
  <c r="AF51" i="8" s="1"/>
  <c r="R48" i="8"/>
  <c r="V48" i="8"/>
  <c r="V51" i="8" s="1"/>
  <c r="U51" i="8" s="1"/>
  <c r="R50" i="8"/>
  <c r="R53" i="8"/>
  <c r="R55" i="8" s="1"/>
  <c r="AC53" i="8"/>
  <c r="Z56" i="8"/>
  <c r="R56" i="8"/>
  <c r="R59" i="8" s="1"/>
  <c r="L59" i="8"/>
  <c r="AC56" i="8"/>
  <c r="T56" i="8"/>
  <c r="T59" i="8" s="1"/>
  <c r="X56" i="8"/>
  <c r="X59" i="8" s="1"/>
  <c r="AC58" i="8"/>
  <c r="AA58" i="8" s="1"/>
  <c r="AG58" i="8" s="1"/>
  <c r="V58" i="8"/>
  <c r="V59" i="8" s="1"/>
  <c r="N58" i="8"/>
  <c r="N59" i="8" s="1"/>
  <c r="Z58" i="8"/>
  <c r="P58" i="8"/>
  <c r="P59" i="8" s="1"/>
  <c r="AC61" i="8"/>
  <c r="AA61" i="8" s="1"/>
  <c r="AG61" i="8" s="1"/>
  <c r="V61" i="8"/>
  <c r="N61" i="8"/>
  <c r="N63" i="8" s="1"/>
  <c r="L63" i="8"/>
  <c r="Z61" i="8"/>
  <c r="P61" i="8"/>
  <c r="V62" i="8"/>
  <c r="V63" i="8" s="1"/>
  <c r="V68" i="8"/>
  <c r="V71" i="8" s="1"/>
  <c r="AC74" i="8"/>
  <c r="AA74" i="8" s="1"/>
  <c r="AG74" i="8" s="1"/>
  <c r="V74" i="8"/>
  <c r="N74" i="8"/>
  <c r="N75" i="8" s="1"/>
  <c r="R74" i="8"/>
  <c r="Z74" i="8"/>
  <c r="L75" i="8"/>
  <c r="Z81" i="8"/>
  <c r="R81" i="8"/>
  <c r="X81" i="8"/>
  <c r="P81" i="8"/>
  <c r="V81" i="8"/>
  <c r="AC81" i="8"/>
  <c r="AA81" i="8" s="1"/>
  <c r="AG81" i="8" s="1"/>
  <c r="Z84" i="8"/>
  <c r="R84" i="8"/>
  <c r="L87" i="8"/>
  <c r="X84" i="8"/>
  <c r="X87" i="8" s="1"/>
  <c r="P84" i="8"/>
  <c r="V84" i="8"/>
  <c r="V87" i="8" s="1"/>
  <c r="AC84" i="8"/>
  <c r="AD87" i="8"/>
  <c r="AB87" i="8"/>
  <c r="L91" i="8"/>
  <c r="X103" i="8"/>
  <c r="AC105" i="8"/>
  <c r="AA105" i="8" s="1"/>
  <c r="AG105" i="8" s="1"/>
  <c r="V105" i="8"/>
  <c r="V107" i="8" s="1"/>
  <c r="N105" i="8"/>
  <c r="T105" i="8"/>
  <c r="R105" i="8"/>
  <c r="R107" i="8" s="1"/>
  <c r="L107" i="8"/>
  <c r="X105" i="8"/>
  <c r="P105" i="8"/>
  <c r="AC118" i="8"/>
  <c r="AA118" i="8" s="1"/>
  <c r="AG118" i="8" s="1"/>
  <c r="V118" i="8"/>
  <c r="N118" i="8"/>
  <c r="T118" i="8"/>
  <c r="X118" i="8"/>
  <c r="R118" i="8"/>
  <c r="Z118" i="8"/>
  <c r="F128" i="8"/>
  <c r="L55" i="8"/>
  <c r="T52" i="8"/>
  <c r="T55" i="8" s="1"/>
  <c r="AM59" i="8"/>
  <c r="AC64" i="8"/>
  <c r="V64" i="8"/>
  <c r="N64" i="8"/>
  <c r="N67" i="8" s="1"/>
  <c r="X64" i="8"/>
  <c r="X65" i="8"/>
  <c r="P65" i="8"/>
  <c r="P67" i="8" s="1"/>
  <c r="V65" i="8"/>
  <c r="Z66" i="8"/>
  <c r="Z67" i="8" s="1"/>
  <c r="AF67" i="8" s="1"/>
  <c r="R66" i="8"/>
  <c r="R67" i="8" s="1"/>
  <c r="V66" i="8"/>
  <c r="AL71" i="8"/>
  <c r="AB71" i="8"/>
  <c r="Z72" i="8"/>
  <c r="Z75" i="8" s="1"/>
  <c r="AF75" i="8" s="1"/>
  <c r="R72" i="8"/>
  <c r="V72" i="8"/>
  <c r="L83" i="8"/>
  <c r="X80" i="8"/>
  <c r="P80" i="8"/>
  <c r="AC80" i="8"/>
  <c r="V80" i="8"/>
  <c r="N80" i="8"/>
  <c r="N83" i="8" s="1"/>
  <c r="AL99" i="8"/>
  <c r="AB99" i="8"/>
  <c r="J128" i="8"/>
  <c r="AD99" i="8"/>
  <c r="K99" i="8"/>
  <c r="P118" i="8"/>
  <c r="AO128" i="8"/>
  <c r="R82" i="8"/>
  <c r="Z82" i="8"/>
  <c r="R85" i="8"/>
  <c r="Z85" i="8"/>
  <c r="AE99" i="8"/>
  <c r="N107" i="8"/>
  <c r="X106" i="8"/>
  <c r="P106" i="8"/>
  <c r="AC106" i="8"/>
  <c r="AA106" i="8" s="1"/>
  <c r="AG106" i="8" s="1"/>
  <c r="T106" i="8"/>
  <c r="R106" i="8"/>
  <c r="R111" i="8"/>
  <c r="L115" i="8"/>
  <c r="X112" i="8"/>
  <c r="P112" i="8"/>
  <c r="R112" i="8"/>
  <c r="AC112" i="8"/>
  <c r="T112" i="8"/>
  <c r="T115" i="8" s="1"/>
  <c r="N112" i="8"/>
  <c r="N115" i="8" s="1"/>
  <c r="AC124" i="8"/>
  <c r="AA124" i="8" s="1"/>
  <c r="AG124" i="8" s="1"/>
  <c r="V124" i="8"/>
  <c r="V127" i="8" s="1"/>
  <c r="U127" i="8" s="1"/>
  <c r="N124" i="8"/>
  <c r="R124" i="8"/>
  <c r="X124" i="8"/>
  <c r="T124" i="8"/>
  <c r="Z126" i="8"/>
  <c r="R126" i="8"/>
  <c r="P126" i="8"/>
  <c r="AC126" i="8"/>
  <c r="AA126" i="8" s="1"/>
  <c r="AG126" i="8" s="1"/>
  <c r="T126" i="8"/>
  <c r="N126" i="8"/>
  <c r="AK127" i="8"/>
  <c r="AH128" i="8"/>
  <c r="R91" i="8"/>
  <c r="L95" i="8"/>
  <c r="X92" i="8"/>
  <c r="P92" i="8"/>
  <c r="AC92" i="8"/>
  <c r="V92" i="8"/>
  <c r="V95" i="8" s="1"/>
  <c r="N92" i="8"/>
  <c r="N95" i="8" s="1"/>
  <c r="AC102" i="8"/>
  <c r="AA102" i="8" s="1"/>
  <c r="AG102" i="8" s="1"/>
  <c r="V102" i="8"/>
  <c r="N102" i="8"/>
  <c r="N103" i="8" s="1"/>
  <c r="T102" i="8"/>
  <c r="T103" i="8" s="1"/>
  <c r="R102" i="8"/>
  <c r="Z107" i="8"/>
  <c r="AF107" i="8" s="1"/>
  <c r="V115" i="8"/>
  <c r="AC121" i="8"/>
  <c r="V121" i="8"/>
  <c r="N121" i="8"/>
  <c r="T121" i="8"/>
  <c r="X121" i="8"/>
  <c r="R121" i="8"/>
  <c r="R123" i="8" s="1"/>
  <c r="Q123" i="8" s="1"/>
  <c r="D128" i="8"/>
  <c r="R94" i="8"/>
  <c r="Z94" i="8"/>
  <c r="R97" i="8"/>
  <c r="Z97" i="8"/>
  <c r="Z100" i="8"/>
  <c r="R100" i="8"/>
  <c r="V100" i="8"/>
  <c r="V103" i="8" s="1"/>
  <c r="U103" i="8" s="1"/>
  <c r="AD103" i="8"/>
  <c r="AC108" i="8"/>
  <c r="V108" i="8"/>
  <c r="N108" i="8"/>
  <c r="L111" i="8"/>
  <c r="Z108" i="8"/>
  <c r="P108" i="8"/>
  <c r="AL115" i="8"/>
  <c r="AB115" i="8"/>
  <c r="K115" i="8"/>
  <c r="AM119" i="8"/>
  <c r="X122" i="8"/>
  <c r="P122" i="8"/>
  <c r="AC122" i="8"/>
  <c r="AA122" i="8" s="1"/>
  <c r="AG122" i="8" s="1"/>
  <c r="T122" i="8"/>
  <c r="Z122" i="8"/>
  <c r="Z123" i="8" s="1"/>
  <c r="AF123" i="8" s="1"/>
  <c r="AE127" i="8"/>
  <c r="I128" i="8"/>
  <c r="X109" i="8"/>
  <c r="P109" i="8"/>
  <c r="Z109" i="8"/>
  <c r="N109" i="8"/>
  <c r="K111" i="8"/>
  <c r="AB111" i="8"/>
  <c r="Z113" i="8"/>
  <c r="R113" i="8"/>
  <c r="P113" i="8"/>
  <c r="X113" i="8"/>
  <c r="AE119" i="8"/>
  <c r="X125" i="8"/>
  <c r="P125" i="8"/>
  <c r="P127" i="8" s="1"/>
  <c r="O127" i="8" s="1"/>
  <c r="R125" i="8"/>
  <c r="Z125" i="8"/>
  <c r="K127" i="8"/>
  <c r="AD127" i="8"/>
  <c r="AR128" i="8"/>
  <c r="Z16" i="9"/>
  <c r="Z19" i="9" s="1"/>
  <c r="AF19" i="9" s="1"/>
  <c r="R16" i="9"/>
  <c r="R19" i="9" s="1"/>
  <c r="P16" i="9"/>
  <c r="P19" i="9" s="1"/>
  <c r="X16" i="9"/>
  <c r="N16" i="9"/>
  <c r="Z32" i="9"/>
  <c r="R32" i="9"/>
  <c r="L35" i="9"/>
  <c r="AC32" i="9"/>
  <c r="AA32" i="9" s="1"/>
  <c r="AG32" i="9" s="1"/>
  <c r="T32" i="9"/>
  <c r="P32" i="9"/>
  <c r="AC5" i="9"/>
  <c r="AA5" i="9" s="1"/>
  <c r="AG5" i="9" s="1"/>
  <c r="V5" i="9"/>
  <c r="N5" i="9"/>
  <c r="N7" i="9" s="1"/>
  <c r="T5" i="9"/>
  <c r="R5" i="9"/>
  <c r="Z13" i="9"/>
  <c r="Z15" i="9" s="1"/>
  <c r="AF15" i="9" s="1"/>
  <c r="R13" i="9"/>
  <c r="AC13" i="9"/>
  <c r="AA13" i="9" s="1"/>
  <c r="AG13" i="9" s="1"/>
  <c r="T13" i="9"/>
  <c r="P13" i="9"/>
  <c r="T16" i="9"/>
  <c r="AC24" i="9"/>
  <c r="AA24" i="9" s="1"/>
  <c r="AG24" i="9" s="1"/>
  <c r="V24" i="9"/>
  <c r="N24" i="9"/>
  <c r="N27" i="9" s="1"/>
  <c r="T24" i="9"/>
  <c r="R24" i="9"/>
  <c r="P5" i="9"/>
  <c r="X6" i="9"/>
  <c r="P6" i="9"/>
  <c r="AC6" i="9"/>
  <c r="AA6" i="9" s="1"/>
  <c r="AG6" i="9" s="1"/>
  <c r="T6" i="9"/>
  <c r="R6" i="9"/>
  <c r="AC8" i="9"/>
  <c r="AA8" i="9" s="1"/>
  <c r="AG8" i="9" s="1"/>
  <c r="V8" i="9"/>
  <c r="V11" i="9" s="1"/>
  <c r="N8" i="9"/>
  <c r="R8" i="9"/>
  <c r="L11" i="9"/>
  <c r="Z8" i="9"/>
  <c r="P8" i="9"/>
  <c r="AE11" i="9"/>
  <c r="N13" i="9"/>
  <c r="N15" i="9" s="1"/>
  <c r="AL15" i="9"/>
  <c r="AB15" i="9"/>
  <c r="K15" i="9"/>
  <c r="V16" i="9"/>
  <c r="Z23" i="9"/>
  <c r="AF23" i="9" s="1"/>
  <c r="P24" i="9"/>
  <c r="X25" i="9"/>
  <c r="P25" i="9"/>
  <c r="AC25" i="9"/>
  <c r="AA25" i="9" s="1"/>
  <c r="AG25" i="9" s="1"/>
  <c r="T25" i="9"/>
  <c r="R25" i="9"/>
  <c r="Z26" i="9"/>
  <c r="R26" i="9"/>
  <c r="AC26" i="9"/>
  <c r="AA26" i="9" s="1"/>
  <c r="AG26" i="9" s="1"/>
  <c r="T26" i="9"/>
  <c r="P26" i="9"/>
  <c r="K27" i="9"/>
  <c r="AL27" i="9"/>
  <c r="AD27" i="9"/>
  <c r="AL31" i="9"/>
  <c r="AB31" i="9"/>
  <c r="AD31" i="9"/>
  <c r="V32" i="9"/>
  <c r="AM39" i="9"/>
  <c r="Z58" i="9"/>
  <c r="R58" i="9"/>
  <c r="X58" i="9"/>
  <c r="P58" i="9"/>
  <c r="V58" i="9"/>
  <c r="T58" i="9"/>
  <c r="T59" i="9" s="1"/>
  <c r="AC58" i="9"/>
  <c r="AA58" i="9" s="1"/>
  <c r="AG58" i="9" s="1"/>
  <c r="N58" i="9"/>
  <c r="L67" i="9"/>
  <c r="X64" i="9"/>
  <c r="P64" i="9"/>
  <c r="AC64" i="9"/>
  <c r="AA64" i="9" s="1"/>
  <c r="AG64" i="9" s="1"/>
  <c r="V64" i="9"/>
  <c r="V67" i="9" s="1"/>
  <c r="N64" i="9"/>
  <c r="T64" i="9"/>
  <c r="R64" i="9"/>
  <c r="Z64" i="9"/>
  <c r="Z78" i="9"/>
  <c r="R78" i="9"/>
  <c r="X78" i="9"/>
  <c r="P78" i="9"/>
  <c r="V78" i="9"/>
  <c r="L79" i="9"/>
  <c r="T78" i="9"/>
  <c r="AC78" i="9"/>
  <c r="AA78" i="9" s="1"/>
  <c r="AG78" i="9" s="1"/>
  <c r="N78" i="9"/>
  <c r="AC16" i="9"/>
  <c r="AA16" i="9" s="1"/>
  <c r="AG16" i="9" s="1"/>
  <c r="L15" i="9"/>
  <c r="X12" i="9"/>
  <c r="X15" i="9" s="1"/>
  <c r="P12" i="9"/>
  <c r="AC12" i="9"/>
  <c r="AA12" i="9" s="1"/>
  <c r="AG12" i="9" s="1"/>
  <c r="T12" i="9"/>
  <c r="R12" i="9"/>
  <c r="N32" i="9"/>
  <c r="AB35" i="9"/>
  <c r="K35" i="9"/>
  <c r="X5" i="9"/>
  <c r="L7" i="9"/>
  <c r="X9" i="9"/>
  <c r="X11" i="9" s="1"/>
  <c r="P9" i="9"/>
  <c r="R9" i="9"/>
  <c r="Z9" i="9"/>
  <c r="N9" i="9"/>
  <c r="AC9" i="9"/>
  <c r="AA9" i="9" s="1"/>
  <c r="AG9" i="9" s="1"/>
  <c r="Z10" i="9"/>
  <c r="R10" i="9"/>
  <c r="P10" i="9"/>
  <c r="X10" i="9"/>
  <c r="N10" i="9"/>
  <c r="AC10" i="9"/>
  <c r="AA10" i="9" s="1"/>
  <c r="AG10" i="9" s="1"/>
  <c r="K11" i="9"/>
  <c r="AB11" i="9"/>
  <c r="V12" i="9"/>
  <c r="V13" i="9"/>
  <c r="AM19" i="9"/>
  <c r="L19" i="9"/>
  <c r="X24" i="9"/>
  <c r="L27" i="9"/>
  <c r="X32" i="9"/>
  <c r="AM47" i="9"/>
  <c r="AC50" i="9"/>
  <c r="AA50" i="9" s="1"/>
  <c r="AG50" i="9" s="1"/>
  <c r="V50" i="9"/>
  <c r="N50" i="9"/>
  <c r="N51" i="9" s="1"/>
  <c r="R50" i="9"/>
  <c r="L51" i="9"/>
  <c r="Z50" i="9"/>
  <c r="P50" i="9"/>
  <c r="P51" i="9" s="1"/>
  <c r="AD51" i="9"/>
  <c r="AB51" i="9"/>
  <c r="F128" i="9"/>
  <c r="V54" i="9"/>
  <c r="Z81" i="9"/>
  <c r="Z83" i="9" s="1"/>
  <c r="AF83" i="9" s="1"/>
  <c r="R81" i="9"/>
  <c r="R83" i="9" s="1"/>
  <c r="X81" i="9"/>
  <c r="P81" i="9"/>
  <c r="V81" i="9"/>
  <c r="T81" i="9"/>
  <c r="T83" i="9" s="1"/>
  <c r="AC98" i="9"/>
  <c r="AA98" i="9" s="1"/>
  <c r="AG98" i="9" s="1"/>
  <c r="V98" i="9"/>
  <c r="N98" i="9"/>
  <c r="T98" i="9"/>
  <c r="T99" i="9" s="1"/>
  <c r="R98" i="9"/>
  <c r="Z98" i="9"/>
  <c r="L99" i="9"/>
  <c r="X98" i="9"/>
  <c r="AL19" i="9"/>
  <c r="T31" i="9"/>
  <c r="AC34" i="9"/>
  <c r="AA34" i="9" s="1"/>
  <c r="AG34" i="9" s="1"/>
  <c r="V34" i="9"/>
  <c r="N34" i="9"/>
  <c r="X34" i="9"/>
  <c r="AC37" i="9"/>
  <c r="AA37" i="9" s="1"/>
  <c r="AG37" i="9" s="1"/>
  <c r="V37" i="9"/>
  <c r="N37" i="9"/>
  <c r="X37" i="9"/>
  <c r="X38" i="9"/>
  <c r="P38" i="9"/>
  <c r="V38" i="9"/>
  <c r="V39" i="9" s="1"/>
  <c r="L47" i="9"/>
  <c r="X44" i="9"/>
  <c r="P44" i="9"/>
  <c r="P47" i="9" s="1"/>
  <c r="V44" i="9"/>
  <c r="Z45" i="9"/>
  <c r="R45" i="9"/>
  <c r="R47" i="9" s="1"/>
  <c r="V45" i="9"/>
  <c r="P53" i="9"/>
  <c r="Z53" i="9"/>
  <c r="N54" i="9"/>
  <c r="AC56" i="9"/>
  <c r="AA56" i="9" s="1"/>
  <c r="AG56" i="9" s="1"/>
  <c r="V56" i="9"/>
  <c r="N56" i="9"/>
  <c r="X56" i="9"/>
  <c r="X57" i="9"/>
  <c r="P57" i="9"/>
  <c r="AC57" i="9"/>
  <c r="AA57" i="9" s="1"/>
  <c r="AG57" i="9" s="1"/>
  <c r="V57" i="9"/>
  <c r="Z57" i="9"/>
  <c r="L59" i="9"/>
  <c r="N81" i="9"/>
  <c r="P98" i="9"/>
  <c r="X102" i="9"/>
  <c r="P102" i="9"/>
  <c r="AC102" i="9"/>
  <c r="AA102" i="9" s="1"/>
  <c r="AG102" i="9" s="1"/>
  <c r="T102" i="9"/>
  <c r="R102" i="9"/>
  <c r="Z102" i="9"/>
  <c r="V102" i="9"/>
  <c r="X105" i="9"/>
  <c r="P105" i="9"/>
  <c r="AC105" i="9"/>
  <c r="AA105" i="9" s="1"/>
  <c r="AG105" i="9" s="1"/>
  <c r="V105" i="9"/>
  <c r="N105" i="9"/>
  <c r="T105" i="9"/>
  <c r="R105" i="9"/>
  <c r="L107" i="9"/>
  <c r="Z105" i="9"/>
  <c r="AC53" i="9"/>
  <c r="V53" i="9"/>
  <c r="V55" i="9" s="1"/>
  <c r="N53" i="9"/>
  <c r="X53" i="9"/>
  <c r="X54" i="9"/>
  <c r="P54" i="9"/>
  <c r="Z94" i="9"/>
  <c r="Z95" i="9" s="1"/>
  <c r="AF95" i="9" s="1"/>
  <c r="R94" i="9"/>
  <c r="R95" i="9" s="1"/>
  <c r="X94" i="9"/>
  <c r="P94" i="9"/>
  <c r="V94" i="9"/>
  <c r="T94" i="9"/>
  <c r="V7" i="9"/>
  <c r="AC18" i="9"/>
  <c r="AA18" i="9" s="1"/>
  <c r="AG18" i="9" s="1"/>
  <c r="V18" i="9"/>
  <c r="N18" i="9"/>
  <c r="X18" i="9"/>
  <c r="AC21" i="9"/>
  <c r="AA21" i="9" s="1"/>
  <c r="AG21" i="9" s="1"/>
  <c r="V21" i="9"/>
  <c r="N21" i="9"/>
  <c r="N23" i="9" s="1"/>
  <c r="X21" i="9"/>
  <c r="X22" i="9"/>
  <c r="P22" i="9"/>
  <c r="P23" i="9" s="1"/>
  <c r="O23" i="9" s="1"/>
  <c r="V22" i="9"/>
  <c r="AE27" i="9"/>
  <c r="L31" i="9"/>
  <c r="X28" i="9"/>
  <c r="P28" i="9"/>
  <c r="V28" i="9"/>
  <c r="Z29" i="9"/>
  <c r="R29" i="9"/>
  <c r="R31" i="9" s="1"/>
  <c r="V29" i="9"/>
  <c r="AM35" i="9"/>
  <c r="P34" i="9"/>
  <c r="Z34" i="9"/>
  <c r="P37" i="9"/>
  <c r="Z37" i="9"/>
  <c r="N38" i="9"/>
  <c r="Z38" i="9"/>
  <c r="Z39" i="9" s="1"/>
  <c r="AF39" i="9" s="1"/>
  <c r="L39" i="9"/>
  <c r="AC40" i="9"/>
  <c r="V40" i="9"/>
  <c r="N40" i="9"/>
  <c r="N43" i="9" s="1"/>
  <c r="M43" i="9" s="1"/>
  <c r="X40" i="9"/>
  <c r="X41" i="9"/>
  <c r="P41" i="9"/>
  <c r="P43" i="9" s="1"/>
  <c r="O43" i="9" s="1"/>
  <c r="V41" i="9"/>
  <c r="Z42" i="9"/>
  <c r="Z43" i="9" s="1"/>
  <c r="AF43" i="9" s="1"/>
  <c r="R42" i="9"/>
  <c r="V42" i="9"/>
  <c r="N44" i="9"/>
  <c r="Z44" i="9"/>
  <c r="Z47" i="9" s="1"/>
  <c r="AF47" i="9" s="1"/>
  <c r="N45" i="9"/>
  <c r="X45" i="9"/>
  <c r="AL47" i="9"/>
  <c r="AB47" i="9"/>
  <c r="Z48" i="9"/>
  <c r="R48" i="9"/>
  <c r="V48" i="9"/>
  <c r="R53" i="9"/>
  <c r="R54" i="9"/>
  <c r="P56" i="9"/>
  <c r="Z56" i="9"/>
  <c r="Z59" i="9" s="1"/>
  <c r="AF59" i="9" s="1"/>
  <c r="N57" i="9"/>
  <c r="AC60" i="9"/>
  <c r="AA60" i="9" s="1"/>
  <c r="AG60" i="9" s="1"/>
  <c r="V60" i="9"/>
  <c r="Z60" i="9"/>
  <c r="P60" i="9"/>
  <c r="X60" i="9"/>
  <c r="N60" i="9"/>
  <c r="X61" i="9"/>
  <c r="P61" i="9"/>
  <c r="AC61" i="9"/>
  <c r="AA61" i="9" s="1"/>
  <c r="AG61" i="9" s="1"/>
  <c r="V61" i="9"/>
  <c r="N61" i="9"/>
  <c r="T61" i="9"/>
  <c r="R61" i="9"/>
  <c r="Z91" i="9"/>
  <c r="AF91" i="9" s="1"/>
  <c r="AM95" i="9"/>
  <c r="N102" i="9"/>
  <c r="AL111" i="9"/>
  <c r="AB111" i="9"/>
  <c r="AD111" i="9"/>
  <c r="K111" i="9"/>
  <c r="L123" i="9"/>
  <c r="X121" i="9"/>
  <c r="P121" i="9"/>
  <c r="AC121" i="9"/>
  <c r="AA121" i="9" s="1"/>
  <c r="AG121" i="9" s="1"/>
  <c r="V121" i="9"/>
  <c r="N121" i="9"/>
  <c r="T121" i="9"/>
  <c r="R121" i="9"/>
  <c r="AD59" i="9"/>
  <c r="Z62" i="9"/>
  <c r="R62" i="9"/>
  <c r="X62" i="9"/>
  <c r="P62" i="9"/>
  <c r="Z65" i="9"/>
  <c r="R65" i="9"/>
  <c r="X65" i="9"/>
  <c r="P65" i="9"/>
  <c r="AL67" i="9"/>
  <c r="AB67" i="9"/>
  <c r="K67" i="9"/>
  <c r="Z68" i="9"/>
  <c r="Z71" i="9" s="1"/>
  <c r="AF71" i="9" s="1"/>
  <c r="R68" i="9"/>
  <c r="L71" i="9"/>
  <c r="X68" i="9"/>
  <c r="P68" i="9"/>
  <c r="P71" i="9" s="1"/>
  <c r="AL71" i="9"/>
  <c r="AB71" i="9"/>
  <c r="X74" i="9"/>
  <c r="P74" i="9"/>
  <c r="AC74" i="9"/>
  <c r="V74" i="9"/>
  <c r="N74" i="9"/>
  <c r="AL83" i="9"/>
  <c r="AB83" i="9"/>
  <c r="K83" i="9"/>
  <c r="Z84" i="9"/>
  <c r="R84" i="9"/>
  <c r="R87" i="9" s="1"/>
  <c r="L87" i="9"/>
  <c r="X84" i="9"/>
  <c r="P84" i="9"/>
  <c r="P87" i="9" s="1"/>
  <c r="AB87" i="9"/>
  <c r="X90" i="9"/>
  <c r="X91" i="9" s="1"/>
  <c r="P90" i="9"/>
  <c r="P91" i="9" s="1"/>
  <c r="O91" i="9" s="1"/>
  <c r="AC90" i="9"/>
  <c r="V90" i="9"/>
  <c r="N90" i="9"/>
  <c r="N62" i="9"/>
  <c r="AC62" i="9"/>
  <c r="AA62" i="9" s="1"/>
  <c r="AG62" i="9" s="1"/>
  <c r="N65" i="9"/>
  <c r="AC65" i="9"/>
  <c r="AA65" i="9" s="1"/>
  <c r="AG65" i="9" s="1"/>
  <c r="N68" i="9"/>
  <c r="AC68" i="9"/>
  <c r="K71" i="9"/>
  <c r="R74" i="9"/>
  <c r="R75" i="9" s="1"/>
  <c r="X77" i="9"/>
  <c r="X79" i="9" s="1"/>
  <c r="P77" i="9"/>
  <c r="P79" i="9" s="1"/>
  <c r="AC77" i="9"/>
  <c r="V77" i="9"/>
  <c r="N77" i="9"/>
  <c r="L83" i="9"/>
  <c r="X80" i="9"/>
  <c r="X83" i="9" s="1"/>
  <c r="P80" i="9"/>
  <c r="AC80" i="9"/>
  <c r="V80" i="9"/>
  <c r="N80" i="9"/>
  <c r="N83" i="9" s="1"/>
  <c r="N84" i="9"/>
  <c r="AC84" i="9"/>
  <c r="K87" i="9"/>
  <c r="R90" i="9"/>
  <c r="R91" i="9" s="1"/>
  <c r="X93" i="9"/>
  <c r="X95" i="9" s="1"/>
  <c r="P93" i="9"/>
  <c r="AC93" i="9"/>
  <c r="AA93" i="9" s="1"/>
  <c r="AG93" i="9" s="1"/>
  <c r="V93" i="9"/>
  <c r="N93" i="9"/>
  <c r="AC101" i="9"/>
  <c r="V101" i="9"/>
  <c r="N101" i="9"/>
  <c r="T101" i="9"/>
  <c r="R101" i="9"/>
  <c r="AE115" i="9"/>
  <c r="D128" i="9"/>
  <c r="Z121" i="9"/>
  <c r="AH128" i="9"/>
  <c r="AK127" i="9"/>
  <c r="AD63" i="9"/>
  <c r="R66" i="9"/>
  <c r="Z66" i="9"/>
  <c r="T70" i="9"/>
  <c r="T71" i="9" s="1"/>
  <c r="T73" i="9"/>
  <c r="T75" i="9" s="1"/>
  <c r="T76" i="9"/>
  <c r="AD79" i="9"/>
  <c r="T86" i="9"/>
  <c r="T87" i="9" s="1"/>
  <c r="T89" i="9"/>
  <c r="T91" i="9" s="1"/>
  <c r="L95" i="9"/>
  <c r="T92" i="9"/>
  <c r="T95" i="9" s="1"/>
  <c r="AL95" i="9"/>
  <c r="AB95" i="9"/>
  <c r="Z96" i="9"/>
  <c r="R96" i="9"/>
  <c r="V96" i="9"/>
  <c r="Z106" i="9"/>
  <c r="R106" i="9"/>
  <c r="X106" i="9"/>
  <c r="P106" i="9"/>
  <c r="Z112" i="9"/>
  <c r="R112" i="9"/>
  <c r="R115" i="9" s="1"/>
  <c r="L115" i="9"/>
  <c r="AC112" i="9"/>
  <c r="AA112" i="9" s="1"/>
  <c r="AG112" i="9" s="1"/>
  <c r="T112" i="9"/>
  <c r="T115" i="9" s="1"/>
  <c r="P112" i="9"/>
  <c r="AE119" i="9"/>
  <c r="K63" i="9"/>
  <c r="N70" i="9"/>
  <c r="V70" i="9"/>
  <c r="V71" i="9" s="1"/>
  <c r="N73" i="9"/>
  <c r="V73" i="9"/>
  <c r="N76" i="9"/>
  <c r="V76" i="9"/>
  <c r="N86" i="9"/>
  <c r="V86" i="9"/>
  <c r="N89" i="9"/>
  <c r="V89" i="9"/>
  <c r="N92" i="9"/>
  <c r="V92" i="9"/>
  <c r="AC92" i="9"/>
  <c r="K95" i="9"/>
  <c r="N96" i="9"/>
  <c r="X96" i="9"/>
  <c r="N106" i="9"/>
  <c r="AC106" i="9"/>
  <c r="AA106" i="9" s="1"/>
  <c r="AG106" i="9" s="1"/>
  <c r="N112" i="9"/>
  <c r="AB115" i="9"/>
  <c r="K115" i="9"/>
  <c r="X118" i="9"/>
  <c r="X119" i="9" s="1"/>
  <c r="P118" i="9"/>
  <c r="AC118" i="9"/>
  <c r="V118" i="9"/>
  <c r="N118" i="9"/>
  <c r="Z118" i="9"/>
  <c r="Z119" i="9" s="1"/>
  <c r="AF119" i="9" s="1"/>
  <c r="L119" i="9"/>
  <c r="T118" i="9"/>
  <c r="Z124" i="9"/>
  <c r="R124" i="9"/>
  <c r="L127" i="9"/>
  <c r="X124" i="9"/>
  <c r="P124" i="9"/>
  <c r="AC124" i="9"/>
  <c r="AC127" i="9" s="1"/>
  <c r="V124" i="9"/>
  <c r="V127" i="9" s="1"/>
  <c r="N124" i="9"/>
  <c r="N127" i="9" s="1"/>
  <c r="T104" i="9"/>
  <c r="AC114" i="9"/>
  <c r="AA114" i="9" s="1"/>
  <c r="AG114" i="9" s="1"/>
  <c r="V114" i="9"/>
  <c r="V115" i="9" s="1"/>
  <c r="N114" i="9"/>
  <c r="X114" i="9"/>
  <c r="X115" i="9" s="1"/>
  <c r="Z122" i="9"/>
  <c r="R122" i="9"/>
  <c r="R123" i="9" s="1"/>
  <c r="X122" i="9"/>
  <c r="P122" i="9"/>
  <c r="I128" i="9"/>
  <c r="AO128" i="9"/>
  <c r="N104" i="9"/>
  <c r="N107" i="9" s="1"/>
  <c r="V104" i="9"/>
  <c r="V107" i="9" s="1"/>
  <c r="K107" i="9"/>
  <c r="AD107" i="9"/>
  <c r="L111" i="9"/>
  <c r="X108" i="9"/>
  <c r="X111" i="9" s="1"/>
  <c r="P108" i="9"/>
  <c r="V108" i="9"/>
  <c r="Z109" i="9"/>
  <c r="Z111" i="9" s="1"/>
  <c r="AF111" i="9" s="1"/>
  <c r="R109" i="9"/>
  <c r="V109" i="9"/>
  <c r="AM115" i="9"/>
  <c r="P114" i="9"/>
  <c r="Z114" i="9"/>
  <c r="Z123" i="9"/>
  <c r="AF123" i="9" s="1"/>
  <c r="N122" i="9"/>
  <c r="AC122" i="9"/>
  <c r="AA122" i="9" s="1"/>
  <c r="AG122" i="9" s="1"/>
  <c r="AR128" i="9"/>
  <c r="J128" i="9"/>
  <c r="AL127" i="9"/>
  <c r="AB127" i="9"/>
  <c r="K127" i="9"/>
  <c r="T117" i="9"/>
  <c r="T120" i="9"/>
  <c r="AD123" i="9"/>
  <c r="P125" i="9"/>
  <c r="X125" i="9"/>
  <c r="N117" i="9"/>
  <c r="V117" i="9"/>
  <c r="N120" i="9"/>
  <c r="V120" i="9"/>
  <c r="V123" i="9" s="1"/>
  <c r="R125" i="9"/>
  <c r="Z125" i="9"/>
  <c r="Z7" i="10"/>
  <c r="AF7" i="10" s="1"/>
  <c r="X19" i="10"/>
  <c r="T9" i="10"/>
  <c r="AD15" i="10"/>
  <c r="AJ23" i="10"/>
  <c r="X49" i="10"/>
  <c r="P49" i="10"/>
  <c r="P51" i="10" s="1"/>
  <c r="AC49" i="10"/>
  <c r="AA49" i="10" s="1"/>
  <c r="AG49" i="10" s="1"/>
  <c r="T49" i="10"/>
  <c r="Z49" i="10"/>
  <c r="AJ55" i="10"/>
  <c r="AB55" i="10"/>
  <c r="AI55" i="10"/>
  <c r="AD55" i="10"/>
  <c r="N6" i="10"/>
  <c r="N9" i="10"/>
  <c r="N12" i="10"/>
  <c r="N15" i="10" s="1"/>
  <c r="K15" i="10"/>
  <c r="AC22" i="10"/>
  <c r="AA22" i="10" s="1"/>
  <c r="AG22" i="10" s="1"/>
  <c r="V22" i="10"/>
  <c r="N22" i="10"/>
  <c r="N23" i="10" s="1"/>
  <c r="M23" i="10" s="1"/>
  <c r="X22" i="10"/>
  <c r="X23" i="10" s="1"/>
  <c r="W23" i="10" s="1"/>
  <c r="AC25" i="10"/>
  <c r="V25" i="10"/>
  <c r="N25" i="10"/>
  <c r="X25" i="10"/>
  <c r="X26" i="10"/>
  <c r="P26" i="10"/>
  <c r="Z33" i="10"/>
  <c r="Z35" i="10" s="1"/>
  <c r="AF35" i="10" s="1"/>
  <c r="R33" i="10"/>
  <c r="V33" i="10"/>
  <c r="L39" i="10"/>
  <c r="X36" i="10"/>
  <c r="P36" i="10"/>
  <c r="P39" i="10" s="1"/>
  <c r="AC36" i="10"/>
  <c r="AA36" i="10" s="1"/>
  <c r="AG36" i="10" s="1"/>
  <c r="T36" i="10"/>
  <c r="Z36" i="10"/>
  <c r="X40" i="10"/>
  <c r="N49" i="10"/>
  <c r="T55" i="10"/>
  <c r="K55" i="10"/>
  <c r="R64" i="10"/>
  <c r="X65" i="10"/>
  <c r="X67" i="10" s="1"/>
  <c r="P65" i="10"/>
  <c r="AC65" i="10"/>
  <c r="AA65" i="10" s="1"/>
  <c r="AG65" i="10" s="1"/>
  <c r="T65" i="10"/>
  <c r="V65" i="10"/>
  <c r="AH128" i="10"/>
  <c r="AI127" i="10"/>
  <c r="N5" i="10"/>
  <c r="V5" i="10"/>
  <c r="AC5" i="10"/>
  <c r="AA5" i="10" s="1"/>
  <c r="AG5" i="10" s="1"/>
  <c r="P6" i="10"/>
  <c r="P7" i="10" s="1"/>
  <c r="X6" i="10"/>
  <c r="X7" i="10" s="1"/>
  <c r="N8" i="10"/>
  <c r="V8" i="10"/>
  <c r="AC8" i="10"/>
  <c r="P9" i="10"/>
  <c r="X9" i="10"/>
  <c r="R10" i="10"/>
  <c r="Z10" i="10"/>
  <c r="Z11" i="10" s="1"/>
  <c r="AF11" i="10" s="1"/>
  <c r="K11" i="10"/>
  <c r="P12" i="10"/>
  <c r="P15" i="10" s="1"/>
  <c r="X12" i="10"/>
  <c r="X15" i="10" s="1"/>
  <c r="R13" i="10"/>
  <c r="Z13" i="10"/>
  <c r="Z15" i="10" s="1"/>
  <c r="AF15" i="10" s="1"/>
  <c r="L15" i="10"/>
  <c r="AB15" i="10"/>
  <c r="R16" i="10"/>
  <c r="R19" i="10" s="1"/>
  <c r="Z16" i="10"/>
  <c r="Z19" i="10" s="1"/>
  <c r="AF19" i="10" s="1"/>
  <c r="N18" i="10"/>
  <c r="N19" i="10" s="1"/>
  <c r="V18" i="10"/>
  <c r="AC18" i="10"/>
  <c r="T20" i="10"/>
  <c r="T23" i="10" s="1"/>
  <c r="S23" i="10" s="1"/>
  <c r="AC20" i="10"/>
  <c r="AK23" i="10"/>
  <c r="P22" i="10"/>
  <c r="Z22" i="10"/>
  <c r="AB23" i="10"/>
  <c r="P25" i="10"/>
  <c r="P27" i="10" s="1"/>
  <c r="Z25" i="10"/>
  <c r="N26" i="10"/>
  <c r="Z26" i="10"/>
  <c r="L27" i="10"/>
  <c r="AC28" i="10"/>
  <c r="V28" i="10"/>
  <c r="N28" i="10"/>
  <c r="N31" i="10" s="1"/>
  <c r="X28" i="10"/>
  <c r="X29" i="10"/>
  <c r="P29" i="10"/>
  <c r="P31" i="10" s="1"/>
  <c r="O31" i="10" s="1"/>
  <c r="V29" i="10"/>
  <c r="Z30" i="10"/>
  <c r="R30" i="10"/>
  <c r="R31" i="10" s="1"/>
  <c r="Q31" i="10" s="1"/>
  <c r="V30" i="10"/>
  <c r="N32" i="10"/>
  <c r="N33" i="10"/>
  <c r="X33" i="10"/>
  <c r="N36" i="10"/>
  <c r="N39" i="10" s="1"/>
  <c r="AJ39" i="10"/>
  <c r="AB39" i="10"/>
  <c r="AK43" i="10"/>
  <c r="AD43" i="10"/>
  <c r="AJ43" i="10"/>
  <c r="AC48" i="10"/>
  <c r="AA48" i="10" s="1"/>
  <c r="AG48" i="10" s="1"/>
  <c r="V48" i="10"/>
  <c r="N48" i="10"/>
  <c r="T48" i="10"/>
  <c r="Z48" i="10"/>
  <c r="R49" i="10"/>
  <c r="Z50" i="10"/>
  <c r="R50" i="10"/>
  <c r="AC50" i="10"/>
  <c r="AA50" i="10" s="1"/>
  <c r="AG50" i="10" s="1"/>
  <c r="T50" i="10"/>
  <c r="X50" i="10"/>
  <c r="N65" i="10"/>
  <c r="Z66" i="10"/>
  <c r="R66" i="10"/>
  <c r="AC66" i="10"/>
  <c r="AA66" i="10" s="1"/>
  <c r="AG66" i="10" s="1"/>
  <c r="T66" i="10"/>
  <c r="N66" i="10"/>
  <c r="T71" i="10"/>
  <c r="L87" i="10"/>
  <c r="X84" i="10"/>
  <c r="P84" i="10"/>
  <c r="AC84" i="10"/>
  <c r="V84" i="10"/>
  <c r="N84" i="10"/>
  <c r="N87" i="10" s="1"/>
  <c r="Z84" i="10"/>
  <c r="T84" i="10"/>
  <c r="R84" i="10"/>
  <c r="T6" i="10"/>
  <c r="L7" i="10"/>
  <c r="T12" i="10"/>
  <c r="T15" i="10" s="1"/>
  <c r="K51" i="10"/>
  <c r="AJ51" i="10"/>
  <c r="AD51" i="10"/>
  <c r="AC64" i="10"/>
  <c r="AA64" i="10" s="1"/>
  <c r="AG64" i="10" s="1"/>
  <c r="V64" i="10"/>
  <c r="N64" i="10"/>
  <c r="T64" i="10"/>
  <c r="P64" i="10"/>
  <c r="L67" i="10"/>
  <c r="T5" i="10"/>
  <c r="T7" i="10" s="1"/>
  <c r="V6" i="10"/>
  <c r="AC6" i="10"/>
  <c r="AA6" i="10" s="1"/>
  <c r="AG6" i="10" s="1"/>
  <c r="T8" i="10"/>
  <c r="T11" i="10" s="1"/>
  <c r="S11" i="10" s="1"/>
  <c r="V9" i="10"/>
  <c r="AC9" i="10"/>
  <c r="AA9" i="10" s="1"/>
  <c r="AG9" i="10" s="1"/>
  <c r="AD11" i="10"/>
  <c r="V12" i="10"/>
  <c r="V15" i="10" s="1"/>
  <c r="AC12" i="10"/>
  <c r="T18" i="10"/>
  <c r="T19" i="10" s="1"/>
  <c r="L19" i="10"/>
  <c r="K23" i="10"/>
  <c r="V26" i="10"/>
  <c r="X32" i="10"/>
  <c r="P32" i="10"/>
  <c r="V32" i="10"/>
  <c r="Z40" i="10"/>
  <c r="Z43" i="10" s="1"/>
  <c r="AF43" i="10" s="1"/>
  <c r="R40" i="10"/>
  <c r="R43" i="10" s="1"/>
  <c r="P40" i="10"/>
  <c r="P43" i="10" s="1"/>
  <c r="O43" i="10" s="1"/>
  <c r="R47" i="10"/>
  <c r="L51" i="10"/>
  <c r="AE59" i="10"/>
  <c r="P5" i="10"/>
  <c r="R6" i="10"/>
  <c r="R7" i="10" s="1"/>
  <c r="P8" i="10"/>
  <c r="P11" i="10" s="1"/>
  <c r="O11" i="10" s="1"/>
  <c r="X8" i="10"/>
  <c r="X11" i="10" s="1"/>
  <c r="W11" i="10" s="1"/>
  <c r="R9" i="10"/>
  <c r="R11" i="10" s="1"/>
  <c r="Q11" i="10" s="1"/>
  <c r="AB11" i="10"/>
  <c r="R12" i="10"/>
  <c r="P18" i="10"/>
  <c r="P19" i="10" s="1"/>
  <c r="AJ19" i="10"/>
  <c r="AB19" i="10"/>
  <c r="Z20" i="10"/>
  <c r="Z23" i="10" s="1"/>
  <c r="AF23" i="10" s="1"/>
  <c r="R20" i="10"/>
  <c r="V20" i="10"/>
  <c r="V23" i="10" s="1"/>
  <c r="U23" i="10" s="1"/>
  <c r="R22" i="10"/>
  <c r="R25" i="10"/>
  <c r="R26" i="10"/>
  <c r="R32" i="10"/>
  <c r="P33" i="10"/>
  <c r="L35" i="10"/>
  <c r="R36" i="10"/>
  <c r="Z37" i="10"/>
  <c r="R37" i="10"/>
  <c r="AC37" i="10"/>
  <c r="AA37" i="10" s="1"/>
  <c r="AG37" i="10" s="1"/>
  <c r="T37" i="10"/>
  <c r="X37" i="10"/>
  <c r="T40" i="10"/>
  <c r="AC40" i="10"/>
  <c r="V49" i="10"/>
  <c r="N55" i="10"/>
  <c r="Z56" i="10"/>
  <c r="R56" i="10"/>
  <c r="L59" i="10"/>
  <c r="AC56" i="10"/>
  <c r="AA56" i="10" s="1"/>
  <c r="AG56" i="10" s="1"/>
  <c r="T56" i="10"/>
  <c r="T59" i="10" s="1"/>
  <c r="X56" i="10"/>
  <c r="X59" i="10" s="1"/>
  <c r="AC58" i="10"/>
  <c r="AA58" i="10" s="1"/>
  <c r="AG58" i="10" s="1"/>
  <c r="V58" i="10"/>
  <c r="V59" i="10" s="1"/>
  <c r="N58" i="10"/>
  <c r="N59" i="10" s="1"/>
  <c r="Z58" i="10"/>
  <c r="P58" i="10"/>
  <c r="P59" i="10" s="1"/>
  <c r="Z64" i="10"/>
  <c r="R65" i="10"/>
  <c r="K67" i="10"/>
  <c r="AJ67" i="10"/>
  <c r="AD67" i="10"/>
  <c r="AB67" i="10"/>
  <c r="AJ71" i="10"/>
  <c r="AB71" i="10"/>
  <c r="AD71" i="10"/>
  <c r="Z82" i="10"/>
  <c r="R82" i="10"/>
  <c r="X82" i="10"/>
  <c r="P82" i="10"/>
  <c r="T82" i="10"/>
  <c r="V82" i="10"/>
  <c r="N82" i="10"/>
  <c r="Z85" i="10"/>
  <c r="R85" i="10"/>
  <c r="X85" i="10"/>
  <c r="P85" i="10"/>
  <c r="T85" i="10"/>
  <c r="V85" i="10"/>
  <c r="X121" i="10"/>
  <c r="P121" i="10"/>
  <c r="AC121" i="10"/>
  <c r="AA121" i="10" s="1"/>
  <c r="AG121" i="10" s="1"/>
  <c r="V121" i="10"/>
  <c r="N121" i="10"/>
  <c r="Z121" i="10"/>
  <c r="T121" i="10"/>
  <c r="L123" i="10"/>
  <c r="R121" i="10"/>
  <c r="AP128" i="10"/>
  <c r="X81" i="10"/>
  <c r="P81" i="10"/>
  <c r="P83" i="10" s="1"/>
  <c r="AC81" i="10"/>
  <c r="V81" i="10"/>
  <c r="N81" i="10"/>
  <c r="L83" i="10"/>
  <c r="Z81" i="10"/>
  <c r="AE35" i="10"/>
  <c r="AC42" i="10"/>
  <c r="AA42" i="10" s="1"/>
  <c r="AG42" i="10" s="1"/>
  <c r="V42" i="10"/>
  <c r="V43" i="10" s="1"/>
  <c r="N42" i="10"/>
  <c r="N43" i="10" s="1"/>
  <c r="X42" i="10"/>
  <c r="AC45" i="10"/>
  <c r="V45" i="10"/>
  <c r="N45" i="10"/>
  <c r="X45" i="10"/>
  <c r="X46" i="10"/>
  <c r="P46" i="10"/>
  <c r="P47" i="10" s="1"/>
  <c r="V46" i="10"/>
  <c r="AE51" i="10"/>
  <c r="L55" i="10"/>
  <c r="X52" i="10"/>
  <c r="X55" i="10" s="1"/>
  <c r="P52" i="10"/>
  <c r="P55" i="10" s="1"/>
  <c r="V52" i="10"/>
  <c r="Z53" i="10"/>
  <c r="Z55" i="10" s="1"/>
  <c r="AF55" i="10" s="1"/>
  <c r="R53" i="10"/>
  <c r="R55" i="10" s="1"/>
  <c r="V53" i="10"/>
  <c r="AK59" i="10"/>
  <c r="Z72" i="10"/>
  <c r="R72" i="10"/>
  <c r="R75" i="10" s="1"/>
  <c r="L75" i="10"/>
  <c r="AC72" i="10"/>
  <c r="T72" i="10"/>
  <c r="T75" i="10" s="1"/>
  <c r="X72" i="10"/>
  <c r="X75" i="10" s="1"/>
  <c r="AC74" i="10"/>
  <c r="AA74" i="10" s="1"/>
  <c r="AG74" i="10" s="1"/>
  <c r="V74" i="10"/>
  <c r="V75" i="10" s="1"/>
  <c r="N74" i="10"/>
  <c r="N75" i="10" s="1"/>
  <c r="Z74" i="10"/>
  <c r="P74" i="10"/>
  <c r="P75" i="10" s="1"/>
  <c r="AJ75" i="10"/>
  <c r="AB75" i="10"/>
  <c r="R81" i="10"/>
  <c r="R83" i="10" s="1"/>
  <c r="AE103" i="10"/>
  <c r="F128" i="10"/>
  <c r="AC61" i="10"/>
  <c r="V61" i="10"/>
  <c r="N61" i="10"/>
  <c r="X61" i="10"/>
  <c r="X62" i="10"/>
  <c r="P62" i="10"/>
  <c r="P63" i="10" s="1"/>
  <c r="V62" i="10"/>
  <c r="AE67" i="10"/>
  <c r="L71" i="10"/>
  <c r="X68" i="10"/>
  <c r="P68" i="10"/>
  <c r="P71" i="10" s="1"/>
  <c r="V68" i="10"/>
  <c r="Z69" i="10"/>
  <c r="Z71" i="10" s="1"/>
  <c r="AF71" i="10" s="1"/>
  <c r="R69" i="10"/>
  <c r="V69" i="10"/>
  <c r="AK75" i="10"/>
  <c r="R79" i="10"/>
  <c r="X78" i="10"/>
  <c r="X79" i="10" s="1"/>
  <c r="W79" i="10" s="1"/>
  <c r="P78" i="10"/>
  <c r="P79" i="10" s="1"/>
  <c r="O79" i="10" s="1"/>
  <c r="AC78" i="10"/>
  <c r="AA78" i="10" s="1"/>
  <c r="AG78" i="10" s="1"/>
  <c r="V78" i="10"/>
  <c r="N78" i="10"/>
  <c r="AE87" i="10"/>
  <c r="AJ87" i="10"/>
  <c r="AB87" i="10"/>
  <c r="K87" i="10"/>
  <c r="Z88" i="10"/>
  <c r="Z91" i="10" s="1"/>
  <c r="AF91" i="10" s="1"/>
  <c r="R88" i="10"/>
  <c r="R91" i="10" s="1"/>
  <c r="L91" i="10"/>
  <c r="X88" i="10"/>
  <c r="P88" i="10"/>
  <c r="P91" i="10" s="1"/>
  <c r="AJ91" i="10"/>
  <c r="AB91" i="10"/>
  <c r="X94" i="10"/>
  <c r="X95" i="10" s="1"/>
  <c r="W95" i="10" s="1"/>
  <c r="P94" i="10"/>
  <c r="P95" i="10" s="1"/>
  <c r="AC94" i="10"/>
  <c r="AA94" i="10" s="1"/>
  <c r="AG94" i="10" s="1"/>
  <c r="V94" i="10"/>
  <c r="N94" i="10"/>
  <c r="X118" i="10"/>
  <c r="P118" i="10"/>
  <c r="P119" i="10" s="1"/>
  <c r="AC118" i="10"/>
  <c r="AA118" i="10" s="1"/>
  <c r="AG118" i="10" s="1"/>
  <c r="V118" i="10"/>
  <c r="N118" i="10"/>
  <c r="N119" i="10" s="1"/>
  <c r="Z118" i="10"/>
  <c r="L119" i="10"/>
  <c r="T118" i="10"/>
  <c r="T119" i="10" s="1"/>
  <c r="R118" i="10"/>
  <c r="T77" i="10"/>
  <c r="T79" i="10" s="1"/>
  <c r="T80" i="10"/>
  <c r="T83" i="10" s="1"/>
  <c r="AD83" i="10"/>
  <c r="T90" i="10"/>
  <c r="T91" i="10" s="1"/>
  <c r="T93" i="10"/>
  <c r="T95" i="10" s="1"/>
  <c r="S95" i="10" s="1"/>
  <c r="L99" i="10"/>
  <c r="X96" i="10"/>
  <c r="P96" i="10"/>
  <c r="V96" i="10"/>
  <c r="Z97" i="10"/>
  <c r="R97" i="10"/>
  <c r="R99" i="10" s="1"/>
  <c r="V97" i="10"/>
  <c r="AE99" i="10"/>
  <c r="Z122" i="10"/>
  <c r="R122" i="10"/>
  <c r="R123" i="10" s="1"/>
  <c r="X122" i="10"/>
  <c r="P122" i="10"/>
  <c r="P123" i="10" s="1"/>
  <c r="T122" i="10"/>
  <c r="AC122" i="10"/>
  <c r="AA122" i="10" s="1"/>
  <c r="AG122" i="10" s="1"/>
  <c r="N122" i="10"/>
  <c r="N77" i="10"/>
  <c r="V77" i="10"/>
  <c r="N80" i="10"/>
  <c r="V80" i="10"/>
  <c r="N90" i="10"/>
  <c r="N91" i="10" s="1"/>
  <c r="V90" i="10"/>
  <c r="V91" i="10" s="1"/>
  <c r="N93" i="10"/>
  <c r="V93" i="10"/>
  <c r="N96" i="10"/>
  <c r="Z96" i="10"/>
  <c r="N97" i="10"/>
  <c r="X97" i="10"/>
  <c r="AJ99" i="10"/>
  <c r="AB99" i="10"/>
  <c r="K99" i="10"/>
  <c r="Z100" i="10"/>
  <c r="Z103" i="10" s="1"/>
  <c r="AF103" i="10" s="1"/>
  <c r="R100" i="10"/>
  <c r="L103" i="10"/>
  <c r="X100" i="10"/>
  <c r="X103" i="10" s="1"/>
  <c r="P100" i="10"/>
  <c r="AJ103" i="10"/>
  <c r="AB103" i="10"/>
  <c r="X106" i="10"/>
  <c r="P106" i="10"/>
  <c r="P107" i="10" s="1"/>
  <c r="AC106" i="10"/>
  <c r="AA106" i="10" s="1"/>
  <c r="AG106" i="10" s="1"/>
  <c r="V106" i="10"/>
  <c r="N106" i="10"/>
  <c r="AC115" i="10"/>
  <c r="AE115" i="10"/>
  <c r="D128" i="10"/>
  <c r="V122" i="10"/>
  <c r="T102" i="10"/>
  <c r="T103" i="10" s="1"/>
  <c r="Z107" i="10"/>
  <c r="AF107" i="10" s="1"/>
  <c r="L111" i="10"/>
  <c r="X108" i="10"/>
  <c r="P108" i="10"/>
  <c r="AC108" i="10"/>
  <c r="V108" i="10"/>
  <c r="V111" i="10" s="1"/>
  <c r="N108" i="10"/>
  <c r="N111" i="10" s="1"/>
  <c r="L127" i="10"/>
  <c r="X124" i="10"/>
  <c r="P124" i="10"/>
  <c r="AC124" i="10"/>
  <c r="V124" i="10"/>
  <c r="N124" i="10"/>
  <c r="N127" i="10" s="1"/>
  <c r="I128" i="10"/>
  <c r="AM128" i="10"/>
  <c r="N102" i="10"/>
  <c r="N103" i="10" s="1"/>
  <c r="V102" i="10"/>
  <c r="V103" i="10" s="1"/>
  <c r="N105" i="10"/>
  <c r="V105" i="10"/>
  <c r="V107" i="10" s="1"/>
  <c r="R108" i="10"/>
  <c r="AE111" i="10"/>
  <c r="Z109" i="10"/>
  <c r="R109" i="10"/>
  <c r="X109" i="10"/>
  <c r="P109" i="10"/>
  <c r="AJ111" i="10"/>
  <c r="AB111" i="10"/>
  <c r="K111" i="10"/>
  <c r="Z112" i="10"/>
  <c r="R112" i="10"/>
  <c r="R115" i="10" s="1"/>
  <c r="L115" i="10"/>
  <c r="X112" i="10"/>
  <c r="X115" i="10" s="1"/>
  <c r="P112" i="10"/>
  <c r="P115" i="10" s="1"/>
  <c r="AJ115" i="10"/>
  <c r="AB115" i="10"/>
  <c r="V119" i="10"/>
  <c r="R124" i="10"/>
  <c r="AE127" i="10"/>
  <c r="Z125" i="10"/>
  <c r="R125" i="10"/>
  <c r="X125" i="10"/>
  <c r="P125" i="10"/>
  <c r="J128" i="10"/>
  <c r="AJ127" i="10"/>
  <c r="AB127" i="10"/>
  <c r="K127" i="10"/>
  <c r="R110" i="10"/>
  <c r="Z110" i="10"/>
  <c r="Z113" i="10"/>
  <c r="T114" i="10"/>
  <c r="T115" i="10" s="1"/>
  <c r="R116" i="10"/>
  <c r="Z116" i="10"/>
  <c r="R126" i="10"/>
  <c r="Z126" i="10"/>
  <c r="V114" i="10"/>
  <c r="Z13" i="11"/>
  <c r="R13" i="11"/>
  <c r="AC13" i="11"/>
  <c r="AA13" i="11" s="1"/>
  <c r="AG13" i="11" s="1"/>
  <c r="N13" i="11"/>
  <c r="X13" i="11"/>
  <c r="P13" i="11"/>
  <c r="V13" i="11"/>
  <c r="K19" i="11"/>
  <c r="AB19" i="11"/>
  <c r="X45" i="11"/>
  <c r="P45" i="11"/>
  <c r="AC45" i="11"/>
  <c r="V45" i="11"/>
  <c r="N45" i="11"/>
  <c r="Z45" i="11"/>
  <c r="T45" i="11"/>
  <c r="R45" i="11"/>
  <c r="L47" i="11"/>
  <c r="AP128" i="11"/>
  <c r="L15" i="11"/>
  <c r="AD19" i="11"/>
  <c r="X42" i="11"/>
  <c r="X43" i="11" s="1"/>
  <c r="P42" i="11"/>
  <c r="P43" i="11" s="1"/>
  <c r="AC42" i="11"/>
  <c r="AA42" i="11" s="1"/>
  <c r="AG42" i="11" s="1"/>
  <c r="V42" i="11"/>
  <c r="N42" i="11"/>
  <c r="N43" i="11" s="1"/>
  <c r="Z42" i="11"/>
  <c r="L43" i="11"/>
  <c r="T42" i="11"/>
  <c r="T43" i="11" s="1"/>
  <c r="R42" i="11"/>
  <c r="Z10" i="11"/>
  <c r="R10" i="11"/>
  <c r="R11" i="11" s="1"/>
  <c r="V10" i="11"/>
  <c r="X10" i="11"/>
  <c r="P10" i="11"/>
  <c r="AC10" i="11"/>
  <c r="AA10" i="11" s="1"/>
  <c r="AG10" i="11" s="1"/>
  <c r="N10" i="11"/>
  <c r="L23" i="11"/>
  <c r="X20" i="11"/>
  <c r="P20" i="11"/>
  <c r="AC20" i="11"/>
  <c r="AA20" i="11" s="1"/>
  <c r="AG20" i="11" s="1"/>
  <c r="T20" i="11"/>
  <c r="Z20" i="11"/>
  <c r="N20" i="11"/>
  <c r="R20" i="11"/>
  <c r="T39" i="11"/>
  <c r="AI55" i="11"/>
  <c r="AD55" i="11"/>
  <c r="AB55" i="11"/>
  <c r="AJ55" i="11"/>
  <c r="K55" i="11"/>
  <c r="Z21" i="11"/>
  <c r="R21" i="11"/>
  <c r="AC21" i="11"/>
  <c r="AA21" i="11" s="1"/>
  <c r="AG21" i="11" s="1"/>
  <c r="T21" i="11"/>
  <c r="X21" i="11"/>
  <c r="N21" i="11"/>
  <c r="P21" i="11"/>
  <c r="Z30" i="11"/>
  <c r="R30" i="11"/>
  <c r="R31" i="11" s="1"/>
  <c r="X30" i="11"/>
  <c r="P30" i="11"/>
  <c r="V30" i="11"/>
  <c r="AC30" i="11"/>
  <c r="AA30" i="11" s="1"/>
  <c r="AG30" i="11" s="1"/>
  <c r="T30" i="11"/>
  <c r="T31" i="11" s="1"/>
  <c r="N30" i="11"/>
  <c r="T13" i="11"/>
  <c r="V21" i="11"/>
  <c r="X6" i="11"/>
  <c r="P6" i="11"/>
  <c r="P7" i="11" s="1"/>
  <c r="O7" i="11" s="1"/>
  <c r="AC6" i="11"/>
  <c r="AA6" i="11" s="1"/>
  <c r="AG6" i="11" s="1"/>
  <c r="V6" i="11"/>
  <c r="V7" i="11" s="1"/>
  <c r="U7" i="11" s="1"/>
  <c r="N6" i="11"/>
  <c r="X9" i="11"/>
  <c r="P9" i="11"/>
  <c r="T9" i="11"/>
  <c r="AC9" i="11"/>
  <c r="V9" i="11"/>
  <c r="N9" i="11"/>
  <c r="T10" i="11"/>
  <c r="Z16" i="11"/>
  <c r="R16" i="11"/>
  <c r="V16" i="11"/>
  <c r="V19" i="11" s="1"/>
  <c r="L19" i="11"/>
  <c r="X16" i="11"/>
  <c r="X19" i="11" s="1"/>
  <c r="P16" i="11"/>
  <c r="P19" i="11" s="1"/>
  <c r="AC16" i="11"/>
  <c r="N16" i="11"/>
  <c r="N19" i="11" s="1"/>
  <c r="AJ19" i="11"/>
  <c r="V20" i="11"/>
  <c r="Z31" i="11"/>
  <c r="AF31" i="11" s="1"/>
  <c r="T12" i="11"/>
  <c r="T15" i="11" s="1"/>
  <c r="Z24" i="11"/>
  <c r="Z27" i="11" s="1"/>
  <c r="AF27" i="11" s="1"/>
  <c r="R24" i="11"/>
  <c r="R27" i="11" s="1"/>
  <c r="Q27" i="11" s="1"/>
  <c r="V24" i="11"/>
  <c r="L35" i="11"/>
  <c r="X32" i="11"/>
  <c r="P32" i="11"/>
  <c r="AC32" i="11"/>
  <c r="V32" i="11"/>
  <c r="V35" i="11" s="1"/>
  <c r="N32" i="11"/>
  <c r="N35" i="11" s="1"/>
  <c r="AC57" i="11"/>
  <c r="V57" i="11"/>
  <c r="N57" i="11"/>
  <c r="L59" i="11"/>
  <c r="R57" i="11"/>
  <c r="Z57" i="11"/>
  <c r="P57" i="11"/>
  <c r="X58" i="11"/>
  <c r="P58" i="11"/>
  <c r="AC58" i="11"/>
  <c r="AA58" i="11" s="1"/>
  <c r="AG58" i="11" s="1"/>
  <c r="V58" i="11"/>
  <c r="N58" i="11"/>
  <c r="T58" i="11"/>
  <c r="R58" i="11"/>
  <c r="S91" i="11"/>
  <c r="R4" i="11"/>
  <c r="R7" i="11" s="1"/>
  <c r="Q7" i="11" s="1"/>
  <c r="Z4" i="11"/>
  <c r="Z7" i="11" s="1"/>
  <c r="AF7" i="11" s="1"/>
  <c r="N12" i="11"/>
  <c r="V12" i="11"/>
  <c r="AC12" i="11"/>
  <c r="R14" i="11"/>
  <c r="Z14" i="11"/>
  <c r="Z15" i="11" s="1"/>
  <c r="AF15" i="11" s="1"/>
  <c r="K15" i="11"/>
  <c r="AE19" i="11"/>
  <c r="R17" i="11"/>
  <c r="Z17" i="11"/>
  <c r="N24" i="11"/>
  <c r="X24" i="11"/>
  <c r="R32" i="11"/>
  <c r="AE35" i="11"/>
  <c r="Z33" i="11"/>
  <c r="R33" i="11"/>
  <c r="X33" i="11"/>
  <c r="P33" i="11"/>
  <c r="AJ35" i="11"/>
  <c r="AB35" i="11"/>
  <c r="K35" i="11"/>
  <c r="Z36" i="11"/>
  <c r="R36" i="11"/>
  <c r="L39" i="11"/>
  <c r="X36" i="11"/>
  <c r="X39" i="11" s="1"/>
  <c r="P36" i="11"/>
  <c r="P39" i="11" s="1"/>
  <c r="AC43" i="11"/>
  <c r="N46" i="11"/>
  <c r="L51" i="11"/>
  <c r="X48" i="11"/>
  <c r="P48" i="11"/>
  <c r="AC48" i="11"/>
  <c r="V48" i="11"/>
  <c r="V51" i="11" s="1"/>
  <c r="N48" i="11"/>
  <c r="N51" i="11" s="1"/>
  <c r="T57" i="11"/>
  <c r="T59" i="11" s="1"/>
  <c r="Z58" i="11"/>
  <c r="S75" i="11"/>
  <c r="AC93" i="11"/>
  <c r="AA93" i="11" s="1"/>
  <c r="AG93" i="11" s="1"/>
  <c r="V93" i="11"/>
  <c r="N93" i="11"/>
  <c r="X93" i="11"/>
  <c r="P93" i="11"/>
  <c r="Z93" i="11"/>
  <c r="T93" i="11"/>
  <c r="R93" i="11"/>
  <c r="AC103" i="11"/>
  <c r="Z101" i="11"/>
  <c r="R101" i="11"/>
  <c r="X101" i="11"/>
  <c r="N101" i="11"/>
  <c r="P101" i="11"/>
  <c r="V101" i="11"/>
  <c r="T101" i="11"/>
  <c r="T103" i="11" s="1"/>
  <c r="AD15" i="11"/>
  <c r="AJ23" i="11"/>
  <c r="AB23" i="11"/>
  <c r="Z46" i="11"/>
  <c r="R46" i="11"/>
  <c r="R47" i="11" s="1"/>
  <c r="X46" i="11"/>
  <c r="P46" i="11"/>
  <c r="T55" i="11"/>
  <c r="P12" i="11"/>
  <c r="X12" i="11"/>
  <c r="AB15" i="11"/>
  <c r="P24" i="11"/>
  <c r="P27" i="11" s="1"/>
  <c r="AC26" i="11"/>
  <c r="AA26" i="11" s="1"/>
  <c r="AG26" i="11" s="1"/>
  <c r="V26" i="11"/>
  <c r="N26" i="11"/>
  <c r="X26" i="11"/>
  <c r="X29" i="11"/>
  <c r="P29" i="11"/>
  <c r="AC29" i="11"/>
  <c r="AA29" i="11" s="1"/>
  <c r="AG29" i="11" s="1"/>
  <c r="V29" i="11"/>
  <c r="V31" i="11" s="1"/>
  <c r="N29" i="11"/>
  <c r="L31" i="11"/>
  <c r="T32" i="11"/>
  <c r="T35" i="11" s="1"/>
  <c r="AK39" i="11"/>
  <c r="AJ39" i="11"/>
  <c r="AB39" i="11"/>
  <c r="V43" i="11"/>
  <c r="T46" i="11"/>
  <c r="AE51" i="11"/>
  <c r="Z49" i="11"/>
  <c r="R49" i="11"/>
  <c r="X49" i="11"/>
  <c r="P49" i="11"/>
  <c r="AJ51" i="11"/>
  <c r="AB51" i="11"/>
  <c r="K51" i="11"/>
  <c r="Z52" i="11"/>
  <c r="R52" i="11"/>
  <c r="L55" i="11"/>
  <c r="X52" i="11"/>
  <c r="P52" i="11"/>
  <c r="P55" i="11" s="1"/>
  <c r="X57" i="11"/>
  <c r="AK63" i="11"/>
  <c r="AC77" i="11"/>
  <c r="AA77" i="11" s="1"/>
  <c r="AG77" i="11" s="1"/>
  <c r="V77" i="11"/>
  <c r="N77" i="11"/>
  <c r="X77" i="11"/>
  <c r="X79" i="11" s="1"/>
  <c r="P77" i="11"/>
  <c r="P79" i="11" s="1"/>
  <c r="L79" i="11"/>
  <c r="Z77" i="11"/>
  <c r="T77" i="11"/>
  <c r="T79" i="11" s="1"/>
  <c r="AC80" i="11"/>
  <c r="V80" i="11"/>
  <c r="N80" i="11"/>
  <c r="L83" i="11"/>
  <c r="X80" i="11"/>
  <c r="P80" i="11"/>
  <c r="Z80" i="11"/>
  <c r="T80" i="11"/>
  <c r="R80" i="11"/>
  <c r="R34" i="11"/>
  <c r="Z34" i="11"/>
  <c r="R37" i="11"/>
  <c r="Z37" i="11"/>
  <c r="R40" i="11"/>
  <c r="Z40" i="11"/>
  <c r="R50" i="11"/>
  <c r="Z50" i="11"/>
  <c r="R53" i="11"/>
  <c r="Z53" i="11"/>
  <c r="L67" i="11"/>
  <c r="X64" i="11"/>
  <c r="P64" i="11"/>
  <c r="R64" i="11"/>
  <c r="Z64" i="11"/>
  <c r="N64" i="11"/>
  <c r="AC64" i="11"/>
  <c r="AA64" i="11" s="1"/>
  <c r="AG64" i="11" s="1"/>
  <c r="X65" i="11"/>
  <c r="P65" i="11"/>
  <c r="Z65" i="11"/>
  <c r="R65" i="11"/>
  <c r="T65" i="11"/>
  <c r="AC65" i="11"/>
  <c r="AA65" i="11" s="1"/>
  <c r="AG65" i="11" s="1"/>
  <c r="N65" i="11"/>
  <c r="X78" i="11"/>
  <c r="P78" i="11"/>
  <c r="Z78" i="11"/>
  <c r="R78" i="11"/>
  <c r="T78" i="11"/>
  <c r="AC78" i="11"/>
  <c r="AA78" i="11" s="1"/>
  <c r="AG78" i="11" s="1"/>
  <c r="N78" i="11"/>
  <c r="T87" i="11"/>
  <c r="AE87" i="11"/>
  <c r="AK95" i="11"/>
  <c r="L103" i="11"/>
  <c r="X100" i="11"/>
  <c r="X103" i="11" s="1"/>
  <c r="P100" i="11"/>
  <c r="Z100" i="11"/>
  <c r="N100" i="11"/>
  <c r="R100" i="11"/>
  <c r="V100" i="11"/>
  <c r="T67" i="11"/>
  <c r="X81" i="11"/>
  <c r="P81" i="11"/>
  <c r="Z81" i="11"/>
  <c r="R81" i="11"/>
  <c r="T81" i="11"/>
  <c r="AC81" i="11"/>
  <c r="AA81" i="11" s="1"/>
  <c r="AG81" i="11" s="1"/>
  <c r="N81" i="11"/>
  <c r="X94" i="11"/>
  <c r="Z94" i="11"/>
  <c r="P94" i="11"/>
  <c r="R94" i="11"/>
  <c r="R95" i="11" s="1"/>
  <c r="T94" i="11"/>
  <c r="AC94" i="11"/>
  <c r="AA94" i="11" s="1"/>
  <c r="AG94" i="11" s="1"/>
  <c r="N94" i="11"/>
  <c r="Z117" i="11"/>
  <c r="R117" i="11"/>
  <c r="P117" i="11"/>
  <c r="X117" i="11"/>
  <c r="N117" i="11"/>
  <c r="T117" i="11"/>
  <c r="V117" i="11"/>
  <c r="AC117" i="11"/>
  <c r="AH128" i="11"/>
  <c r="AC60" i="11"/>
  <c r="V60" i="11"/>
  <c r="N60" i="11"/>
  <c r="X60" i="11"/>
  <c r="X61" i="11"/>
  <c r="P61" i="11"/>
  <c r="V61" i="11"/>
  <c r="Z62" i="11"/>
  <c r="R62" i="11"/>
  <c r="R63" i="11" s="1"/>
  <c r="V62" i="11"/>
  <c r="AI63" i="11"/>
  <c r="K63" i="11"/>
  <c r="L95" i="11"/>
  <c r="X107" i="11"/>
  <c r="L119" i="11"/>
  <c r="X116" i="11"/>
  <c r="P116" i="11"/>
  <c r="R116" i="11"/>
  <c r="Z116" i="11"/>
  <c r="Z119" i="11" s="1"/>
  <c r="AF119" i="11" s="1"/>
  <c r="N116" i="11"/>
  <c r="N119" i="11" s="1"/>
  <c r="T116" i="11"/>
  <c r="V116" i="11"/>
  <c r="P60" i="11"/>
  <c r="Z60" i="11"/>
  <c r="N61" i="11"/>
  <c r="Z61" i="11"/>
  <c r="N62" i="11"/>
  <c r="X62" i="11"/>
  <c r="L63" i="11"/>
  <c r="AB63" i="11"/>
  <c r="AE67" i="11"/>
  <c r="K67" i="11"/>
  <c r="AJ67" i="11"/>
  <c r="AB67" i="11"/>
  <c r="L71" i="11"/>
  <c r="X68" i="11"/>
  <c r="X71" i="11" s="1"/>
  <c r="P68" i="11"/>
  <c r="Z68" i="11"/>
  <c r="R68" i="11"/>
  <c r="R71" i="11" s="1"/>
  <c r="AJ71" i="11"/>
  <c r="AB71" i="11"/>
  <c r="AC74" i="11"/>
  <c r="AA74" i="11" s="1"/>
  <c r="AG74" i="11" s="1"/>
  <c r="V74" i="11"/>
  <c r="N74" i="11"/>
  <c r="X74" i="11"/>
  <c r="P74" i="11"/>
  <c r="P75" i="11" s="1"/>
  <c r="O75" i="11" s="1"/>
  <c r="AE83" i="11"/>
  <c r="K83" i="11"/>
  <c r="AJ83" i="11"/>
  <c r="AB83" i="11"/>
  <c r="L87" i="11"/>
  <c r="X84" i="11"/>
  <c r="X87" i="11" s="1"/>
  <c r="P84" i="11"/>
  <c r="Z84" i="11"/>
  <c r="Z87" i="11" s="1"/>
  <c r="AF87" i="11" s="1"/>
  <c r="R84" i="11"/>
  <c r="AJ87" i="11"/>
  <c r="AB87" i="11"/>
  <c r="R91" i="11"/>
  <c r="Q91" i="11" s="1"/>
  <c r="AC90" i="11"/>
  <c r="AA90" i="11" s="1"/>
  <c r="AG90" i="11" s="1"/>
  <c r="V90" i="11"/>
  <c r="N90" i="11"/>
  <c r="X90" i="11"/>
  <c r="X91" i="11" s="1"/>
  <c r="W91" i="11" s="1"/>
  <c r="P90" i="11"/>
  <c r="P91" i="11" s="1"/>
  <c r="O91" i="11" s="1"/>
  <c r="AK103" i="11"/>
  <c r="P107" i="11"/>
  <c r="O107" i="11" s="1"/>
  <c r="AE107" i="11"/>
  <c r="AC106" i="11"/>
  <c r="V106" i="11"/>
  <c r="N106" i="11"/>
  <c r="R106" i="11"/>
  <c r="T106" i="11"/>
  <c r="T107" i="11" s="1"/>
  <c r="S107" i="11" s="1"/>
  <c r="AK119" i="11"/>
  <c r="N70" i="11"/>
  <c r="N71" i="11" s="1"/>
  <c r="V70" i="11"/>
  <c r="V71" i="11" s="1"/>
  <c r="AC70" i="11"/>
  <c r="AA70" i="11" s="1"/>
  <c r="AG70" i="11" s="1"/>
  <c r="N73" i="11"/>
  <c r="V73" i="11"/>
  <c r="V75" i="11" s="1"/>
  <c r="U75" i="11" s="1"/>
  <c r="AC73" i="11"/>
  <c r="N76" i="11"/>
  <c r="V76" i="11"/>
  <c r="AC76" i="11"/>
  <c r="AA76" i="11" s="1"/>
  <c r="AG76" i="11" s="1"/>
  <c r="K79" i="11"/>
  <c r="N86" i="11"/>
  <c r="N87" i="11" s="1"/>
  <c r="V86" i="11"/>
  <c r="V87" i="11" s="1"/>
  <c r="AC86" i="11"/>
  <c r="N89" i="11"/>
  <c r="V89" i="11"/>
  <c r="V91" i="11" s="1"/>
  <c r="U91" i="11" s="1"/>
  <c r="AC89" i="11"/>
  <c r="AA89" i="11" s="1"/>
  <c r="AG89" i="11" s="1"/>
  <c r="N92" i="11"/>
  <c r="V92" i="11"/>
  <c r="AC92" i="11"/>
  <c r="AA92" i="11" s="1"/>
  <c r="AG92" i="11" s="1"/>
  <c r="P96" i="11"/>
  <c r="Z96" i="11"/>
  <c r="N97" i="11"/>
  <c r="N98" i="11"/>
  <c r="AB99" i="11"/>
  <c r="N104" i="11"/>
  <c r="N107" i="11" s="1"/>
  <c r="M107" i="11" s="1"/>
  <c r="AC109" i="11"/>
  <c r="V109" i="11"/>
  <c r="V111" i="11" s="1"/>
  <c r="N109" i="11"/>
  <c r="R109" i="11"/>
  <c r="L111" i="11"/>
  <c r="Z109" i="11"/>
  <c r="P109" i="11"/>
  <c r="X110" i="11"/>
  <c r="X111" i="11" s="1"/>
  <c r="P110" i="11"/>
  <c r="R110" i="11"/>
  <c r="Z110" i="11"/>
  <c r="N110" i="11"/>
  <c r="AC110" i="11"/>
  <c r="AA110" i="11" s="1"/>
  <c r="AG110" i="11" s="1"/>
  <c r="AK115" i="11"/>
  <c r="T92" i="11"/>
  <c r="AC96" i="11"/>
  <c r="V96" i="11"/>
  <c r="N96" i="11"/>
  <c r="X96" i="11"/>
  <c r="X97" i="11"/>
  <c r="P97" i="11"/>
  <c r="V97" i="11"/>
  <c r="Z98" i="11"/>
  <c r="R98" i="11"/>
  <c r="R99" i="11" s="1"/>
  <c r="Q99" i="11" s="1"/>
  <c r="V98" i="11"/>
  <c r="AJ103" i="11"/>
  <c r="AB103" i="11"/>
  <c r="Z104" i="11"/>
  <c r="Z107" i="11" s="1"/>
  <c r="AF107" i="11" s="1"/>
  <c r="R104" i="11"/>
  <c r="R107" i="11" s="1"/>
  <c r="Q107" i="11" s="1"/>
  <c r="V104" i="11"/>
  <c r="V107" i="11" s="1"/>
  <c r="U107" i="11" s="1"/>
  <c r="D128" i="11"/>
  <c r="AC112" i="11"/>
  <c r="V112" i="11"/>
  <c r="N112" i="11"/>
  <c r="N115" i="11" s="1"/>
  <c r="M115" i="11" s="1"/>
  <c r="X112" i="11"/>
  <c r="X113" i="11"/>
  <c r="P113" i="11"/>
  <c r="P115" i="11" s="1"/>
  <c r="O115" i="11" s="1"/>
  <c r="V113" i="11"/>
  <c r="Z114" i="11"/>
  <c r="R114" i="11"/>
  <c r="V114" i="11"/>
  <c r="AJ119" i="11"/>
  <c r="AB119" i="11"/>
  <c r="Z120" i="11"/>
  <c r="Z123" i="11" s="1"/>
  <c r="AF123" i="11" s="1"/>
  <c r="R120" i="11"/>
  <c r="V120" i="11"/>
  <c r="T127" i="11"/>
  <c r="L127" i="11"/>
  <c r="Z125" i="11"/>
  <c r="Z127" i="11" s="1"/>
  <c r="R125" i="11"/>
  <c r="R127" i="11" s="1"/>
  <c r="X125" i="11"/>
  <c r="P125" i="11"/>
  <c r="P127" i="11" s="1"/>
  <c r="AC125" i="11"/>
  <c r="AC127" i="11" s="1"/>
  <c r="V125" i="11"/>
  <c r="V127" i="11" s="1"/>
  <c r="N125" i="11"/>
  <c r="F128" i="11"/>
  <c r="X122" i="11"/>
  <c r="P122" i="11"/>
  <c r="P123" i="11" s="1"/>
  <c r="O123" i="11" s="1"/>
  <c r="AC122" i="11"/>
  <c r="V122" i="11"/>
  <c r="N122" i="11"/>
  <c r="J128" i="11"/>
  <c r="AM128" i="11"/>
  <c r="N127" i="11"/>
  <c r="X127" i="11"/>
  <c r="I128" i="11"/>
  <c r="P126" i="11"/>
  <c r="X126" i="11"/>
  <c r="AD123" i="11"/>
  <c r="R126" i="11"/>
  <c r="Z126" i="11"/>
  <c r="T123" i="11" l="1"/>
  <c r="S123" i="11" s="1"/>
  <c r="AC123" i="11"/>
  <c r="AA122" i="11"/>
  <c r="AG122" i="11" s="1"/>
  <c r="V123" i="11"/>
  <c r="U123" i="11" s="1"/>
  <c r="R123" i="11"/>
  <c r="Q123" i="11" s="1"/>
  <c r="Y123" i="11"/>
  <c r="N123" i="11"/>
  <c r="M123" i="11" s="1"/>
  <c r="X123" i="11"/>
  <c r="W123" i="11" s="1"/>
  <c r="T119" i="11"/>
  <c r="AC119" i="11"/>
  <c r="AA117" i="11"/>
  <c r="AG117" i="11" s="1"/>
  <c r="R119" i="11"/>
  <c r="P119" i="11"/>
  <c r="R115" i="11"/>
  <c r="Q115" i="11" s="1"/>
  <c r="X115" i="11"/>
  <c r="W115" i="11" s="1"/>
  <c r="AC115" i="11"/>
  <c r="AA112" i="11"/>
  <c r="Z115" i="11"/>
  <c r="Z111" i="11"/>
  <c r="AF111" i="11" s="1"/>
  <c r="R111" i="11"/>
  <c r="N111" i="11"/>
  <c r="M111" i="11" s="1"/>
  <c r="AC111" i="11"/>
  <c r="AA109" i="11"/>
  <c r="AG109" i="11" s="1"/>
  <c r="AC107" i="11"/>
  <c r="AA106" i="11"/>
  <c r="AG106" i="11" s="1"/>
  <c r="AA107" i="11"/>
  <c r="AG107" i="11" s="1"/>
  <c r="Y107" i="11"/>
  <c r="V103" i="11"/>
  <c r="R103" i="11"/>
  <c r="Q103" i="11" s="1"/>
  <c r="N103" i="11"/>
  <c r="M103" i="11" s="1"/>
  <c r="N99" i="11"/>
  <c r="M99" i="11" s="1"/>
  <c r="P99" i="11"/>
  <c r="O99" i="11" s="1"/>
  <c r="X99" i="11"/>
  <c r="W99" i="11" s="1"/>
  <c r="AC99" i="11"/>
  <c r="AA96" i="11"/>
  <c r="Z95" i="11"/>
  <c r="AF95" i="11" s="1"/>
  <c r="X95" i="11"/>
  <c r="N91" i="11"/>
  <c r="M91" i="11" s="1"/>
  <c r="AF91" i="11"/>
  <c r="Y91" i="11"/>
  <c r="AC91" i="11"/>
  <c r="AA91" i="11"/>
  <c r="AG91" i="11" s="1"/>
  <c r="AC87" i="11"/>
  <c r="AA86" i="11"/>
  <c r="AG86" i="11" s="1"/>
  <c r="R87" i="11"/>
  <c r="P87" i="11"/>
  <c r="O87" i="11" s="1"/>
  <c r="V83" i="11"/>
  <c r="R83" i="11"/>
  <c r="X83" i="11"/>
  <c r="T83" i="11"/>
  <c r="AC83" i="11"/>
  <c r="AA80" i="11"/>
  <c r="AG80" i="11" s="1"/>
  <c r="V79" i="11"/>
  <c r="Z79" i="11"/>
  <c r="AF79" i="11" s="1"/>
  <c r="R79" i="11"/>
  <c r="Q79" i="11" s="1"/>
  <c r="Q75" i="11"/>
  <c r="N75" i="11"/>
  <c r="M75" i="11" s="1"/>
  <c r="X75" i="11"/>
  <c r="W75" i="11" s="1"/>
  <c r="AC75" i="11"/>
  <c r="AA73" i="11"/>
  <c r="Y75" i="11"/>
  <c r="P71" i="11"/>
  <c r="Z71" i="11"/>
  <c r="AF71" i="11" s="1"/>
  <c r="AC71" i="11"/>
  <c r="X67" i="11"/>
  <c r="R67" i="11"/>
  <c r="N67" i="11"/>
  <c r="M67" i="11" s="1"/>
  <c r="P63" i="11"/>
  <c r="Z63" i="11"/>
  <c r="AF63" i="11" s="1"/>
  <c r="AC63" i="11"/>
  <c r="AA60" i="11"/>
  <c r="AG60" i="11" s="1"/>
  <c r="Z59" i="11"/>
  <c r="AF59" i="11" s="1"/>
  <c r="X59" i="11"/>
  <c r="R59" i="11"/>
  <c r="AC59" i="11"/>
  <c r="AA57" i="11"/>
  <c r="AG57" i="11" s="1"/>
  <c r="V59" i="11"/>
  <c r="N59" i="11"/>
  <c r="M59" i="11" s="1"/>
  <c r="X55" i="11"/>
  <c r="N55" i="11"/>
  <c r="AI128" i="11"/>
  <c r="Z55" i="11"/>
  <c r="AF55" i="11" s="1"/>
  <c r="AC55" i="11"/>
  <c r="AA52" i="11"/>
  <c r="AG52" i="11" s="1"/>
  <c r="Z51" i="11"/>
  <c r="AF51" i="11" s="1"/>
  <c r="R51" i="11"/>
  <c r="P51" i="11"/>
  <c r="AC51" i="11"/>
  <c r="AA48" i="11"/>
  <c r="AG48" i="11" s="1"/>
  <c r="X51" i="11"/>
  <c r="V47" i="11"/>
  <c r="Z47" i="11"/>
  <c r="AF47" i="11" s="1"/>
  <c r="N47" i="11"/>
  <c r="M47" i="11" s="1"/>
  <c r="X47" i="11"/>
  <c r="W47" i="11" s="1"/>
  <c r="AC47" i="11"/>
  <c r="AA45" i="11"/>
  <c r="AG45" i="11" s="1"/>
  <c r="P47" i="11"/>
  <c r="O47" i="11" s="1"/>
  <c r="R43" i="11"/>
  <c r="Z43" i="11"/>
  <c r="AF43" i="11" s="1"/>
  <c r="R39" i="11"/>
  <c r="AC39" i="11"/>
  <c r="AA36" i="11"/>
  <c r="AG36" i="11" s="1"/>
  <c r="Z35" i="11"/>
  <c r="AF35" i="11" s="1"/>
  <c r="X35" i="11"/>
  <c r="P35" i="11"/>
  <c r="O35" i="11" s="1"/>
  <c r="AC35" i="11"/>
  <c r="AA32" i="11"/>
  <c r="AG32" i="11" s="1"/>
  <c r="X31" i="11"/>
  <c r="N31" i="11"/>
  <c r="P31" i="11"/>
  <c r="AC31" i="11"/>
  <c r="S27" i="11"/>
  <c r="O27" i="11"/>
  <c r="AC27" i="11"/>
  <c r="AA27" i="11"/>
  <c r="AG27" i="11" s="1"/>
  <c r="Y27" i="11"/>
  <c r="AE128" i="11"/>
  <c r="AD128" i="11" s="1"/>
  <c r="N23" i="11"/>
  <c r="P23" i="11"/>
  <c r="O23" i="11" s="1"/>
  <c r="X23" i="11"/>
  <c r="W23" i="11" s="1"/>
  <c r="Z23" i="11"/>
  <c r="AF23" i="11" s="1"/>
  <c r="AK128" i="11"/>
  <c r="AJ128" i="11" s="1"/>
  <c r="Z19" i="11"/>
  <c r="AF19" i="11" s="1"/>
  <c r="AC19" i="11"/>
  <c r="AA16" i="11"/>
  <c r="AG16" i="11" s="1"/>
  <c r="R15" i="11"/>
  <c r="V15" i="11"/>
  <c r="AC15" i="11"/>
  <c r="AA12" i="11"/>
  <c r="AG12" i="11" s="1"/>
  <c r="N15" i="11"/>
  <c r="M15" i="11" s="1"/>
  <c r="P11" i="11"/>
  <c r="V11" i="11"/>
  <c r="U11" i="11" s="1"/>
  <c r="Z11" i="11"/>
  <c r="AF11" i="11" s="1"/>
  <c r="AC11" i="11"/>
  <c r="AA9" i="11"/>
  <c r="AG9" i="11" s="1"/>
  <c r="AA11" i="11"/>
  <c r="AG11" i="11" s="1"/>
  <c r="N11" i="11"/>
  <c r="M11" i="11" s="1"/>
  <c r="X11" i="11"/>
  <c r="W11" i="11" s="1"/>
  <c r="Q11" i="11"/>
  <c r="O11" i="11"/>
  <c r="Y11" i="11"/>
  <c r="X7" i="11"/>
  <c r="W7" i="11" s="1"/>
  <c r="AC7" i="11"/>
  <c r="Y7" i="11"/>
  <c r="N7" i="11"/>
  <c r="M7" i="11" s="1"/>
  <c r="AA7" i="11"/>
  <c r="AG7" i="11" s="1"/>
  <c r="S7" i="11"/>
  <c r="V127" i="10"/>
  <c r="Z127" i="10"/>
  <c r="T127" i="10"/>
  <c r="X127" i="10"/>
  <c r="W127" i="10" s="1"/>
  <c r="AC127" i="10"/>
  <c r="AA124" i="10"/>
  <c r="AG124" i="10" s="1"/>
  <c r="X123" i="10"/>
  <c r="V123" i="10"/>
  <c r="N123" i="10"/>
  <c r="M123" i="10" s="1"/>
  <c r="Z123" i="10"/>
  <c r="AF123" i="10" s="1"/>
  <c r="R119" i="10"/>
  <c r="Z119" i="10"/>
  <c r="AF119" i="10" s="1"/>
  <c r="AC119" i="10"/>
  <c r="AA117" i="10"/>
  <c r="AG117" i="10" s="1"/>
  <c r="X119" i="10"/>
  <c r="Z115" i="10"/>
  <c r="AF115" i="10" s="1"/>
  <c r="V115" i="10"/>
  <c r="N115" i="10"/>
  <c r="Z111" i="10"/>
  <c r="AF111" i="10" s="1"/>
  <c r="AC111" i="10"/>
  <c r="AA108" i="10"/>
  <c r="AG108" i="10" s="1"/>
  <c r="R107" i="10"/>
  <c r="Q107" i="10" s="1"/>
  <c r="O107" i="10"/>
  <c r="AG107" i="10"/>
  <c r="X107" i="10"/>
  <c r="W107" i="10" s="1"/>
  <c r="N107" i="10"/>
  <c r="M107" i="10" s="1"/>
  <c r="T105" i="10"/>
  <c r="T107" i="10" s="1"/>
  <c r="S107" i="10" s="1"/>
  <c r="U107" i="10"/>
  <c r="AC107" i="10"/>
  <c r="Y107" i="10"/>
  <c r="P103" i="10"/>
  <c r="R103" i="10"/>
  <c r="AC103" i="10"/>
  <c r="AA100" i="10"/>
  <c r="AG100" i="10" s="1"/>
  <c r="P99" i="10"/>
  <c r="V99" i="10"/>
  <c r="AC99" i="10"/>
  <c r="AA96" i="10"/>
  <c r="AG96" i="10" s="1"/>
  <c r="N95" i="10"/>
  <c r="Y95" i="10"/>
  <c r="O95" i="10"/>
  <c r="AA95" i="10"/>
  <c r="AG95" i="10" s="1"/>
  <c r="AC95" i="10"/>
  <c r="M95" i="10"/>
  <c r="Q95" i="10"/>
  <c r="X91" i="10"/>
  <c r="AC91" i="10"/>
  <c r="V87" i="10"/>
  <c r="U87" i="10" s="1"/>
  <c r="R87" i="10"/>
  <c r="X87" i="10"/>
  <c r="W87" i="10" s="1"/>
  <c r="AC87" i="10"/>
  <c r="AA84" i="10"/>
  <c r="AG84" i="10" s="1"/>
  <c r="X83" i="10"/>
  <c r="AC83" i="10"/>
  <c r="AA81" i="10"/>
  <c r="AG81" i="10" s="1"/>
  <c r="Z83" i="10"/>
  <c r="AF83" i="10" s="1"/>
  <c r="N83" i="10"/>
  <c r="M83" i="10" s="1"/>
  <c r="V79" i="10"/>
  <c r="U79" i="10" s="1"/>
  <c r="Q79" i="10"/>
  <c r="S79" i="10"/>
  <c r="AF79" i="10"/>
  <c r="Y79" i="10"/>
  <c r="AC79" i="10"/>
  <c r="AA79" i="10"/>
  <c r="AG79" i="10" s="1"/>
  <c r="N79" i="10"/>
  <c r="M79" i="10" s="1"/>
  <c r="Z75" i="10"/>
  <c r="AF75" i="10" s="1"/>
  <c r="AC75" i="10"/>
  <c r="AA72" i="10"/>
  <c r="AG72" i="10" s="1"/>
  <c r="X71" i="10"/>
  <c r="R71" i="10"/>
  <c r="V71" i="10"/>
  <c r="AC71" i="10"/>
  <c r="AA68" i="10"/>
  <c r="AG68" i="10" s="1"/>
  <c r="V67" i="10"/>
  <c r="T67" i="10"/>
  <c r="V63" i="10"/>
  <c r="U63" i="10" s="1"/>
  <c r="N63" i="10"/>
  <c r="M63" i="10" s="1"/>
  <c r="Z63" i="10"/>
  <c r="AF63" i="10" s="1"/>
  <c r="AC63" i="10"/>
  <c r="AA61" i="10"/>
  <c r="S63" i="10"/>
  <c r="Q63" i="10"/>
  <c r="O63" i="10"/>
  <c r="R59" i="10"/>
  <c r="AC55" i="10"/>
  <c r="AA53" i="10"/>
  <c r="AG53" i="10" s="1"/>
  <c r="R51" i="10"/>
  <c r="N51" i="10"/>
  <c r="V51" i="10"/>
  <c r="S47" i="10"/>
  <c r="AC47" i="10"/>
  <c r="AA45" i="10"/>
  <c r="Z47" i="10"/>
  <c r="T43" i="10"/>
  <c r="S43" i="10" s="1"/>
  <c r="N47" i="10"/>
  <c r="M47" i="10" s="1"/>
  <c r="Q47" i="10"/>
  <c r="O47" i="10"/>
  <c r="V47" i="10"/>
  <c r="U47" i="10" s="1"/>
  <c r="Q43" i="10"/>
  <c r="M43" i="10"/>
  <c r="U43" i="10"/>
  <c r="Y43" i="10"/>
  <c r="AC43" i="10"/>
  <c r="AA40" i="10"/>
  <c r="Z39" i="10"/>
  <c r="AF39" i="10" s="1"/>
  <c r="T39" i="10"/>
  <c r="S39" i="10" s="1"/>
  <c r="X39" i="10"/>
  <c r="W39" i="10" s="1"/>
  <c r="V35" i="10"/>
  <c r="U35" i="10" s="1"/>
  <c r="AC35" i="10"/>
  <c r="AA33" i="10"/>
  <c r="AG33" i="10" s="1"/>
  <c r="X35" i="10"/>
  <c r="W35" i="10" s="1"/>
  <c r="P35" i="10"/>
  <c r="O35" i="10" s="1"/>
  <c r="R35" i="10"/>
  <c r="AK128" i="10"/>
  <c r="AJ128" i="10" s="1"/>
  <c r="Z31" i="10"/>
  <c r="AF31" i="10" s="1"/>
  <c r="X31" i="10"/>
  <c r="W31" i="10" s="1"/>
  <c r="AC31" i="10"/>
  <c r="AA28" i="10"/>
  <c r="M31" i="10"/>
  <c r="N27" i="10"/>
  <c r="X27" i="10"/>
  <c r="R27" i="10"/>
  <c r="AC27" i="10"/>
  <c r="AA25" i="10"/>
  <c r="AG25" i="10" s="1"/>
  <c r="Z27" i="10"/>
  <c r="AF27" i="10" s="1"/>
  <c r="V27" i="10"/>
  <c r="R23" i="10"/>
  <c r="Q23" i="10" s="1"/>
  <c r="P23" i="10"/>
  <c r="O23" i="10" s="1"/>
  <c r="AC23" i="10"/>
  <c r="AA20" i="10"/>
  <c r="Y23" i="10"/>
  <c r="AC19" i="10"/>
  <c r="AA18" i="10"/>
  <c r="AG18" i="10" s="1"/>
  <c r="V19" i="10"/>
  <c r="AC15" i="10"/>
  <c r="AA12" i="10"/>
  <c r="AG12" i="10" s="1"/>
  <c r="V11" i="10"/>
  <c r="U11" i="10" s="1"/>
  <c r="N11" i="10"/>
  <c r="M11" i="10" s="1"/>
  <c r="Y11" i="10"/>
  <c r="AC11" i="10"/>
  <c r="AA8" i="10"/>
  <c r="N7" i="10"/>
  <c r="AI128" i="10"/>
  <c r="V7" i="10"/>
  <c r="U7" i="10" s="1"/>
  <c r="T123" i="9"/>
  <c r="X123" i="9"/>
  <c r="AC119" i="9"/>
  <c r="AA118" i="9"/>
  <c r="AG118" i="9" s="1"/>
  <c r="N119" i="9"/>
  <c r="P119" i="9"/>
  <c r="P111" i="9"/>
  <c r="N111" i="9"/>
  <c r="M111" i="9" s="1"/>
  <c r="V111" i="9"/>
  <c r="AC111" i="9"/>
  <c r="R111" i="9"/>
  <c r="AC107" i="9"/>
  <c r="X107" i="9"/>
  <c r="W107" i="9" s="1"/>
  <c r="Z107" i="9"/>
  <c r="AF107" i="9" s="1"/>
  <c r="T103" i="9"/>
  <c r="S103" i="9" s="1"/>
  <c r="P103" i="9"/>
  <c r="O103" i="9" s="1"/>
  <c r="AC103" i="9"/>
  <c r="AA101" i="9"/>
  <c r="AG101" i="9" s="1"/>
  <c r="X103" i="9"/>
  <c r="R103" i="9"/>
  <c r="Q103" i="9" s="1"/>
  <c r="Z103" i="9"/>
  <c r="AF103" i="9" s="1"/>
  <c r="N103" i="9"/>
  <c r="M103" i="9" s="1"/>
  <c r="W103" i="9"/>
  <c r="V99" i="9"/>
  <c r="Z99" i="9"/>
  <c r="AF99" i="9" s="1"/>
  <c r="R99" i="9"/>
  <c r="P99" i="9"/>
  <c r="O99" i="9" s="1"/>
  <c r="AC99" i="9"/>
  <c r="AC95" i="9"/>
  <c r="AA92" i="9"/>
  <c r="AG92" i="9" s="1"/>
  <c r="AC91" i="9"/>
  <c r="AA90" i="9"/>
  <c r="Y91" i="9"/>
  <c r="N91" i="9"/>
  <c r="M91" i="9" s="1"/>
  <c r="W91" i="9"/>
  <c r="Q91" i="9"/>
  <c r="S91" i="9"/>
  <c r="V87" i="9"/>
  <c r="Z87" i="9"/>
  <c r="AF87" i="9" s="1"/>
  <c r="X87" i="9"/>
  <c r="W87" i="9" s="1"/>
  <c r="AC87" i="9"/>
  <c r="AA84" i="9"/>
  <c r="AG84" i="9" s="1"/>
  <c r="P83" i="9"/>
  <c r="O83" i="9" s="1"/>
  <c r="V83" i="9"/>
  <c r="AC83" i="9"/>
  <c r="AA80" i="9"/>
  <c r="AG80" i="9" s="1"/>
  <c r="Z79" i="9"/>
  <c r="AF79" i="9" s="1"/>
  <c r="V79" i="9"/>
  <c r="AC79" i="9"/>
  <c r="AA77" i="9"/>
  <c r="AG77" i="9" s="1"/>
  <c r="R79" i="9"/>
  <c r="AC75" i="9"/>
  <c r="AA74" i="9"/>
  <c r="AG74" i="9" s="1"/>
  <c r="N75" i="9"/>
  <c r="M75" i="9" s="1"/>
  <c r="P75" i="9"/>
  <c r="AF75" i="9"/>
  <c r="Y75" i="9"/>
  <c r="V75" i="9"/>
  <c r="U75" i="9" s="1"/>
  <c r="X75" i="9"/>
  <c r="W75" i="9" s="1"/>
  <c r="Q75" i="9"/>
  <c r="S75" i="9"/>
  <c r="X71" i="9"/>
  <c r="R71" i="9"/>
  <c r="AC71" i="9"/>
  <c r="AA68" i="9"/>
  <c r="AG68" i="9" s="1"/>
  <c r="T67" i="9"/>
  <c r="T63" i="9"/>
  <c r="S63" i="9" s="1"/>
  <c r="AA63" i="9"/>
  <c r="AG63" i="9" s="1"/>
  <c r="R59" i="9"/>
  <c r="P59" i="9"/>
  <c r="N55" i="9"/>
  <c r="X55" i="9"/>
  <c r="AC55" i="9"/>
  <c r="AA53" i="9"/>
  <c r="R55" i="9"/>
  <c r="Q55" i="9"/>
  <c r="W55" i="9"/>
  <c r="Z55" i="9"/>
  <c r="AF55" i="9" s="1"/>
  <c r="U55" i="9"/>
  <c r="M55" i="9"/>
  <c r="V51" i="9"/>
  <c r="Z51" i="9"/>
  <c r="AF51" i="9" s="1"/>
  <c r="T51" i="9"/>
  <c r="S51" i="9" s="1"/>
  <c r="AC51" i="9"/>
  <c r="AA48" i="9"/>
  <c r="AG48" i="9" s="1"/>
  <c r="AC47" i="9"/>
  <c r="AA46" i="9"/>
  <c r="AG46" i="9" s="1"/>
  <c r="V47" i="9"/>
  <c r="N47" i="9"/>
  <c r="M47" i="9" s="1"/>
  <c r="AC43" i="9"/>
  <c r="AA40" i="9"/>
  <c r="Y43" i="9"/>
  <c r="R43" i="9"/>
  <c r="Q43" i="9" s="1"/>
  <c r="P39" i="9"/>
  <c r="R39" i="9"/>
  <c r="AC39" i="9"/>
  <c r="T35" i="9"/>
  <c r="R35" i="9"/>
  <c r="Q35" i="9" s="1"/>
  <c r="Z31" i="9"/>
  <c r="AF31" i="9" s="1"/>
  <c r="X31" i="9"/>
  <c r="P31" i="9"/>
  <c r="O31" i="9" s="1"/>
  <c r="N31" i="9"/>
  <c r="M31" i="9" s="1"/>
  <c r="AC31" i="9"/>
  <c r="AA28" i="9"/>
  <c r="AG28" i="9" s="1"/>
  <c r="X27" i="9"/>
  <c r="V27" i="9"/>
  <c r="Z27" i="9"/>
  <c r="AF27" i="9" s="1"/>
  <c r="R23" i="9"/>
  <c r="Q23" i="9" s="1"/>
  <c r="T23" i="9"/>
  <c r="S23" i="9" s="1"/>
  <c r="Y23" i="9"/>
  <c r="AC23" i="9"/>
  <c r="AA23" i="9"/>
  <c r="AG23" i="9" s="1"/>
  <c r="T19" i="9"/>
  <c r="T15" i="9"/>
  <c r="R15" i="9"/>
  <c r="P15" i="9"/>
  <c r="O15" i="9" s="1"/>
  <c r="AE128" i="9"/>
  <c r="AD128" i="9" s="1"/>
  <c r="T11" i="9"/>
  <c r="AM128" i="9"/>
  <c r="AL128" i="9" s="1"/>
  <c r="X7" i="9"/>
  <c r="R7" i="9"/>
  <c r="AK128" i="9"/>
  <c r="V119" i="9"/>
  <c r="V91" i="9"/>
  <c r="U91" i="9" s="1"/>
  <c r="P95" i="9"/>
  <c r="P107" i="9"/>
  <c r="O107" i="9" s="1"/>
  <c r="N59" i="9"/>
  <c r="M59" i="9" s="1"/>
  <c r="AC67" i="9"/>
  <c r="AC11" i="9"/>
  <c r="T27" i="9"/>
  <c r="S27" i="9" s="1"/>
  <c r="X19" i="9"/>
  <c r="W19" i="9" s="1"/>
  <c r="N115" i="9"/>
  <c r="M115" i="9" s="1"/>
  <c r="N79" i="9"/>
  <c r="M79" i="9" s="1"/>
  <c r="Z115" i="9"/>
  <c r="AF115" i="9" s="1"/>
  <c r="N71" i="9"/>
  <c r="M71" i="9" s="1"/>
  <c r="P67" i="9"/>
  <c r="P35" i="9"/>
  <c r="O35" i="9" s="1"/>
  <c r="O75" i="9"/>
  <c r="T119" i="9"/>
  <c r="P127" i="9"/>
  <c r="Z127" i="9"/>
  <c r="R63" i="9"/>
  <c r="Q63" i="9" s="1"/>
  <c r="P123" i="9"/>
  <c r="V31" i="9"/>
  <c r="X23" i="9"/>
  <c r="W23" i="9" s="1"/>
  <c r="V103" i="9"/>
  <c r="U103" i="9" s="1"/>
  <c r="N39" i="9"/>
  <c r="V15" i="9"/>
  <c r="U15" i="9" s="1"/>
  <c r="T47" i="9"/>
  <c r="Z63" i="9"/>
  <c r="X43" i="9"/>
  <c r="W43" i="9" s="1"/>
  <c r="V23" i="9"/>
  <c r="U23" i="9" s="1"/>
  <c r="R107" i="9"/>
  <c r="X59" i="9"/>
  <c r="V35" i="9"/>
  <c r="U35" i="9" s="1"/>
  <c r="T7" i="9"/>
  <c r="T43" i="9"/>
  <c r="S43" i="9" s="1"/>
  <c r="M23" i="9"/>
  <c r="N127" i="8"/>
  <c r="M127" i="8" s="1"/>
  <c r="AA127" i="8"/>
  <c r="AG127" i="8" s="1"/>
  <c r="T123" i="8"/>
  <c r="S123" i="8" s="1"/>
  <c r="X123" i="8"/>
  <c r="W123" i="8" s="1"/>
  <c r="AC123" i="8"/>
  <c r="AA121" i="8"/>
  <c r="AG121" i="8" s="1"/>
  <c r="N123" i="8"/>
  <c r="M123" i="8" s="1"/>
  <c r="V123" i="8"/>
  <c r="U123" i="8" s="1"/>
  <c r="Y123" i="8"/>
  <c r="P123" i="8"/>
  <c r="O123" i="8" s="1"/>
  <c r="AA123" i="8"/>
  <c r="AG123" i="8" s="1"/>
  <c r="V119" i="8"/>
  <c r="P119" i="8"/>
  <c r="Z119" i="8"/>
  <c r="AF119" i="8" s="1"/>
  <c r="Z115" i="8"/>
  <c r="AF115" i="8" s="1"/>
  <c r="X115" i="8"/>
  <c r="AC115" i="8"/>
  <c r="AA112" i="8"/>
  <c r="AG112" i="8" s="1"/>
  <c r="X111" i="8"/>
  <c r="Z111" i="8"/>
  <c r="AF111" i="8" s="1"/>
  <c r="T111" i="8"/>
  <c r="AC111" i="8"/>
  <c r="AA108" i="8"/>
  <c r="AG108" i="8" s="1"/>
  <c r="T107" i="8"/>
  <c r="AC107" i="8"/>
  <c r="X107" i="8"/>
  <c r="R103" i="8"/>
  <c r="Q103" i="8" s="1"/>
  <c r="S103" i="8"/>
  <c r="M103" i="8"/>
  <c r="W103" i="8"/>
  <c r="O103" i="8"/>
  <c r="AA103" i="8"/>
  <c r="AG103" i="8" s="1"/>
  <c r="AC103" i="8"/>
  <c r="Z103" i="8"/>
  <c r="AF103" i="8" s="1"/>
  <c r="X99" i="8"/>
  <c r="W99" i="8" s="1"/>
  <c r="Z99" i="8"/>
  <c r="AF99" i="8" s="1"/>
  <c r="R99" i="8"/>
  <c r="Q99" i="8" s="1"/>
  <c r="AC99" i="8"/>
  <c r="AA96" i="8"/>
  <c r="AG96" i="8" s="1"/>
  <c r="P95" i="8"/>
  <c r="O95" i="8" s="1"/>
  <c r="R95" i="8"/>
  <c r="AC95" i="8"/>
  <c r="AA92" i="8"/>
  <c r="AG92" i="8" s="1"/>
  <c r="T91" i="8"/>
  <c r="S91" i="8" s="1"/>
  <c r="V91" i="8"/>
  <c r="X91" i="8"/>
  <c r="P91" i="8"/>
  <c r="AC91" i="8"/>
  <c r="N87" i="8"/>
  <c r="P87" i="8"/>
  <c r="Z87" i="8"/>
  <c r="AF87" i="8" s="1"/>
  <c r="AC87" i="8"/>
  <c r="AA84" i="8"/>
  <c r="AG84" i="8" s="1"/>
  <c r="V83" i="8"/>
  <c r="P83" i="8"/>
  <c r="O83" i="8" s="1"/>
  <c r="AC83" i="8"/>
  <c r="AA80" i="8"/>
  <c r="AG80" i="8" s="1"/>
  <c r="AA79" i="8"/>
  <c r="AG79" i="8" s="1"/>
  <c r="P79" i="8"/>
  <c r="O79" i="8" s="1"/>
  <c r="X79" i="8"/>
  <c r="W79" i="8" s="1"/>
  <c r="N79" i="8"/>
  <c r="M79" i="8" s="1"/>
  <c r="Y79" i="8"/>
  <c r="Q79" i="8"/>
  <c r="V75" i="8"/>
  <c r="U75" i="8" s="1"/>
  <c r="AC75" i="8"/>
  <c r="Z71" i="8"/>
  <c r="AF71" i="8" s="1"/>
  <c r="R71" i="8"/>
  <c r="N71" i="8"/>
  <c r="AC71" i="8"/>
  <c r="AA68" i="8"/>
  <c r="AG68" i="8" s="1"/>
  <c r="X67" i="8"/>
  <c r="W67" i="8"/>
  <c r="O67" i="8"/>
  <c r="S67" i="8"/>
  <c r="AC67" i="8"/>
  <c r="AA64" i="8"/>
  <c r="Y67" i="8"/>
  <c r="Q67" i="8"/>
  <c r="M67" i="8"/>
  <c r="Z63" i="8"/>
  <c r="AF63" i="8" s="1"/>
  <c r="P63" i="8"/>
  <c r="T63" i="8"/>
  <c r="Z59" i="8"/>
  <c r="AF59" i="8" s="1"/>
  <c r="AC59" i="8"/>
  <c r="AA56" i="8"/>
  <c r="AG56" i="8" s="1"/>
  <c r="AC55" i="8"/>
  <c r="AA53" i="8"/>
  <c r="AG53" i="8" s="1"/>
  <c r="X55" i="8"/>
  <c r="W55" i="8" s="1"/>
  <c r="R51" i="8"/>
  <c r="Q51" i="8" s="1"/>
  <c r="AA51" i="8"/>
  <c r="AG51" i="8" s="1"/>
  <c r="Y51" i="8"/>
  <c r="X51" i="8"/>
  <c r="W51" i="8" s="1"/>
  <c r="P47" i="8"/>
  <c r="O47" i="8" s="1"/>
  <c r="V47" i="8"/>
  <c r="T47" i="8"/>
  <c r="S47" i="8" s="1"/>
  <c r="AC47" i="8"/>
  <c r="AA44" i="8"/>
  <c r="AG44" i="8" s="1"/>
  <c r="R43" i="8"/>
  <c r="Q43" i="8" s="1"/>
  <c r="X43" i="8"/>
  <c r="W43" i="8" s="1"/>
  <c r="M43" i="8"/>
  <c r="AC43" i="8"/>
  <c r="AA40" i="8"/>
  <c r="AG40" i="8" s="1"/>
  <c r="Y43" i="8"/>
  <c r="AA43" i="8"/>
  <c r="AG43" i="8" s="1"/>
  <c r="V39" i="8"/>
  <c r="R39" i="8"/>
  <c r="Q39" i="8" s="1"/>
  <c r="U39" i="8"/>
  <c r="P39" i="8"/>
  <c r="O39" i="8" s="1"/>
  <c r="AA39" i="8"/>
  <c r="AG39" i="8" s="1"/>
  <c r="AC39" i="8"/>
  <c r="N39" i="8"/>
  <c r="M39" i="8" s="1"/>
  <c r="S39" i="8"/>
  <c r="Y39" i="8"/>
  <c r="V35" i="8"/>
  <c r="R35" i="8"/>
  <c r="AC35" i="8"/>
  <c r="AA32" i="8"/>
  <c r="AG32" i="8" s="1"/>
  <c r="T31" i="8"/>
  <c r="AC31" i="8"/>
  <c r="AA29" i="8"/>
  <c r="AG29" i="8" s="1"/>
  <c r="V31" i="8"/>
  <c r="AC27" i="8"/>
  <c r="AA26" i="8"/>
  <c r="AG26" i="8" s="1"/>
  <c r="AE128" i="8"/>
  <c r="AD128" i="8" s="1"/>
  <c r="AM128" i="8"/>
  <c r="AL128" i="8" s="1"/>
  <c r="V27" i="8"/>
  <c r="U27" i="8" s="1"/>
  <c r="N27" i="8"/>
  <c r="P27" i="8"/>
  <c r="O27" i="8" s="1"/>
  <c r="X23" i="8"/>
  <c r="P23" i="8"/>
  <c r="Z23" i="8"/>
  <c r="AF23" i="8" s="1"/>
  <c r="AC23" i="8"/>
  <c r="AA20" i="8"/>
  <c r="AG20" i="8" s="1"/>
  <c r="Z19" i="8"/>
  <c r="AF19" i="8" s="1"/>
  <c r="V19" i="8"/>
  <c r="U19" i="8" s="1"/>
  <c r="P19" i="8"/>
  <c r="O19" i="8" s="1"/>
  <c r="Y19" i="8"/>
  <c r="AA19" i="8"/>
  <c r="AG19" i="8" s="1"/>
  <c r="P15" i="8"/>
  <c r="V15" i="8"/>
  <c r="U15" i="8" s="1"/>
  <c r="AC15" i="8"/>
  <c r="AA13" i="8"/>
  <c r="AG13" i="8" s="1"/>
  <c r="N15" i="8"/>
  <c r="M15" i="8" s="1"/>
  <c r="AC11" i="8"/>
  <c r="AA10" i="8"/>
  <c r="AG10" i="8" s="1"/>
  <c r="V7" i="8"/>
  <c r="P7" i="8"/>
  <c r="R7" i="8"/>
  <c r="Q7" i="8" s="1"/>
  <c r="AK128" i="8"/>
  <c r="AC7" i="8"/>
  <c r="AA4" i="8"/>
  <c r="AG4" i="8" s="1"/>
  <c r="V127" i="7"/>
  <c r="AK128" i="7"/>
  <c r="AC127" i="7"/>
  <c r="AA124" i="7"/>
  <c r="AG124" i="7" s="1"/>
  <c r="R123" i="7"/>
  <c r="Z123" i="7"/>
  <c r="AF123" i="7" s="1"/>
  <c r="P123" i="7"/>
  <c r="AC123" i="7"/>
  <c r="AA121" i="7"/>
  <c r="AG121" i="7" s="1"/>
  <c r="X123" i="7"/>
  <c r="T119" i="7"/>
  <c r="Z119" i="7"/>
  <c r="AF119" i="7" s="1"/>
  <c r="X119" i="7"/>
  <c r="AC119" i="7"/>
  <c r="AA116" i="7"/>
  <c r="AG116" i="7" s="1"/>
  <c r="N115" i="7"/>
  <c r="P115" i="7"/>
  <c r="Z115" i="7"/>
  <c r="AF115" i="7" s="1"/>
  <c r="AC115" i="7"/>
  <c r="AA112" i="7"/>
  <c r="AG112" i="7" s="1"/>
  <c r="V111" i="7"/>
  <c r="N111" i="7"/>
  <c r="AC111" i="7"/>
  <c r="AA108" i="7"/>
  <c r="AG108" i="7" s="1"/>
  <c r="X107" i="7"/>
  <c r="W107" i="7" s="1"/>
  <c r="AC107" i="7"/>
  <c r="AA104" i="7"/>
  <c r="AG104" i="7" s="1"/>
  <c r="R103" i="7"/>
  <c r="AC103" i="7"/>
  <c r="AA100" i="7"/>
  <c r="AG100" i="7" s="1"/>
  <c r="X99" i="7"/>
  <c r="P99" i="7"/>
  <c r="T95" i="7"/>
  <c r="R95" i="7"/>
  <c r="Q95" i="7" s="1"/>
  <c r="O95" i="7"/>
  <c r="S95" i="7"/>
  <c r="AA95" i="7"/>
  <c r="AG95" i="7" s="1"/>
  <c r="AC95" i="7"/>
  <c r="AF95" i="7"/>
  <c r="Y95" i="7"/>
  <c r="V91" i="7"/>
  <c r="Z91" i="7"/>
  <c r="AF91" i="7" s="1"/>
  <c r="AC91" i="7"/>
  <c r="N87" i="7"/>
  <c r="M87" i="7" s="1"/>
  <c r="AA87" i="7"/>
  <c r="AG87" i="7" s="1"/>
  <c r="O87" i="7"/>
  <c r="Q87" i="7"/>
  <c r="U87" i="7"/>
  <c r="S87" i="7"/>
  <c r="Y87" i="7"/>
  <c r="W87" i="7"/>
  <c r="AC87" i="7"/>
  <c r="P83" i="7"/>
  <c r="O83" i="7" s="1"/>
  <c r="X83" i="7"/>
  <c r="AC83" i="7"/>
  <c r="AA80" i="7"/>
  <c r="AG80" i="7" s="1"/>
  <c r="Z79" i="7"/>
  <c r="AF79" i="7" s="1"/>
  <c r="V79" i="7"/>
  <c r="U79" i="7" s="1"/>
  <c r="AC79" i="7"/>
  <c r="AA76" i="7"/>
  <c r="AG76" i="7" s="1"/>
  <c r="R79" i="7"/>
  <c r="Q79" i="7" s="1"/>
  <c r="V75" i="7"/>
  <c r="T75" i="7"/>
  <c r="R75" i="7"/>
  <c r="P75" i="7"/>
  <c r="O75" i="7" s="1"/>
  <c r="X75" i="7"/>
  <c r="W75" i="7" s="1"/>
  <c r="N75" i="7"/>
  <c r="M75" i="7" s="1"/>
  <c r="AC75" i="7"/>
  <c r="AA73" i="7"/>
  <c r="AG73" i="7" s="1"/>
  <c r="AC71" i="7"/>
  <c r="AA70" i="7"/>
  <c r="AG70" i="7" s="1"/>
  <c r="Z71" i="7"/>
  <c r="AF71" i="7" s="1"/>
  <c r="X71" i="7"/>
  <c r="W71" i="7" s="1"/>
  <c r="T71" i="7"/>
  <c r="T67" i="7"/>
  <c r="AC67" i="7"/>
  <c r="AA65" i="7"/>
  <c r="AG65" i="7" s="1"/>
  <c r="X67" i="7"/>
  <c r="W67" i="7" s="1"/>
  <c r="N67" i="7"/>
  <c r="AC63" i="7"/>
  <c r="AA60" i="7"/>
  <c r="AG60" i="7" s="1"/>
  <c r="X59" i="7"/>
  <c r="R59" i="7"/>
  <c r="P59" i="7"/>
  <c r="O59" i="7" s="1"/>
  <c r="T59" i="7"/>
  <c r="AC59" i="7"/>
  <c r="AA57" i="7"/>
  <c r="AG57" i="7" s="1"/>
  <c r="N59" i="7"/>
  <c r="N55" i="7"/>
  <c r="V55" i="7"/>
  <c r="X55" i="7"/>
  <c r="R51" i="7"/>
  <c r="AA51" i="7"/>
  <c r="AG51" i="7" s="1"/>
  <c r="S51" i="7"/>
  <c r="Q51" i="7"/>
  <c r="M51" i="7"/>
  <c r="Z51" i="7"/>
  <c r="AF51" i="7" s="1"/>
  <c r="P51" i="7"/>
  <c r="O51" i="7" s="1"/>
  <c r="V51" i="7"/>
  <c r="U51" i="7" s="1"/>
  <c r="AC51" i="7"/>
  <c r="N47" i="7"/>
  <c r="V47" i="7"/>
  <c r="R47" i="7"/>
  <c r="AC47" i="7"/>
  <c r="AA44" i="7"/>
  <c r="AG44" i="7" s="1"/>
  <c r="R43" i="7"/>
  <c r="N43" i="7"/>
  <c r="AC43" i="7"/>
  <c r="AA40" i="7"/>
  <c r="AG40" i="7" s="1"/>
  <c r="P39" i="7"/>
  <c r="X39" i="7"/>
  <c r="R39" i="7"/>
  <c r="Q39" i="7" s="1"/>
  <c r="V39" i="7"/>
  <c r="U39" i="7" s="1"/>
  <c r="AC35" i="7"/>
  <c r="AA34" i="7"/>
  <c r="AG34" i="7" s="1"/>
  <c r="X35" i="7"/>
  <c r="N35" i="7"/>
  <c r="M35" i="7" s="1"/>
  <c r="AC31" i="7"/>
  <c r="AA30" i="7"/>
  <c r="AG30" i="7" s="1"/>
  <c r="N31" i="7"/>
  <c r="X31" i="7"/>
  <c r="W31" i="7" s="1"/>
  <c r="V31" i="7"/>
  <c r="N27" i="7"/>
  <c r="AC27" i="7"/>
  <c r="AA24" i="7"/>
  <c r="AG24" i="7" s="1"/>
  <c r="AM128" i="7"/>
  <c r="AL128" i="7" s="1"/>
  <c r="V23" i="7"/>
  <c r="U23" i="7" s="1"/>
  <c r="N23" i="7"/>
  <c r="M23" i="7" s="1"/>
  <c r="P23" i="7"/>
  <c r="O23" i="7" s="1"/>
  <c r="X23" i="7"/>
  <c r="W23" i="7" s="1"/>
  <c r="AA23" i="7"/>
  <c r="AG23" i="7" s="1"/>
  <c r="Y23" i="7"/>
  <c r="V19" i="7"/>
  <c r="P19" i="7"/>
  <c r="AC19" i="7"/>
  <c r="AA17" i="7"/>
  <c r="AG17" i="7" s="1"/>
  <c r="AC15" i="7"/>
  <c r="AA14" i="7"/>
  <c r="AG14" i="7" s="1"/>
  <c r="T15" i="7"/>
  <c r="S15" i="7" s="1"/>
  <c r="R15" i="7"/>
  <c r="Z15" i="7"/>
  <c r="AF15" i="7" s="1"/>
  <c r="V15" i="7"/>
  <c r="U15" i="7" s="1"/>
  <c r="V11" i="7"/>
  <c r="T11" i="7"/>
  <c r="X11" i="7"/>
  <c r="AE128" i="7"/>
  <c r="AD128" i="7" s="1"/>
  <c r="AC11" i="7"/>
  <c r="AA8" i="7"/>
  <c r="AG8" i="7" s="1"/>
  <c r="Y7" i="7"/>
  <c r="R7" i="7"/>
  <c r="Q7" i="7" s="1"/>
  <c r="V7" i="7"/>
  <c r="U7" i="7" s="1"/>
  <c r="N7" i="7"/>
  <c r="M7" i="7" s="1"/>
  <c r="AC7" i="7"/>
  <c r="AA4" i="7"/>
  <c r="N123" i="6"/>
  <c r="R119" i="6"/>
  <c r="Q119" i="6" s="1"/>
  <c r="R123" i="6"/>
  <c r="Q123" i="6" s="1"/>
  <c r="Z119" i="6"/>
  <c r="AF119" i="6" s="1"/>
  <c r="Y123" i="6"/>
  <c r="P123" i="6"/>
  <c r="O123" i="6" s="1"/>
  <c r="AC123" i="6"/>
  <c r="AA121" i="6"/>
  <c r="T123" i="6"/>
  <c r="S123" i="6" s="1"/>
  <c r="P119" i="6"/>
  <c r="O119" i="6" s="1"/>
  <c r="AC119" i="6"/>
  <c r="AA118" i="6"/>
  <c r="V119" i="6"/>
  <c r="U119" i="6" s="1"/>
  <c r="R115" i="6"/>
  <c r="Q115" i="6" s="1"/>
  <c r="P115" i="6"/>
  <c r="O115" i="6" s="1"/>
  <c r="AC115" i="6"/>
  <c r="AA112" i="6"/>
  <c r="AG112" i="6" s="1"/>
  <c r="V111" i="6"/>
  <c r="U111" i="6" s="1"/>
  <c r="T119" i="6"/>
  <c r="S119" i="6" s="1"/>
  <c r="T115" i="6"/>
  <c r="S115" i="6" s="1"/>
  <c r="T111" i="6"/>
  <c r="S111" i="6" s="1"/>
  <c r="AC111" i="6"/>
  <c r="AA108" i="6"/>
  <c r="AG108" i="6" s="1"/>
  <c r="P107" i="6"/>
  <c r="O107" i="6" s="1"/>
  <c r="AC107" i="6"/>
  <c r="AA104" i="6"/>
  <c r="AG104" i="6" s="1"/>
  <c r="Y107" i="6"/>
  <c r="Q107" i="6"/>
  <c r="AC103" i="6"/>
  <c r="V103" i="6"/>
  <c r="X99" i="6"/>
  <c r="AC99" i="6"/>
  <c r="AA97" i="6"/>
  <c r="AG97" i="6" s="1"/>
  <c r="V99" i="6"/>
  <c r="R99" i="6"/>
  <c r="Z99" i="6"/>
  <c r="AF99" i="6" s="1"/>
  <c r="R95" i="6"/>
  <c r="AC95" i="6"/>
  <c r="AA93" i="6"/>
  <c r="AG93" i="6" s="1"/>
  <c r="T95" i="6"/>
  <c r="S95" i="6" s="1"/>
  <c r="P95" i="6"/>
  <c r="AC91" i="6"/>
  <c r="AA90" i="6"/>
  <c r="AG90" i="6" s="1"/>
  <c r="V91" i="6"/>
  <c r="U91" i="6" s="1"/>
  <c r="Z91" i="6"/>
  <c r="AF91" i="6" s="1"/>
  <c r="T87" i="6"/>
  <c r="S87" i="6" s="1"/>
  <c r="R87" i="6"/>
  <c r="Y87" i="6"/>
  <c r="AC87" i="6"/>
  <c r="AA84" i="6"/>
  <c r="Q87" i="6"/>
  <c r="P83" i="6"/>
  <c r="O83" i="6" s="1"/>
  <c r="AC83" i="6"/>
  <c r="AA81" i="6"/>
  <c r="AG81" i="6" s="1"/>
  <c r="V83" i="6"/>
  <c r="U83" i="6" s="1"/>
  <c r="P75" i="6"/>
  <c r="R75" i="6"/>
  <c r="AC75" i="6"/>
  <c r="N71" i="6"/>
  <c r="M71" i="6"/>
  <c r="V71" i="6"/>
  <c r="U71" i="6" s="1"/>
  <c r="Y71" i="6"/>
  <c r="AC71" i="6"/>
  <c r="AA68" i="6"/>
  <c r="AC67" i="6"/>
  <c r="AA66" i="6"/>
  <c r="AG66" i="6" s="1"/>
  <c r="AA67" i="6"/>
  <c r="P67" i="6"/>
  <c r="O67" i="6" s="1"/>
  <c r="N67" i="6"/>
  <c r="M67" i="6" s="1"/>
  <c r="Y67" i="6"/>
  <c r="T59" i="6"/>
  <c r="P59" i="6"/>
  <c r="AC59" i="6"/>
  <c r="AA56" i="6"/>
  <c r="AG56" i="6" s="1"/>
  <c r="R55" i="6"/>
  <c r="X55" i="6"/>
  <c r="AC55" i="6"/>
  <c r="AA52" i="6"/>
  <c r="AG52" i="6" s="1"/>
  <c r="Z51" i="6"/>
  <c r="AF51" i="6" s="1"/>
  <c r="V51" i="6"/>
  <c r="N51" i="6"/>
  <c r="M51" i="6" s="1"/>
  <c r="AC51" i="6"/>
  <c r="AA48" i="6"/>
  <c r="AG48" i="6" s="1"/>
  <c r="Z47" i="6"/>
  <c r="AF47" i="6" s="1"/>
  <c r="AC47" i="6"/>
  <c r="AA45" i="6"/>
  <c r="AG45" i="6" s="1"/>
  <c r="V43" i="6"/>
  <c r="S47" i="6"/>
  <c r="AC43" i="6"/>
  <c r="AA42" i="6"/>
  <c r="AG42" i="6" s="1"/>
  <c r="Z43" i="6"/>
  <c r="AF43" i="6" s="1"/>
  <c r="X43" i="6"/>
  <c r="W43" i="6" s="1"/>
  <c r="P43" i="6"/>
  <c r="O43" i="6" s="1"/>
  <c r="R39" i="6"/>
  <c r="X39" i="6"/>
  <c r="P39" i="6"/>
  <c r="Z39" i="6"/>
  <c r="AF39" i="6" s="1"/>
  <c r="V35" i="6"/>
  <c r="U35" i="6" s="1"/>
  <c r="N35" i="6"/>
  <c r="Z35" i="6"/>
  <c r="AF35" i="6" s="1"/>
  <c r="AC35" i="6"/>
  <c r="AA32" i="6"/>
  <c r="AG32" i="6" s="1"/>
  <c r="S31" i="6"/>
  <c r="AC31" i="6"/>
  <c r="AA31" i="6"/>
  <c r="AG31" i="6" s="1"/>
  <c r="Y31" i="6"/>
  <c r="V31" i="6"/>
  <c r="U31" i="6" s="1"/>
  <c r="N31" i="6"/>
  <c r="M31" i="6" s="1"/>
  <c r="AA27" i="6"/>
  <c r="T27" i="6"/>
  <c r="S27" i="6" s="1"/>
  <c r="V27" i="6"/>
  <c r="U27" i="6" s="1"/>
  <c r="X27" i="6"/>
  <c r="W27" i="6" s="1"/>
  <c r="Z27" i="6"/>
  <c r="AF27" i="6" s="1"/>
  <c r="P27" i="6"/>
  <c r="O27" i="6" s="1"/>
  <c r="AC27" i="6"/>
  <c r="AG27" i="6"/>
  <c r="P23" i="6"/>
  <c r="O23" i="6" s="1"/>
  <c r="V23" i="6"/>
  <c r="AC19" i="6"/>
  <c r="AA18" i="6"/>
  <c r="AG18" i="6" s="1"/>
  <c r="V19" i="6"/>
  <c r="Z19" i="6"/>
  <c r="AF19" i="6" s="1"/>
  <c r="V123" i="6"/>
  <c r="U123" i="6" s="1"/>
  <c r="T127" i="6"/>
  <c r="Z111" i="6"/>
  <c r="AF111" i="6" s="1"/>
  <c r="N47" i="6"/>
  <c r="M47" i="6" s="1"/>
  <c r="X59" i="6"/>
  <c r="W59" i="6" s="1"/>
  <c r="R27" i="6"/>
  <c r="Q27" i="6" s="1"/>
  <c r="R35" i="6"/>
  <c r="V63" i="6"/>
  <c r="N111" i="6"/>
  <c r="M111" i="6" s="1"/>
  <c r="P111" i="6"/>
  <c r="O111" i="6" s="1"/>
  <c r="P63" i="6"/>
  <c r="O63" i="6" s="1"/>
  <c r="N103" i="6"/>
  <c r="V75" i="6"/>
  <c r="U75" i="6" s="1"/>
  <c r="AK128" i="6"/>
  <c r="N99" i="6"/>
  <c r="M99" i="6" s="1"/>
  <c r="N43" i="6"/>
  <c r="M43" i="6" s="1"/>
  <c r="X47" i="6"/>
  <c r="W47" i="6" s="1"/>
  <c r="P11" i="6"/>
  <c r="O11" i="6" s="1"/>
  <c r="P47" i="6"/>
  <c r="O47" i="6" s="1"/>
  <c r="T91" i="6"/>
  <c r="Z7" i="6"/>
  <c r="AF7" i="6" s="1"/>
  <c r="P15" i="6"/>
  <c r="O15" i="6" s="1"/>
  <c r="V15" i="6"/>
  <c r="AC15" i="6"/>
  <c r="AA12" i="6"/>
  <c r="AG12" i="6" s="1"/>
  <c r="AE128" i="6"/>
  <c r="AD128" i="6" s="1"/>
  <c r="V11" i="6"/>
  <c r="U11" i="6" s="1"/>
  <c r="Z103" i="6"/>
  <c r="AF103" i="6" s="1"/>
  <c r="N83" i="6"/>
  <c r="M83" i="6" s="1"/>
  <c r="V115" i="6"/>
  <c r="U115" i="6" s="1"/>
  <c r="R71" i="6"/>
  <c r="Q71" i="6" s="1"/>
  <c r="V79" i="6"/>
  <c r="U79" i="6" s="1"/>
  <c r="R51" i="6"/>
  <c r="Q51" i="6" s="1"/>
  <c r="N23" i="6"/>
  <c r="M23" i="6" s="1"/>
  <c r="X31" i="6"/>
  <c r="W31" i="6" s="1"/>
  <c r="AC23" i="6"/>
  <c r="Z11" i="6"/>
  <c r="Y11" i="6" s="1"/>
  <c r="M123" i="6"/>
  <c r="AM128" i="6"/>
  <c r="AL128" i="6" s="1"/>
  <c r="T99" i="6"/>
  <c r="S99" i="6" s="1"/>
  <c r="R111" i="6"/>
  <c r="Q111" i="6" s="1"/>
  <c r="P103" i="6"/>
  <c r="O103" i="6" s="1"/>
  <c r="Z115" i="6"/>
  <c r="AF115" i="6" s="1"/>
  <c r="X35" i="6"/>
  <c r="W35" i="6" s="1"/>
  <c r="T35" i="6"/>
  <c r="N27" i="6"/>
  <c r="M27" i="6" s="1"/>
  <c r="V67" i="6"/>
  <c r="U67" i="6" s="1"/>
  <c r="N79" i="6"/>
  <c r="M79" i="6" s="1"/>
  <c r="AC79" i="6"/>
  <c r="R47" i="6"/>
  <c r="Q47" i="6" s="1"/>
  <c r="T43" i="6"/>
  <c r="S43" i="6" s="1"/>
  <c r="R31" i="6"/>
  <c r="Q31" i="6" s="1"/>
  <c r="N19" i="6"/>
  <c r="M19" i="6" s="1"/>
  <c r="P31" i="6"/>
  <c r="O31" i="6" s="1"/>
  <c r="AG67" i="6"/>
  <c r="P7" i="6"/>
  <c r="AC11" i="6"/>
  <c r="AA8" i="6"/>
  <c r="AC7" i="6"/>
  <c r="N7" i="6"/>
  <c r="M7" i="6" s="1"/>
  <c r="N127" i="5"/>
  <c r="V127" i="5"/>
  <c r="U127" i="5" s="1"/>
  <c r="AC127" i="5"/>
  <c r="AA124" i="5"/>
  <c r="AG124" i="5" s="1"/>
  <c r="T123" i="5"/>
  <c r="S123" i="5" s="1"/>
  <c r="N123" i="5"/>
  <c r="X123" i="5"/>
  <c r="Z123" i="5"/>
  <c r="AF123" i="5" s="1"/>
  <c r="AC123" i="5"/>
  <c r="AA121" i="5"/>
  <c r="AG121" i="5" s="1"/>
  <c r="AC119" i="5"/>
  <c r="AA118" i="5"/>
  <c r="AG118" i="5" s="1"/>
  <c r="T119" i="5"/>
  <c r="S119" i="5" s="1"/>
  <c r="Z115" i="5"/>
  <c r="AF115" i="5" s="1"/>
  <c r="T115" i="5"/>
  <c r="R115" i="5"/>
  <c r="Q115" i="5" s="1"/>
  <c r="AC115" i="5"/>
  <c r="AA112" i="5"/>
  <c r="AG112" i="5" s="1"/>
  <c r="AC111" i="5"/>
  <c r="AA108" i="5"/>
  <c r="AG108" i="5" s="1"/>
  <c r="Z107" i="5"/>
  <c r="AF107" i="5" s="1"/>
  <c r="X107" i="5"/>
  <c r="AC107" i="5"/>
  <c r="X103" i="5"/>
  <c r="N103" i="5"/>
  <c r="M103" i="5" s="1"/>
  <c r="AC103" i="5"/>
  <c r="AA100" i="5"/>
  <c r="AG100" i="5" s="1"/>
  <c r="Z99" i="5"/>
  <c r="AF99" i="5" s="1"/>
  <c r="X99" i="5"/>
  <c r="W99" i="5" s="1"/>
  <c r="AC99" i="5"/>
  <c r="AA96" i="5"/>
  <c r="Y99" i="5"/>
  <c r="Z95" i="5"/>
  <c r="AF95" i="5" s="1"/>
  <c r="X95" i="5"/>
  <c r="T95" i="5"/>
  <c r="S95" i="5" s="1"/>
  <c r="AC95" i="5"/>
  <c r="AA92" i="5"/>
  <c r="AG92" i="5" s="1"/>
  <c r="Z91" i="5"/>
  <c r="AF91" i="5" s="1"/>
  <c r="O91" i="5"/>
  <c r="R91" i="5"/>
  <c r="Q91" i="5" s="1"/>
  <c r="T91" i="5"/>
  <c r="S91" i="5" s="1"/>
  <c r="AC91" i="5"/>
  <c r="AA88" i="5"/>
  <c r="Y91" i="5"/>
  <c r="AA87" i="5"/>
  <c r="AG87" i="5" s="1"/>
  <c r="V87" i="5"/>
  <c r="U87" i="5" s="1"/>
  <c r="AC87" i="5"/>
  <c r="S87" i="5"/>
  <c r="O87" i="5"/>
  <c r="M87" i="5"/>
  <c r="Y87" i="5"/>
  <c r="Q87" i="5"/>
  <c r="T83" i="5"/>
  <c r="S83" i="5" s="1"/>
  <c r="X83" i="5"/>
  <c r="Z83" i="5"/>
  <c r="AF83" i="5" s="1"/>
  <c r="P83" i="5"/>
  <c r="O83" i="5" s="1"/>
  <c r="V83" i="5"/>
  <c r="U83" i="5" s="1"/>
  <c r="N83" i="5"/>
  <c r="M83" i="5" s="1"/>
  <c r="V79" i="5"/>
  <c r="Z75" i="5"/>
  <c r="AF75" i="5" s="1"/>
  <c r="T75" i="5"/>
  <c r="AC75" i="5"/>
  <c r="AA72" i="5"/>
  <c r="AG72" i="5" s="1"/>
  <c r="X75" i="5"/>
  <c r="W75" i="5" s="1"/>
  <c r="T71" i="5"/>
  <c r="S71" i="5" s="1"/>
  <c r="V71" i="5"/>
  <c r="X71" i="5"/>
  <c r="P71" i="5"/>
  <c r="P67" i="5"/>
  <c r="X67" i="5"/>
  <c r="AC67" i="5"/>
  <c r="AA64" i="5"/>
  <c r="AG64" i="5" s="1"/>
  <c r="P63" i="5"/>
  <c r="M63" i="5"/>
  <c r="AC63" i="5"/>
  <c r="AA60" i="5"/>
  <c r="O63" i="5"/>
  <c r="S63" i="5"/>
  <c r="Q63" i="5"/>
  <c r="Y63" i="5"/>
  <c r="N59" i="5"/>
  <c r="R59" i="5"/>
  <c r="AC59" i="5"/>
  <c r="AC55" i="5"/>
  <c r="AA52" i="5"/>
  <c r="AG52" i="5" s="1"/>
  <c r="AC51" i="5"/>
  <c r="AA48" i="5"/>
  <c r="AG48" i="5" s="1"/>
  <c r="P47" i="5"/>
  <c r="O47" i="5" s="1"/>
  <c r="X47" i="5"/>
  <c r="W47" i="5" s="1"/>
  <c r="Z47" i="5"/>
  <c r="AF47" i="5" s="1"/>
  <c r="Q47" i="5"/>
  <c r="AC47" i="5"/>
  <c r="AA44" i="5"/>
  <c r="U47" i="5"/>
  <c r="V43" i="5"/>
  <c r="U43" i="5" s="1"/>
  <c r="AC43" i="5"/>
  <c r="AA41" i="5"/>
  <c r="AG41" i="5" s="1"/>
  <c r="S43" i="5"/>
  <c r="R43" i="5"/>
  <c r="Y43" i="5"/>
  <c r="O43" i="5"/>
  <c r="M43" i="5"/>
  <c r="Q43" i="5"/>
  <c r="AC39" i="5"/>
  <c r="AA38" i="5"/>
  <c r="AG38" i="5" s="1"/>
  <c r="N39" i="5"/>
  <c r="Z35" i="5"/>
  <c r="AF35" i="5" s="1"/>
  <c r="X35" i="5"/>
  <c r="W35" i="5" s="1"/>
  <c r="P35" i="5"/>
  <c r="O35" i="5" s="1"/>
  <c r="AC35" i="5"/>
  <c r="AA32" i="5"/>
  <c r="T31" i="5"/>
  <c r="P31" i="5"/>
  <c r="X31" i="5"/>
  <c r="N31" i="5"/>
  <c r="M31" i="5" s="1"/>
  <c r="V31" i="5"/>
  <c r="AC31" i="5"/>
  <c r="Z27" i="5"/>
  <c r="AF27" i="5" s="1"/>
  <c r="R27" i="5"/>
  <c r="AC27" i="5"/>
  <c r="AA24" i="5"/>
  <c r="AG24" i="5" s="1"/>
  <c r="X23" i="5"/>
  <c r="W23" i="5" s="1"/>
  <c r="V23" i="5"/>
  <c r="U23" i="5" s="1"/>
  <c r="T23" i="5"/>
  <c r="S23" i="5" s="1"/>
  <c r="Y23" i="5"/>
  <c r="AC23" i="5"/>
  <c r="AA20" i="5"/>
  <c r="V19" i="5"/>
  <c r="N19" i="5"/>
  <c r="Z19" i="5"/>
  <c r="AF19" i="5" s="1"/>
  <c r="AC19" i="5"/>
  <c r="AA17" i="5"/>
  <c r="AG17" i="5" s="1"/>
  <c r="P19" i="5"/>
  <c r="O19" i="5" s="1"/>
  <c r="AK128" i="5"/>
  <c r="AJ128" i="5" s="1"/>
  <c r="AC15" i="5"/>
  <c r="AA14" i="5"/>
  <c r="AG14" i="5" s="1"/>
  <c r="Z15" i="5"/>
  <c r="AF15" i="5" s="1"/>
  <c r="V15" i="5"/>
  <c r="U15" i="5" s="1"/>
  <c r="Z11" i="5"/>
  <c r="AF11" i="5" s="1"/>
  <c r="AE128" i="5"/>
  <c r="AD128" i="5" s="1"/>
  <c r="AC11" i="5"/>
  <c r="AA8" i="5"/>
  <c r="AG8" i="5" s="1"/>
  <c r="R7" i="5"/>
  <c r="Q7" i="5" s="1"/>
  <c r="AI128" i="5"/>
  <c r="P7" i="5"/>
  <c r="O7" i="5" s="1"/>
  <c r="T7" i="5"/>
  <c r="S7" i="5" s="1"/>
  <c r="X7" i="5"/>
  <c r="W7" i="5" s="1"/>
  <c r="Y7" i="5"/>
  <c r="AC7" i="5"/>
  <c r="AA4" i="5"/>
  <c r="T123" i="14"/>
  <c r="Z123" i="14"/>
  <c r="AF123" i="14" s="1"/>
  <c r="AC123" i="14"/>
  <c r="P119" i="14"/>
  <c r="O119" i="14" s="1"/>
  <c r="Z119" i="14"/>
  <c r="AF119" i="14" s="1"/>
  <c r="M119" i="14"/>
  <c r="Q119" i="14"/>
  <c r="AA119" i="14"/>
  <c r="AG119" i="14" s="1"/>
  <c r="S119" i="14"/>
  <c r="V119" i="14"/>
  <c r="U119" i="14" s="1"/>
  <c r="AC115" i="14"/>
  <c r="AA113" i="14"/>
  <c r="AG113" i="14" s="1"/>
  <c r="X115" i="14"/>
  <c r="W115" i="14" s="1"/>
  <c r="R115" i="14"/>
  <c r="X111" i="14"/>
  <c r="W111" i="14" s="1"/>
  <c r="N111" i="14"/>
  <c r="V107" i="14"/>
  <c r="R107" i="14"/>
  <c r="Q107" i="14" s="1"/>
  <c r="AC107" i="14"/>
  <c r="AA105" i="14"/>
  <c r="AG105" i="14" s="1"/>
  <c r="N107" i="14"/>
  <c r="V103" i="14"/>
  <c r="T103" i="14"/>
  <c r="Z103" i="14"/>
  <c r="AF103" i="14" s="1"/>
  <c r="R103" i="14"/>
  <c r="AC103" i="14"/>
  <c r="AA100" i="14"/>
  <c r="AG100" i="14" s="1"/>
  <c r="T99" i="14"/>
  <c r="Z99" i="14"/>
  <c r="AF99" i="14" s="1"/>
  <c r="P99" i="14"/>
  <c r="O99" i="14" s="1"/>
  <c r="N99" i="14"/>
  <c r="M99" i="14" s="1"/>
  <c r="X99" i="14"/>
  <c r="AC99" i="14"/>
  <c r="AA97" i="14"/>
  <c r="AG97" i="14" s="1"/>
  <c r="V99" i="14"/>
  <c r="U99" i="14" s="1"/>
  <c r="AC95" i="14"/>
  <c r="AA94" i="14"/>
  <c r="AG94" i="14" s="1"/>
  <c r="R95" i="14"/>
  <c r="Q95" i="14" s="1"/>
  <c r="Z95" i="14"/>
  <c r="AF95" i="14" s="1"/>
  <c r="Z91" i="14"/>
  <c r="AF91" i="14" s="1"/>
  <c r="N91" i="14"/>
  <c r="M91" i="14" s="1"/>
  <c r="V91" i="14"/>
  <c r="U91" i="14" s="1"/>
  <c r="P91" i="14"/>
  <c r="Z87" i="14"/>
  <c r="AF87" i="14" s="1"/>
  <c r="Z83" i="14"/>
  <c r="AF83" i="14" s="1"/>
  <c r="R83" i="14"/>
  <c r="N83" i="14"/>
  <c r="M83" i="14" s="1"/>
  <c r="M79" i="14"/>
  <c r="Q79" i="14"/>
  <c r="AA79" i="14"/>
  <c r="AG79" i="14" s="1"/>
  <c r="V79" i="14"/>
  <c r="U79" i="14" s="1"/>
  <c r="Y79" i="14"/>
  <c r="W79" i="14"/>
  <c r="X75" i="14"/>
  <c r="W75" i="14" s="1"/>
  <c r="V75" i="14"/>
  <c r="U75" i="14" s="1"/>
  <c r="AA75" i="14"/>
  <c r="AG75" i="14" s="1"/>
  <c r="AC71" i="14"/>
  <c r="AA69" i="14"/>
  <c r="AG69" i="14" s="1"/>
  <c r="P71" i="14"/>
  <c r="R71" i="14"/>
  <c r="Q71" i="14" s="1"/>
  <c r="X67" i="14"/>
  <c r="W67" i="14" s="1"/>
  <c r="R67" i="14"/>
  <c r="N63" i="14"/>
  <c r="V63" i="14"/>
  <c r="U63" i="14" s="1"/>
  <c r="AA63" i="14"/>
  <c r="AG63" i="14" s="1"/>
  <c r="S63" i="14"/>
  <c r="Z63" i="14"/>
  <c r="AF63" i="14" s="1"/>
  <c r="AC63" i="14"/>
  <c r="P63" i="14"/>
  <c r="O63" i="14" s="1"/>
  <c r="M63" i="14"/>
  <c r="W63" i="14"/>
  <c r="Q63" i="14"/>
  <c r="N59" i="14"/>
  <c r="P59" i="14"/>
  <c r="AC59" i="14"/>
  <c r="AA58" i="14"/>
  <c r="AG58" i="14" s="1"/>
  <c r="R55" i="14"/>
  <c r="AC55" i="14"/>
  <c r="Z55" i="14"/>
  <c r="AF55" i="14" s="1"/>
  <c r="X51" i="14"/>
  <c r="AC51" i="14"/>
  <c r="AA48" i="14"/>
  <c r="AG48" i="14" s="1"/>
  <c r="R51" i="14"/>
  <c r="Q51" i="14" s="1"/>
  <c r="AC47" i="14"/>
  <c r="AA44" i="14"/>
  <c r="Q47" i="14"/>
  <c r="O47" i="14"/>
  <c r="M47" i="14"/>
  <c r="S47" i="14"/>
  <c r="Y47" i="14"/>
  <c r="V43" i="14"/>
  <c r="U43" i="14" s="1"/>
  <c r="Z43" i="14"/>
  <c r="AF43" i="14" s="1"/>
  <c r="N43" i="14"/>
  <c r="AC43" i="14"/>
  <c r="AA41" i="14"/>
  <c r="AG41" i="14" s="1"/>
  <c r="V39" i="14"/>
  <c r="N39" i="14"/>
  <c r="R39" i="14"/>
  <c r="AC39" i="14"/>
  <c r="AA36" i="14"/>
  <c r="AG36" i="14" s="1"/>
  <c r="R35" i="14"/>
  <c r="AC35" i="14"/>
  <c r="AA32" i="14"/>
  <c r="AG32" i="14" s="1"/>
  <c r="V31" i="14"/>
  <c r="Z31" i="14"/>
  <c r="AF31" i="14" s="1"/>
  <c r="T31" i="14"/>
  <c r="N31" i="14"/>
  <c r="AC31" i="14"/>
  <c r="P27" i="14"/>
  <c r="X27" i="14"/>
  <c r="AC27" i="14"/>
  <c r="AA24" i="14"/>
  <c r="AG24" i="14" s="1"/>
  <c r="Z23" i="14"/>
  <c r="AF23" i="14" s="1"/>
  <c r="N23" i="14"/>
  <c r="AC23" i="14"/>
  <c r="AA20" i="14"/>
  <c r="AG20" i="14" s="1"/>
  <c r="R23" i="14"/>
  <c r="Q23" i="14" s="1"/>
  <c r="O19" i="14"/>
  <c r="S19" i="14"/>
  <c r="W19" i="14"/>
  <c r="R19" i="14"/>
  <c r="Q19" i="14" s="1"/>
  <c r="AC19" i="14"/>
  <c r="AA17" i="14"/>
  <c r="V19" i="14"/>
  <c r="U19" i="14" s="1"/>
  <c r="Z19" i="14"/>
  <c r="AI128" i="14"/>
  <c r="N15" i="14"/>
  <c r="T15" i="14"/>
  <c r="Z15" i="14"/>
  <c r="AF15" i="14" s="1"/>
  <c r="R15" i="14"/>
  <c r="AC15" i="14"/>
  <c r="V15" i="14"/>
  <c r="U15" i="14" s="1"/>
  <c r="AK128" i="14"/>
  <c r="AJ128" i="14" s="1"/>
  <c r="L128" i="14"/>
  <c r="K128" i="14" s="1"/>
  <c r="AC11" i="14"/>
  <c r="AA8" i="14"/>
  <c r="AG8" i="14" s="1"/>
  <c r="X7" i="14"/>
  <c r="W7" i="14" s="1"/>
  <c r="AC7" i="14"/>
  <c r="AA4" i="14"/>
  <c r="Y7" i="14"/>
  <c r="X119" i="3"/>
  <c r="O119" i="3"/>
  <c r="V119" i="3"/>
  <c r="U119" i="3" s="1"/>
  <c r="Q119" i="3"/>
  <c r="AA119" i="3"/>
  <c r="AG119" i="3" s="1"/>
  <c r="Y119" i="3"/>
  <c r="S119" i="3"/>
  <c r="W119" i="3"/>
  <c r="Z111" i="3"/>
  <c r="AF111" i="3" s="1"/>
  <c r="P111" i="3"/>
  <c r="O111" i="3" s="1"/>
  <c r="N111" i="3"/>
  <c r="T111" i="3"/>
  <c r="S111" i="3" s="1"/>
  <c r="X111" i="3"/>
  <c r="R111" i="3"/>
  <c r="Q111" i="3" s="1"/>
  <c r="AC111" i="3"/>
  <c r="AA108" i="3"/>
  <c r="AG108" i="3" s="1"/>
  <c r="AC115" i="3"/>
  <c r="Z115" i="3"/>
  <c r="AF115" i="3" s="1"/>
  <c r="P115" i="3"/>
  <c r="O115" i="3" s="1"/>
  <c r="X107" i="3"/>
  <c r="P107" i="3"/>
  <c r="AC107" i="3"/>
  <c r="AA105" i="3"/>
  <c r="AG105" i="3" s="1"/>
  <c r="R103" i="3"/>
  <c r="Q103" i="3" s="1"/>
  <c r="P103" i="3"/>
  <c r="U103" i="3"/>
  <c r="O103" i="3"/>
  <c r="M103" i="3"/>
  <c r="AC103" i="3"/>
  <c r="AA100" i="3"/>
  <c r="R99" i="3"/>
  <c r="Q99" i="3" s="1"/>
  <c r="N99" i="3"/>
  <c r="M99" i="3" s="1"/>
  <c r="AA99" i="3"/>
  <c r="AG99" i="3" s="1"/>
  <c r="P95" i="3"/>
  <c r="N95" i="3"/>
  <c r="AC95" i="3"/>
  <c r="AA93" i="3"/>
  <c r="AG93" i="3" s="1"/>
  <c r="V95" i="3"/>
  <c r="N91" i="3"/>
  <c r="M91" i="3" s="1"/>
  <c r="S91" i="3"/>
  <c r="P91" i="3"/>
  <c r="O91" i="3" s="1"/>
  <c r="AC91" i="3"/>
  <c r="AA89" i="3"/>
  <c r="Z91" i="3"/>
  <c r="AF91" i="3" s="1"/>
  <c r="X91" i="3"/>
  <c r="W91" i="3" s="1"/>
  <c r="Z87" i="3"/>
  <c r="AF87" i="3" s="1"/>
  <c r="N87" i="3"/>
  <c r="AC87" i="3"/>
  <c r="AA85" i="3"/>
  <c r="AG85" i="3" s="1"/>
  <c r="R87" i="3"/>
  <c r="Q87" i="3" s="1"/>
  <c r="X87" i="3"/>
  <c r="T83" i="3"/>
  <c r="Z83" i="3"/>
  <c r="AF83" i="3" s="1"/>
  <c r="X83" i="3"/>
  <c r="W83" i="3" s="1"/>
  <c r="AC79" i="3"/>
  <c r="AA78" i="3"/>
  <c r="AG78" i="3" s="1"/>
  <c r="V79" i="3"/>
  <c r="P79" i="3"/>
  <c r="O79" i="3" s="1"/>
  <c r="N79" i="3"/>
  <c r="M79" i="3" s="1"/>
  <c r="X75" i="3"/>
  <c r="R75" i="3"/>
  <c r="U75" i="3"/>
  <c r="N75" i="3"/>
  <c r="M75" i="3" s="1"/>
  <c r="AC75" i="3"/>
  <c r="AA72" i="3"/>
  <c r="AG72" i="3" s="1"/>
  <c r="AA75" i="3"/>
  <c r="AG75" i="3" s="1"/>
  <c r="W75" i="3"/>
  <c r="Q75" i="3"/>
  <c r="O75" i="3"/>
  <c r="Z71" i="3"/>
  <c r="AF71" i="3" s="1"/>
  <c r="V71" i="3"/>
  <c r="U71" i="3" s="1"/>
  <c r="S71" i="3"/>
  <c r="R71" i="3"/>
  <c r="AC71" i="3"/>
  <c r="AA69" i="3"/>
  <c r="X71" i="3"/>
  <c r="W71" i="3" s="1"/>
  <c r="M71" i="3"/>
  <c r="O71" i="3"/>
  <c r="Q71" i="3"/>
  <c r="AC67" i="3"/>
  <c r="AA66" i="3"/>
  <c r="P67" i="3"/>
  <c r="O67" i="3" s="1"/>
  <c r="Y67" i="3"/>
  <c r="N63" i="3"/>
  <c r="P63" i="3"/>
  <c r="O63" i="3" s="1"/>
  <c r="AC63" i="3"/>
  <c r="AA60" i="3"/>
  <c r="AG60" i="3" s="1"/>
  <c r="Z59" i="3"/>
  <c r="AF59" i="3" s="1"/>
  <c r="M59" i="3"/>
  <c r="V59" i="3"/>
  <c r="U59" i="3" s="1"/>
  <c r="T59" i="3"/>
  <c r="S59" i="3" s="1"/>
  <c r="Y59" i="3"/>
  <c r="AA59" i="3"/>
  <c r="AG59" i="3" s="1"/>
  <c r="V55" i="3"/>
  <c r="P55" i="3"/>
  <c r="N55" i="3"/>
  <c r="Z55" i="3"/>
  <c r="AF55" i="3" s="1"/>
  <c r="AC55" i="3"/>
  <c r="V51" i="3"/>
  <c r="N51" i="3"/>
  <c r="AC51" i="3"/>
  <c r="AA48" i="3"/>
  <c r="AG48" i="3" s="1"/>
  <c r="AC47" i="3"/>
  <c r="AA46" i="3"/>
  <c r="AG46" i="3" s="1"/>
  <c r="V47" i="3"/>
  <c r="U47" i="3" s="1"/>
  <c r="R47" i="3"/>
  <c r="Q47" i="3" s="1"/>
  <c r="T43" i="3"/>
  <c r="N43" i="3"/>
  <c r="R43" i="3"/>
  <c r="Q43" i="3" s="1"/>
  <c r="N39" i="3"/>
  <c r="X39" i="3"/>
  <c r="AC39" i="3"/>
  <c r="AA36" i="3"/>
  <c r="AG36" i="3" s="1"/>
  <c r="P35" i="3"/>
  <c r="O35" i="3" s="1"/>
  <c r="X35" i="3"/>
  <c r="AC35" i="3"/>
  <c r="AA33" i="3"/>
  <c r="AG33" i="3" s="1"/>
  <c r="N35" i="3"/>
  <c r="M35" i="3" s="1"/>
  <c r="W35" i="3"/>
  <c r="S35" i="3"/>
  <c r="Q35" i="3"/>
  <c r="Y35" i="3"/>
  <c r="T31" i="3"/>
  <c r="X31" i="3"/>
  <c r="W31" i="3" s="1"/>
  <c r="R31" i="3"/>
  <c r="V31" i="3"/>
  <c r="U31" i="3" s="1"/>
  <c r="AK128" i="3"/>
  <c r="AJ128" i="3" s="1"/>
  <c r="N27" i="3"/>
  <c r="Z27" i="3"/>
  <c r="AF27" i="3" s="1"/>
  <c r="X27" i="3"/>
  <c r="W27" i="3" s="1"/>
  <c r="P27" i="3"/>
  <c r="AC27" i="3"/>
  <c r="AA25" i="3"/>
  <c r="AG25" i="3" s="1"/>
  <c r="R27" i="3"/>
  <c r="Q27" i="3" s="1"/>
  <c r="V23" i="3"/>
  <c r="U23" i="3" s="1"/>
  <c r="N23" i="3"/>
  <c r="AC23" i="3"/>
  <c r="AA20" i="3"/>
  <c r="AG20" i="3" s="1"/>
  <c r="R19" i="3"/>
  <c r="Z19" i="3"/>
  <c r="AF19" i="3" s="1"/>
  <c r="N19" i="3"/>
  <c r="M19" i="3" s="1"/>
  <c r="S19" i="3"/>
  <c r="AC19" i="3"/>
  <c r="AA17" i="3"/>
  <c r="AG17" i="3" s="1"/>
  <c r="X19" i="3"/>
  <c r="W19" i="3" s="1"/>
  <c r="Q19" i="3"/>
  <c r="P19" i="3"/>
  <c r="O19" i="3" s="1"/>
  <c r="V15" i="3"/>
  <c r="T15" i="3"/>
  <c r="S15" i="3" s="1"/>
  <c r="Z15" i="3"/>
  <c r="AF15" i="3" s="1"/>
  <c r="AC15" i="3"/>
  <c r="AA12" i="3"/>
  <c r="AG12" i="3" s="1"/>
  <c r="P15" i="3"/>
  <c r="O15" i="3" s="1"/>
  <c r="X15" i="3"/>
  <c r="W15" i="3" s="1"/>
  <c r="R11" i="3"/>
  <c r="T11" i="3"/>
  <c r="X11" i="3"/>
  <c r="Z11" i="3"/>
  <c r="AF11" i="3" s="1"/>
  <c r="V11" i="3"/>
  <c r="AC11" i="3"/>
  <c r="AA8" i="3"/>
  <c r="AG8" i="3" s="1"/>
  <c r="Z7" i="3"/>
  <c r="AF7" i="3" s="1"/>
  <c r="V7" i="3"/>
  <c r="AI128" i="3"/>
  <c r="R7" i="3"/>
  <c r="Q7" i="3" s="1"/>
  <c r="AC7" i="3"/>
  <c r="AA4" i="3"/>
  <c r="AG4" i="3" s="1"/>
  <c r="T119" i="13"/>
  <c r="P119" i="13"/>
  <c r="AC119" i="13"/>
  <c r="AA116" i="13"/>
  <c r="AG116" i="13" s="1"/>
  <c r="N119" i="13"/>
  <c r="M119" i="13" s="1"/>
  <c r="P115" i="13"/>
  <c r="O115" i="13" s="1"/>
  <c r="AA111" i="13"/>
  <c r="U111" i="13"/>
  <c r="O111" i="13"/>
  <c r="M111" i="13"/>
  <c r="X107" i="13"/>
  <c r="V107" i="13"/>
  <c r="T107" i="13"/>
  <c r="X103" i="13"/>
  <c r="N103" i="13"/>
  <c r="R99" i="13"/>
  <c r="P99" i="13"/>
  <c r="AC99" i="13"/>
  <c r="AA97" i="13"/>
  <c r="AG97" i="13" s="1"/>
  <c r="N99" i="13"/>
  <c r="X99" i="13"/>
  <c r="W99" i="13" s="1"/>
  <c r="V99" i="13"/>
  <c r="U99" i="13" s="1"/>
  <c r="X95" i="13"/>
  <c r="V95" i="13"/>
  <c r="Z95" i="13"/>
  <c r="AF95" i="13" s="1"/>
  <c r="AC95" i="13"/>
  <c r="N91" i="13"/>
  <c r="V91" i="13"/>
  <c r="AC91" i="13"/>
  <c r="P91" i="13"/>
  <c r="O91" i="13" s="1"/>
  <c r="X91" i="13"/>
  <c r="W91" i="13" s="1"/>
  <c r="P87" i="13"/>
  <c r="AC87" i="13"/>
  <c r="AA84" i="13"/>
  <c r="AG84" i="13" s="1"/>
  <c r="AC83" i="13"/>
  <c r="AA80" i="13"/>
  <c r="AG80" i="13" s="1"/>
  <c r="T79" i="13"/>
  <c r="N79" i="13"/>
  <c r="R79" i="13"/>
  <c r="Q79" i="13" s="1"/>
  <c r="P79" i="13"/>
  <c r="O79" i="13" s="1"/>
  <c r="X79" i="13"/>
  <c r="W79" i="13" s="1"/>
  <c r="V79" i="13"/>
  <c r="U79" i="13" s="1"/>
  <c r="Y79" i="13"/>
  <c r="S79" i="13"/>
  <c r="AA79" i="13"/>
  <c r="AG79" i="13" s="1"/>
  <c r="M79" i="13"/>
  <c r="Z75" i="13"/>
  <c r="AF75" i="13" s="1"/>
  <c r="T75" i="13"/>
  <c r="AC75" i="13"/>
  <c r="M67" i="13"/>
  <c r="Q67" i="13"/>
  <c r="Y67" i="13"/>
  <c r="AC67" i="13"/>
  <c r="AA64" i="13"/>
  <c r="T63" i="13"/>
  <c r="P63" i="13"/>
  <c r="R63" i="13"/>
  <c r="V63" i="13"/>
  <c r="AC63" i="13"/>
  <c r="X63" i="13"/>
  <c r="W63" i="13" s="1"/>
  <c r="N63" i="13"/>
  <c r="T59" i="13"/>
  <c r="Z59" i="13"/>
  <c r="AF59" i="13" s="1"/>
  <c r="AC59" i="13"/>
  <c r="AA56" i="13"/>
  <c r="AG56" i="13" s="1"/>
  <c r="AC55" i="13"/>
  <c r="R55" i="13"/>
  <c r="X55" i="13"/>
  <c r="Z55" i="13"/>
  <c r="AF55" i="13" s="1"/>
  <c r="P51" i="13"/>
  <c r="X51" i="13"/>
  <c r="W51" i="13" s="1"/>
  <c r="V51" i="13"/>
  <c r="R47" i="13"/>
  <c r="P47" i="13"/>
  <c r="AC47" i="13"/>
  <c r="AA44" i="13"/>
  <c r="AG44" i="13" s="1"/>
  <c r="X43" i="13"/>
  <c r="P43" i="13"/>
  <c r="O43" i="13" s="1"/>
  <c r="Z43" i="13"/>
  <c r="AF43" i="13" s="1"/>
  <c r="N43" i="13"/>
  <c r="M43" i="13" s="1"/>
  <c r="V43" i="13"/>
  <c r="U43" i="13" s="1"/>
  <c r="R39" i="13"/>
  <c r="Z39" i="13"/>
  <c r="AF39" i="13" s="1"/>
  <c r="X39" i="13"/>
  <c r="V39" i="13"/>
  <c r="U39" i="13" s="1"/>
  <c r="AC39" i="13"/>
  <c r="V35" i="13"/>
  <c r="X35" i="13"/>
  <c r="W35" i="13" s="1"/>
  <c r="AC35" i="13"/>
  <c r="AA32" i="13"/>
  <c r="AG32" i="13" s="1"/>
  <c r="N31" i="13"/>
  <c r="M31" i="13" s="1"/>
  <c r="AC31" i="13"/>
  <c r="AA28" i="13"/>
  <c r="AG28" i="13" s="1"/>
  <c r="Z31" i="13"/>
  <c r="AF31" i="13" s="1"/>
  <c r="P31" i="13"/>
  <c r="O31" i="13" s="1"/>
  <c r="R31" i="13"/>
  <c r="Q31" i="13" s="1"/>
  <c r="V31" i="13"/>
  <c r="R27" i="13"/>
  <c r="P27" i="13"/>
  <c r="X27" i="13"/>
  <c r="W27" i="13" s="1"/>
  <c r="AC27" i="13"/>
  <c r="AA24" i="13"/>
  <c r="AG24" i="13" s="1"/>
  <c r="X23" i="13"/>
  <c r="R23" i="13"/>
  <c r="N23" i="13"/>
  <c r="M23" i="13" s="1"/>
  <c r="Z23" i="13"/>
  <c r="AF23" i="13" s="1"/>
  <c r="AC23" i="13"/>
  <c r="AA20" i="13"/>
  <c r="AG20" i="13" s="1"/>
  <c r="P23" i="13"/>
  <c r="O23" i="13" s="1"/>
  <c r="Q19" i="13"/>
  <c r="V19" i="13"/>
  <c r="U19" i="13" s="1"/>
  <c r="X19" i="13"/>
  <c r="W19" i="13" s="1"/>
  <c r="AA19" i="13"/>
  <c r="AG19" i="13" s="1"/>
  <c r="P19" i="13"/>
  <c r="O19" i="13" s="1"/>
  <c r="Y19" i="13"/>
  <c r="T15" i="13"/>
  <c r="AC15" i="13"/>
  <c r="AA13" i="13"/>
  <c r="AG13" i="13" s="1"/>
  <c r="AK128" i="13"/>
  <c r="AJ128" i="13" s="1"/>
  <c r="V15" i="13"/>
  <c r="U15" i="13" s="1"/>
  <c r="N15" i="13"/>
  <c r="P15" i="13"/>
  <c r="O15" i="13" s="1"/>
  <c r="N11" i="13"/>
  <c r="R11" i="13"/>
  <c r="V11" i="13"/>
  <c r="U11" i="13" s="1"/>
  <c r="T11" i="13"/>
  <c r="S11" i="13" s="1"/>
  <c r="X11" i="13"/>
  <c r="AC11" i="13"/>
  <c r="AI128" i="13"/>
  <c r="AC7" i="13"/>
  <c r="AA4" i="13"/>
  <c r="AG4" i="13" s="1"/>
  <c r="AE128" i="13"/>
  <c r="AD128" i="13" s="1"/>
  <c r="R127" i="1"/>
  <c r="P127" i="1"/>
  <c r="X127" i="1"/>
  <c r="W127" i="1" s="1"/>
  <c r="AC123" i="1"/>
  <c r="AA121" i="1"/>
  <c r="AG121" i="1" s="1"/>
  <c r="AA123" i="1"/>
  <c r="AG123" i="1" s="1"/>
  <c r="Y123" i="1"/>
  <c r="M123" i="1"/>
  <c r="P123" i="1"/>
  <c r="O123" i="1" s="1"/>
  <c r="V123" i="1"/>
  <c r="U123" i="1" s="1"/>
  <c r="S123" i="1"/>
  <c r="Q123" i="1"/>
  <c r="S119" i="1"/>
  <c r="U119" i="1"/>
  <c r="X119" i="1"/>
  <c r="W119" i="1" s="1"/>
  <c r="P119" i="1"/>
  <c r="O119" i="1" s="1"/>
  <c r="R119" i="1"/>
  <c r="Q119" i="1" s="1"/>
  <c r="AA119" i="1"/>
  <c r="AG119" i="1" s="1"/>
  <c r="Y119" i="1"/>
  <c r="T115" i="1"/>
  <c r="X111" i="1"/>
  <c r="P111" i="1"/>
  <c r="O111" i="1" s="1"/>
  <c r="N111" i="1"/>
  <c r="X107" i="1"/>
  <c r="R107" i="1"/>
  <c r="AC107" i="1"/>
  <c r="R103" i="1"/>
  <c r="AC103" i="1"/>
  <c r="AA101" i="1"/>
  <c r="AG101" i="1" s="1"/>
  <c r="Z99" i="1"/>
  <c r="AF99" i="1" s="1"/>
  <c r="T99" i="1"/>
  <c r="P99" i="1"/>
  <c r="O99" i="1" s="1"/>
  <c r="AC99" i="1"/>
  <c r="AA96" i="1"/>
  <c r="AG96" i="1" s="1"/>
  <c r="Z95" i="1"/>
  <c r="AF95" i="1" s="1"/>
  <c r="X95" i="1"/>
  <c r="W95" i="1" s="1"/>
  <c r="N95" i="1"/>
  <c r="M95" i="1" s="1"/>
  <c r="R91" i="1"/>
  <c r="Q91" i="1" s="1"/>
  <c r="V91" i="1"/>
  <c r="U91" i="1" s="1"/>
  <c r="X91" i="1"/>
  <c r="W91" i="1" s="1"/>
  <c r="AC91" i="1"/>
  <c r="V87" i="1"/>
  <c r="P87" i="1"/>
  <c r="R87" i="1"/>
  <c r="AC87" i="1"/>
  <c r="Z87" i="1"/>
  <c r="AF87" i="1" s="1"/>
  <c r="T87" i="1"/>
  <c r="P83" i="1"/>
  <c r="V83" i="1"/>
  <c r="U83" i="1" s="1"/>
  <c r="N83" i="1"/>
  <c r="M83" i="1" s="1"/>
  <c r="M79" i="1"/>
  <c r="T79" i="1"/>
  <c r="S79" i="1" s="1"/>
  <c r="P79" i="1"/>
  <c r="O79" i="1" s="1"/>
  <c r="Y79" i="1"/>
  <c r="AC79" i="1"/>
  <c r="AA76" i="1"/>
  <c r="Q79" i="1"/>
  <c r="N75" i="1"/>
  <c r="V75" i="1"/>
  <c r="Z75" i="1"/>
  <c r="AF75" i="1" s="1"/>
  <c r="AC75" i="1"/>
  <c r="V71" i="1"/>
  <c r="AC71" i="1"/>
  <c r="AA68" i="1"/>
  <c r="AG68" i="1" s="1"/>
  <c r="AC67" i="1"/>
  <c r="AA64" i="1"/>
  <c r="AG64" i="1" s="1"/>
  <c r="N63" i="1"/>
  <c r="M63" i="1"/>
  <c r="U63" i="1"/>
  <c r="W63" i="1"/>
  <c r="P63" i="1"/>
  <c r="O63" i="1" s="1"/>
  <c r="Y63" i="1"/>
  <c r="AA63" i="1"/>
  <c r="AG63" i="1" s="1"/>
  <c r="Q59" i="1"/>
  <c r="S59" i="1"/>
  <c r="AA59" i="1"/>
  <c r="AG59" i="1" s="1"/>
  <c r="V59" i="1"/>
  <c r="U59" i="1" s="1"/>
  <c r="Y59" i="1"/>
  <c r="M59" i="1"/>
  <c r="T55" i="1"/>
  <c r="S55" i="1" s="1"/>
  <c r="AC59" i="1"/>
  <c r="V55" i="1"/>
  <c r="U55" i="1" s="1"/>
  <c r="Z55" i="1"/>
  <c r="AF55" i="1" s="1"/>
  <c r="Y55" i="1"/>
  <c r="P55" i="1"/>
  <c r="O55" i="1" s="1"/>
  <c r="AC55" i="1"/>
  <c r="AA52" i="1"/>
  <c r="Z51" i="1"/>
  <c r="AF51" i="1" s="1"/>
  <c r="AC51" i="1"/>
  <c r="AA48" i="1"/>
  <c r="AG48" i="1" s="1"/>
  <c r="T47" i="1"/>
  <c r="S47" i="1" s="1"/>
  <c r="R47" i="1"/>
  <c r="Q47" i="1" s="1"/>
  <c r="P47" i="1"/>
  <c r="O47" i="1" s="1"/>
  <c r="N47" i="1"/>
  <c r="M47" i="1" s="1"/>
  <c r="AC47" i="1"/>
  <c r="AA45" i="1"/>
  <c r="Z47" i="1"/>
  <c r="AF47" i="1" s="1"/>
  <c r="X47" i="1"/>
  <c r="W47" i="1" s="1"/>
  <c r="AC43" i="1"/>
  <c r="AA42" i="1"/>
  <c r="AG42" i="1" s="1"/>
  <c r="P43" i="1"/>
  <c r="O43" i="1" s="1"/>
  <c r="R43" i="1"/>
  <c r="Q43" i="1" s="1"/>
  <c r="N43" i="1"/>
  <c r="M43" i="1" s="1"/>
  <c r="V43" i="1"/>
  <c r="U43" i="1" s="1"/>
  <c r="T39" i="1"/>
  <c r="X39" i="1"/>
  <c r="Z39" i="1"/>
  <c r="AF39" i="1" s="1"/>
  <c r="P39" i="1"/>
  <c r="O39" i="1" s="1"/>
  <c r="AC39" i="1"/>
  <c r="AA36" i="1"/>
  <c r="AG36" i="1" s="1"/>
  <c r="V35" i="1"/>
  <c r="P35" i="1"/>
  <c r="O35" i="1" s="1"/>
  <c r="X35" i="1"/>
  <c r="T35" i="1"/>
  <c r="S35" i="1" s="1"/>
  <c r="AC35" i="1"/>
  <c r="AA32" i="1"/>
  <c r="AG32" i="1" s="1"/>
  <c r="T31" i="1"/>
  <c r="S31" i="1" s="1"/>
  <c r="P31" i="1"/>
  <c r="O31" i="1" s="1"/>
  <c r="R31" i="1"/>
  <c r="Q31" i="1" s="1"/>
  <c r="X31" i="1"/>
  <c r="W31" i="1" s="1"/>
  <c r="AC31" i="1"/>
  <c r="AA29" i="1"/>
  <c r="V31" i="1"/>
  <c r="U31" i="1" s="1"/>
  <c r="Y31" i="1"/>
  <c r="T27" i="1"/>
  <c r="N27" i="1"/>
  <c r="AC27" i="1"/>
  <c r="Z27" i="1"/>
  <c r="AF27" i="1" s="1"/>
  <c r="P27" i="1"/>
  <c r="O27" i="1" s="1"/>
  <c r="V27" i="1"/>
  <c r="U27" i="1" s="1"/>
  <c r="X23" i="1"/>
  <c r="W23" i="1" s="1"/>
  <c r="N23" i="1"/>
  <c r="V23" i="1"/>
  <c r="R23" i="1"/>
  <c r="Q23" i="1" s="1"/>
  <c r="Z23" i="1"/>
  <c r="AF23" i="1" s="1"/>
  <c r="AC19" i="1"/>
  <c r="AA18" i="1"/>
  <c r="AG18" i="1" s="1"/>
  <c r="P19" i="1"/>
  <c r="O19" i="1" s="1"/>
  <c r="N19" i="1"/>
  <c r="X19" i="1"/>
  <c r="W19" i="1" s="1"/>
  <c r="Z19" i="1"/>
  <c r="AF19" i="1" s="1"/>
  <c r="V19" i="1"/>
  <c r="U19" i="1" s="1"/>
  <c r="X15" i="1"/>
  <c r="W15" i="1" s="1"/>
  <c r="P15" i="1"/>
  <c r="O15" i="1" s="1"/>
  <c r="AK128" i="1"/>
  <c r="AJ128" i="1" s="1"/>
  <c r="V11" i="1"/>
  <c r="U11" i="1" s="1"/>
  <c r="AA11" i="1"/>
  <c r="AG11" i="1" s="1"/>
  <c r="Q11" i="1"/>
  <c r="Y11" i="1"/>
  <c r="M11" i="1"/>
  <c r="O11" i="1"/>
  <c r="AC11" i="1"/>
  <c r="S11" i="1"/>
  <c r="X11" i="1"/>
  <c r="W11" i="1" s="1"/>
  <c r="AC7" i="1"/>
  <c r="AA6" i="1"/>
  <c r="AG6" i="1" s="1"/>
  <c r="W7" i="1"/>
  <c r="O7" i="1"/>
  <c r="R7" i="1"/>
  <c r="Q7" i="1" s="1"/>
  <c r="T7" i="1"/>
  <c r="S7" i="1" s="1"/>
  <c r="Z7" i="1"/>
  <c r="AF7" i="1" s="1"/>
  <c r="AE128" i="1"/>
  <c r="AD128" i="1" s="1"/>
  <c r="AI128" i="1"/>
  <c r="AF127" i="1"/>
  <c r="N119" i="1"/>
  <c r="M119" i="1" s="1"/>
  <c r="AC127" i="1"/>
  <c r="S91" i="1"/>
  <c r="M91" i="1"/>
  <c r="AA91" i="1"/>
  <c r="AG91" i="1" s="1"/>
  <c r="Y91" i="1"/>
  <c r="S51" i="1"/>
  <c r="U51" i="1"/>
  <c r="M51" i="1"/>
  <c r="Y51" i="1"/>
  <c r="M115" i="1"/>
  <c r="AA115" i="1"/>
  <c r="AG115" i="1" s="1"/>
  <c r="S115" i="1"/>
  <c r="P95" i="1"/>
  <c r="O95" i="1" s="1"/>
  <c r="Y43" i="1"/>
  <c r="W43" i="1"/>
  <c r="S43" i="1"/>
  <c r="Q27" i="1"/>
  <c r="S27" i="1"/>
  <c r="AA27" i="1"/>
  <c r="AG27" i="1" s="1"/>
  <c r="M27" i="1"/>
  <c r="U87" i="1"/>
  <c r="Q87" i="1"/>
  <c r="M87" i="1"/>
  <c r="S87" i="1"/>
  <c r="W87" i="1"/>
  <c r="AA87" i="1"/>
  <c r="AG87" i="1" s="1"/>
  <c r="O87" i="1"/>
  <c r="Y39" i="1"/>
  <c r="U39" i="1"/>
  <c r="Q39" i="1"/>
  <c r="W39" i="1"/>
  <c r="S39" i="1"/>
  <c r="Z111" i="1"/>
  <c r="AF111" i="1" s="1"/>
  <c r="V79" i="1"/>
  <c r="U79" i="1" s="1"/>
  <c r="V115" i="1"/>
  <c r="U115" i="1" s="1"/>
  <c r="AC115" i="1"/>
  <c r="AA95" i="1"/>
  <c r="AG95" i="1" s="1"/>
  <c r="Q95" i="1"/>
  <c r="U95" i="1"/>
  <c r="T127" i="1"/>
  <c r="R63" i="1"/>
  <c r="Q63" i="1" s="1"/>
  <c r="AC63" i="1"/>
  <c r="N39" i="1"/>
  <c r="M39" i="1" s="1"/>
  <c r="P23" i="1"/>
  <c r="O23" i="1" s="1"/>
  <c r="R15" i="1"/>
  <c r="Q15" i="1" s="1"/>
  <c r="U71" i="1"/>
  <c r="Q71" i="1"/>
  <c r="W71" i="1"/>
  <c r="AA71" i="1"/>
  <c r="AG71" i="1" s="1"/>
  <c r="S71" i="1"/>
  <c r="N55" i="1"/>
  <c r="M55" i="1" s="1"/>
  <c r="V7" i="1"/>
  <c r="U7" i="1" s="1"/>
  <c r="N15" i="1"/>
  <c r="M15" i="1" s="1"/>
  <c r="X123" i="1"/>
  <c r="W123" i="1" s="1"/>
  <c r="X103" i="1"/>
  <c r="W103" i="1" s="1"/>
  <c r="AA111" i="1"/>
  <c r="AG111" i="1" s="1"/>
  <c r="W111" i="1"/>
  <c r="M111" i="1"/>
  <c r="U111" i="1"/>
  <c r="AC111" i="1"/>
  <c r="Y67" i="1"/>
  <c r="S67" i="1"/>
  <c r="W67" i="1"/>
  <c r="M67" i="1"/>
  <c r="Q67" i="1"/>
  <c r="O67" i="1"/>
  <c r="Z115" i="1"/>
  <c r="AF115" i="1" s="1"/>
  <c r="P115" i="1"/>
  <c r="O115" i="1" s="1"/>
  <c r="Y103" i="1"/>
  <c r="Q103" i="1"/>
  <c r="AA103" i="1"/>
  <c r="AG103" i="1" s="1"/>
  <c r="S103" i="1"/>
  <c r="O103" i="1"/>
  <c r="X83" i="1"/>
  <c r="W83" i="1" s="1"/>
  <c r="N127" i="1"/>
  <c r="M127" i="1" s="1"/>
  <c r="N99" i="1"/>
  <c r="M99" i="1" s="1"/>
  <c r="X99" i="1"/>
  <c r="P91" i="1"/>
  <c r="O91" i="1" s="1"/>
  <c r="R51" i="1"/>
  <c r="Q51" i="1" s="1"/>
  <c r="R35" i="1"/>
  <c r="Q35" i="1" s="1"/>
  <c r="U23" i="1"/>
  <c r="M23" i="1"/>
  <c r="S23" i="1"/>
  <c r="AA23" i="1"/>
  <c r="AG23" i="1" s="1"/>
  <c r="AC23" i="1"/>
  <c r="T63" i="1"/>
  <c r="S63" i="1" s="1"/>
  <c r="P51" i="1"/>
  <c r="O51" i="1" s="1"/>
  <c r="P71" i="1"/>
  <c r="O71" i="1" s="1"/>
  <c r="X55" i="1"/>
  <c r="W55" i="1" s="1"/>
  <c r="AA15" i="1"/>
  <c r="AG15" i="1" s="1"/>
  <c r="V15" i="1"/>
  <c r="U15" i="1" s="1"/>
  <c r="AN12" i="1"/>
  <c r="AN13" i="1" s="1"/>
  <c r="AN14" i="1" s="1"/>
  <c r="AO11" i="1"/>
  <c r="AC119" i="1"/>
  <c r="T111" i="1"/>
  <c r="S111" i="1" s="1"/>
  <c r="N103" i="1"/>
  <c r="M103" i="1" s="1"/>
  <c r="R111" i="1"/>
  <c r="Q111" i="1" s="1"/>
  <c r="Y107" i="1"/>
  <c r="S107" i="1"/>
  <c r="W107" i="1"/>
  <c r="M107" i="1"/>
  <c r="U107" i="1"/>
  <c r="AA107" i="1"/>
  <c r="AG107" i="1" s="1"/>
  <c r="Q107" i="1"/>
  <c r="P107" i="1"/>
  <c r="O107" i="1" s="1"/>
  <c r="V103" i="1"/>
  <c r="U103" i="1" s="1"/>
  <c r="T95" i="1"/>
  <c r="S95" i="1" s="1"/>
  <c r="X79" i="1"/>
  <c r="W79" i="1" s="1"/>
  <c r="Q75" i="1"/>
  <c r="AA75" i="1"/>
  <c r="AG75" i="1" s="1"/>
  <c r="U75" i="1"/>
  <c r="M75" i="1"/>
  <c r="S75" i="1"/>
  <c r="P75" i="1"/>
  <c r="O75" i="1" s="1"/>
  <c r="V67" i="1"/>
  <c r="U67" i="1" s="1"/>
  <c r="X59" i="1"/>
  <c r="W59" i="1" s="1"/>
  <c r="N31" i="1"/>
  <c r="M31" i="1" s="1"/>
  <c r="R115" i="1"/>
  <c r="Q115" i="1" s="1"/>
  <c r="X115" i="1"/>
  <c r="W115" i="1" s="1"/>
  <c r="AC95" i="1"/>
  <c r="O83" i="1"/>
  <c r="Y83" i="1"/>
  <c r="S83" i="1"/>
  <c r="AA83" i="1"/>
  <c r="AG83" i="1" s="1"/>
  <c r="Q83" i="1"/>
  <c r="X75" i="1"/>
  <c r="W75" i="1" s="1"/>
  <c r="AA127" i="1"/>
  <c r="AG127" i="1" s="1"/>
  <c r="S127" i="1"/>
  <c r="O127" i="1"/>
  <c r="L128" i="1"/>
  <c r="Y127" i="1"/>
  <c r="U127" i="1"/>
  <c r="Q127" i="1"/>
  <c r="V99" i="1"/>
  <c r="AA99" i="1"/>
  <c r="AG99" i="1" s="1"/>
  <c r="W99" i="1"/>
  <c r="S99" i="1"/>
  <c r="Y99" i="1"/>
  <c r="Q99" i="1"/>
  <c r="U99" i="1"/>
  <c r="S19" i="1"/>
  <c r="AA19" i="1"/>
  <c r="AG19" i="1" s="1"/>
  <c r="Q19" i="1"/>
  <c r="M19" i="1"/>
  <c r="T15" i="1"/>
  <c r="S15" i="1" s="1"/>
  <c r="Z15" i="1"/>
  <c r="AF15" i="1" s="1"/>
  <c r="N71" i="1"/>
  <c r="M71" i="1" s="1"/>
  <c r="X51" i="1"/>
  <c r="W51" i="1" s="1"/>
  <c r="W35" i="1"/>
  <c r="Y35" i="1"/>
  <c r="U35" i="1"/>
  <c r="M35" i="1"/>
  <c r="X27" i="1"/>
  <c r="W27" i="1" s="1"/>
  <c r="N7" i="1"/>
  <c r="M7" i="1" s="1"/>
  <c r="Z71" i="1"/>
  <c r="AF71" i="1" s="1"/>
  <c r="AC15" i="1"/>
  <c r="P127" i="13"/>
  <c r="AF127" i="13"/>
  <c r="AA107" i="13"/>
  <c r="AG107" i="13" s="1"/>
  <c r="U107" i="13"/>
  <c r="Y107" i="13"/>
  <c r="S107" i="13"/>
  <c r="M107" i="13"/>
  <c r="W107" i="13"/>
  <c r="U91" i="13"/>
  <c r="M91" i="13"/>
  <c r="S91" i="13"/>
  <c r="AA91" i="13"/>
  <c r="AG91" i="13" s="1"/>
  <c r="AA83" i="13"/>
  <c r="AG83" i="13" s="1"/>
  <c r="S83" i="13"/>
  <c r="U83" i="13"/>
  <c r="M83" i="13"/>
  <c r="Y83" i="13"/>
  <c r="U119" i="13"/>
  <c r="S119" i="13"/>
  <c r="W119" i="13"/>
  <c r="O119" i="13"/>
  <c r="AA123" i="13"/>
  <c r="AG123" i="13" s="1"/>
  <c r="W123" i="13"/>
  <c r="S123" i="13"/>
  <c r="O123" i="13"/>
  <c r="Q123" i="13"/>
  <c r="M123" i="13"/>
  <c r="Y123" i="13"/>
  <c r="U123" i="13"/>
  <c r="AC107" i="13"/>
  <c r="U35" i="13"/>
  <c r="M35" i="13"/>
  <c r="O35" i="13"/>
  <c r="AA35" i="13"/>
  <c r="AG35" i="13" s="1"/>
  <c r="S35" i="13"/>
  <c r="R83" i="13"/>
  <c r="Q83" i="13" s="1"/>
  <c r="AC43" i="13"/>
  <c r="T19" i="13"/>
  <c r="S19" i="13" s="1"/>
  <c r="P103" i="13"/>
  <c r="O103" i="13" s="1"/>
  <c r="Y75" i="13"/>
  <c r="U75" i="13"/>
  <c r="M75" i="13"/>
  <c r="O75" i="13"/>
  <c r="S75" i="13"/>
  <c r="AA75" i="13"/>
  <c r="AG75" i="13" s="1"/>
  <c r="W75" i="13"/>
  <c r="N19" i="13"/>
  <c r="M19" i="13" s="1"/>
  <c r="V127" i="13"/>
  <c r="Y127" i="13"/>
  <c r="U127" i="13"/>
  <c r="Q127" i="13"/>
  <c r="M127" i="13"/>
  <c r="AA127" i="13"/>
  <c r="AG127" i="13" s="1"/>
  <c r="W127" i="13"/>
  <c r="S127" i="13"/>
  <c r="O127" i="13"/>
  <c r="L128" i="13"/>
  <c r="Y115" i="13"/>
  <c r="S115" i="13"/>
  <c r="AA115" i="13"/>
  <c r="AG115" i="13" s="1"/>
  <c r="M115" i="13"/>
  <c r="Q115" i="13"/>
  <c r="W115" i="13"/>
  <c r="R119" i="13"/>
  <c r="Q119" i="13" s="1"/>
  <c r="Z111" i="13"/>
  <c r="AC111" i="13"/>
  <c r="R95" i="13"/>
  <c r="Q95" i="13" s="1"/>
  <c r="P107" i="13"/>
  <c r="O107" i="13" s="1"/>
  <c r="Z91" i="13"/>
  <c r="AF91" i="13" s="1"/>
  <c r="V59" i="13"/>
  <c r="U59" i="13" s="1"/>
  <c r="X87" i="13"/>
  <c r="W87" i="13" s="1"/>
  <c r="R111" i="13"/>
  <c r="Q111" i="13" s="1"/>
  <c r="T71" i="13"/>
  <c r="Y59" i="13"/>
  <c r="Q59" i="13"/>
  <c r="M59" i="13"/>
  <c r="S59" i="13"/>
  <c r="W59" i="13"/>
  <c r="O59" i="13"/>
  <c r="N47" i="13"/>
  <c r="X47" i="13"/>
  <c r="W47" i="13" s="1"/>
  <c r="R35" i="13"/>
  <c r="Q35" i="13" s="1"/>
  <c r="Z27" i="13"/>
  <c r="AF27" i="13" s="1"/>
  <c r="P83" i="13"/>
  <c r="O83" i="13" s="1"/>
  <c r="AA43" i="13"/>
  <c r="AG43" i="13" s="1"/>
  <c r="W43" i="13"/>
  <c r="S43" i="13"/>
  <c r="Q43" i="13"/>
  <c r="N7" i="13"/>
  <c r="M7" i="13" s="1"/>
  <c r="AG111" i="13"/>
  <c r="Z103" i="13"/>
  <c r="AF103" i="13" s="1"/>
  <c r="V103" i="13"/>
  <c r="U103" i="13" s="1"/>
  <c r="R51" i="13"/>
  <c r="Q51" i="13" s="1"/>
  <c r="Z47" i="13"/>
  <c r="AF47" i="13" s="1"/>
  <c r="U95" i="13"/>
  <c r="M95" i="13"/>
  <c r="W95" i="13"/>
  <c r="O95" i="13"/>
  <c r="AA95" i="13"/>
  <c r="AG95" i="13" s="1"/>
  <c r="S95" i="13"/>
  <c r="AC71" i="13"/>
  <c r="P71" i="13"/>
  <c r="O71" i="13" s="1"/>
  <c r="AA31" i="13"/>
  <c r="AG31" i="13" s="1"/>
  <c r="S31" i="13"/>
  <c r="U31" i="13"/>
  <c r="V27" i="13"/>
  <c r="W11" i="13"/>
  <c r="O11" i="13"/>
  <c r="Y11" i="13"/>
  <c r="Q11" i="13"/>
  <c r="M11" i="13"/>
  <c r="AA11" i="13"/>
  <c r="AG11" i="13" s="1"/>
  <c r="S63" i="13"/>
  <c r="M63" i="13"/>
  <c r="Q63" i="13"/>
  <c r="Y63" i="13"/>
  <c r="O63" i="13"/>
  <c r="AA63" i="13"/>
  <c r="AG63" i="13" s="1"/>
  <c r="U63" i="13"/>
  <c r="AA15" i="13"/>
  <c r="AG15" i="13" s="1"/>
  <c r="W15" i="13"/>
  <c r="S15" i="13"/>
  <c r="M15" i="13"/>
  <c r="Y15" i="13"/>
  <c r="Q15" i="13"/>
  <c r="U55" i="13"/>
  <c r="O55" i="13"/>
  <c r="S55" i="13"/>
  <c r="W55" i="13"/>
  <c r="M55" i="13"/>
  <c r="Q55" i="13"/>
  <c r="AA55" i="13"/>
  <c r="AG55" i="13" s="1"/>
  <c r="Y39" i="13"/>
  <c r="Q39" i="13"/>
  <c r="M39" i="13"/>
  <c r="W39" i="13"/>
  <c r="O39" i="13"/>
  <c r="AA39" i="13"/>
  <c r="AG39" i="13" s="1"/>
  <c r="S39" i="13"/>
  <c r="R103" i="13"/>
  <c r="Q103" i="13" s="1"/>
  <c r="AA71" i="13"/>
  <c r="AG71" i="13" s="1"/>
  <c r="U71" i="13"/>
  <c r="S71" i="13"/>
  <c r="Y71" i="13"/>
  <c r="S23" i="13"/>
  <c r="W23" i="13"/>
  <c r="Q23" i="13"/>
  <c r="U23" i="13"/>
  <c r="T7" i="13"/>
  <c r="S7" i="13" s="1"/>
  <c r="R91" i="13"/>
  <c r="Q91" i="13" s="1"/>
  <c r="R87" i="13"/>
  <c r="X67" i="13"/>
  <c r="W67" i="13" s="1"/>
  <c r="AA27" i="13"/>
  <c r="AG27" i="13" s="1"/>
  <c r="S27" i="13"/>
  <c r="O27" i="13"/>
  <c r="Q27" i="13"/>
  <c r="U27" i="13"/>
  <c r="R71" i="13"/>
  <c r="Q71" i="13" s="1"/>
  <c r="X31" i="13"/>
  <c r="W31" i="13" s="1"/>
  <c r="N27" i="13"/>
  <c r="M27" i="13" s="1"/>
  <c r="V7" i="13"/>
  <c r="U7" i="13" s="1"/>
  <c r="V115" i="13"/>
  <c r="U115" i="13" s="1"/>
  <c r="Z119" i="13"/>
  <c r="AF119" i="13" s="1"/>
  <c r="T111" i="13"/>
  <c r="S111" i="13" s="1"/>
  <c r="R107" i="13"/>
  <c r="Q107" i="13" s="1"/>
  <c r="AA87" i="13"/>
  <c r="AG87" i="13" s="1"/>
  <c r="S87" i="13"/>
  <c r="O87" i="13"/>
  <c r="U87" i="13"/>
  <c r="M87" i="13"/>
  <c r="Q87" i="13"/>
  <c r="Y87" i="13"/>
  <c r="R75" i="13"/>
  <c r="Q75" i="13" s="1"/>
  <c r="V67" i="13"/>
  <c r="U67" i="13" s="1"/>
  <c r="X111" i="13"/>
  <c r="W111" i="13" s="1"/>
  <c r="V47" i="13"/>
  <c r="U47" i="13" s="1"/>
  <c r="S47" i="13"/>
  <c r="O47" i="13"/>
  <c r="Q47" i="13"/>
  <c r="M47" i="13"/>
  <c r="Z35" i="13"/>
  <c r="AF35" i="13" s="1"/>
  <c r="X83" i="13"/>
  <c r="W83" i="13" s="1"/>
  <c r="T103" i="13"/>
  <c r="S103" i="13" s="1"/>
  <c r="AA103" i="13"/>
  <c r="AG103" i="13" s="1"/>
  <c r="W103" i="13"/>
  <c r="M103" i="13"/>
  <c r="Y103" i="13"/>
  <c r="AC103" i="13"/>
  <c r="AA51" i="13"/>
  <c r="AG51" i="13" s="1"/>
  <c r="S51" i="13"/>
  <c r="O51" i="13"/>
  <c r="U51" i="13"/>
  <c r="M51" i="13"/>
  <c r="Z51" i="13"/>
  <c r="AF51" i="13" s="1"/>
  <c r="Y99" i="13"/>
  <c r="O99" i="13"/>
  <c r="S99" i="13"/>
  <c r="M99" i="13"/>
  <c r="Q99" i="13"/>
  <c r="AC79" i="13"/>
  <c r="N71" i="13"/>
  <c r="M71" i="13" s="1"/>
  <c r="X71" i="13"/>
  <c r="W71" i="13" s="1"/>
  <c r="AC19" i="13"/>
  <c r="Y7" i="13"/>
  <c r="Q7" i="13"/>
  <c r="AA7" i="13"/>
  <c r="AG7" i="13" s="1"/>
  <c r="O7" i="13"/>
  <c r="W7" i="13"/>
  <c r="AC51" i="13"/>
  <c r="R127" i="3"/>
  <c r="X67" i="3"/>
  <c r="W67" i="3" s="1"/>
  <c r="T99" i="3"/>
  <c r="S99" i="3" s="1"/>
  <c r="P87" i="3"/>
  <c r="O87" i="3" s="1"/>
  <c r="P7" i="3"/>
  <c r="P83" i="3"/>
  <c r="O83" i="3" s="1"/>
  <c r="U51" i="3"/>
  <c r="Q51" i="3"/>
  <c r="M51" i="3"/>
  <c r="O51" i="3"/>
  <c r="AA51" i="3"/>
  <c r="AG51" i="3" s="1"/>
  <c r="S51" i="3"/>
  <c r="U39" i="3"/>
  <c r="Y39" i="3"/>
  <c r="Q39" i="3"/>
  <c r="W39" i="3"/>
  <c r="M39" i="3"/>
  <c r="S39" i="3"/>
  <c r="X23" i="3"/>
  <c r="V111" i="3"/>
  <c r="U111" i="3" s="1"/>
  <c r="R115" i="3"/>
  <c r="Q115" i="3" s="1"/>
  <c r="X115" i="3"/>
  <c r="W115" i="3" s="1"/>
  <c r="Z103" i="3"/>
  <c r="T75" i="3"/>
  <c r="S75" i="3" s="1"/>
  <c r="N67" i="3"/>
  <c r="M67" i="3" s="1"/>
  <c r="T127" i="3"/>
  <c r="S127" i="3" s="1"/>
  <c r="T63" i="3"/>
  <c r="S63" i="3" s="1"/>
  <c r="W63" i="3"/>
  <c r="M63" i="3"/>
  <c r="Q63" i="3"/>
  <c r="AA63" i="3"/>
  <c r="AG63" i="3" s="1"/>
  <c r="U63" i="3"/>
  <c r="Z99" i="3"/>
  <c r="T87" i="3"/>
  <c r="S87" i="3" s="1"/>
  <c r="Y31" i="3"/>
  <c r="Q31" i="3"/>
  <c r="M31" i="3"/>
  <c r="O31" i="3"/>
  <c r="AA31" i="3"/>
  <c r="AG31" i="3" s="1"/>
  <c r="S31" i="3"/>
  <c r="T27" i="3"/>
  <c r="S27" i="3" s="1"/>
  <c r="Z43" i="3"/>
  <c r="AF43" i="3" s="1"/>
  <c r="V43" i="3"/>
  <c r="U43" i="3" s="1"/>
  <c r="X7" i="3"/>
  <c r="W7" i="3" s="1"/>
  <c r="N83" i="3"/>
  <c r="M83" i="3" s="1"/>
  <c r="S83" i="3"/>
  <c r="AA83" i="3"/>
  <c r="AG83" i="3" s="1"/>
  <c r="P59" i="3"/>
  <c r="O59" i="3" s="1"/>
  <c r="X51" i="3"/>
  <c r="AA23" i="3"/>
  <c r="AG23" i="3" s="1"/>
  <c r="W23" i="3"/>
  <c r="S23" i="3"/>
  <c r="Y23" i="3"/>
  <c r="Q23" i="3"/>
  <c r="M23" i="3"/>
  <c r="N119" i="3"/>
  <c r="M119" i="3" s="1"/>
  <c r="Q55" i="3"/>
  <c r="O55" i="3"/>
  <c r="AA55" i="3"/>
  <c r="AG55" i="3" s="1"/>
  <c r="U55" i="3"/>
  <c r="M55" i="3"/>
  <c r="S55" i="3"/>
  <c r="U127" i="3"/>
  <c r="Q127" i="3"/>
  <c r="M127" i="3"/>
  <c r="AA127" i="3"/>
  <c r="AG127" i="3" s="1"/>
  <c r="O127" i="3"/>
  <c r="L128" i="3"/>
  <c r="X99" i="3"/>
  <c r="W99" i="3" s="1"/>
  <c r="Y15" i="3"/>
  <c r="U15" i="3"/>
  <c r="Q15" i="3"/>
  <c r="M15" i="3"/>
  <c r="R59" i="3"/>
  <c r="Q59" i="3" s="1"/>
  <c r="P23" i="3"/>
  <c r="O23" i="3" s="1"/>
  <c r="AE128" i="3"/>
  <c r="AD128" i="3" s="1"/>
  <c r="X103" i="3"/>
  <c r="W103" i="3" s="1"/>
  <c r="Y95" i="3"/>
  <c r="O95" i="3"/>
  <c r="AA95" i="3"/>
  <c r="AG95" i="3" s="1"/>
  <c r="S95" i="3"/>
  <c r="U95" i="3"/>
  <c r="W95" i="3"/>
  <c r="M95" i="3"/>
  <c r="Q95" i="3"/>
  <c r="Z75" i="3"/>
  <c r="AF75" i="3" s="1"/>
  <c r="V35" i="3"/>
  <c r="U35" i="3" s="1"/>
  <c r="AC127" i="3"/>
  <c r="Z63" i="3"/>
  <c r="AF63" i="3" s="1"/>
  <c r="AC83" i="3"/>
  <c r="AC119" i="3"/>
  <c r="AA111" i="3"/>
  <c r="AG111" i="3" s="1"/>
  <c r="W111" i="3"/>
  <c r="M111" i="3"/>
  <c r="Y111" i="3"/>
  <c r="T115" i="3"/>
  <c r="M115" i="3"/>
  <c r="AA115" i="3"/>
  <c r="AG115" i="3" s="1"/>
  <c r="Y115" i="3"/>
  <c r="S115" i="3"/>
  <c r="U115" i="3"/>
  <c r="Y79" i="3"/>
  <c r="S79" i="3"/>
  <c r="AA79" i="3"/>
  <c r="AG79" i="3" s="1"/>
  <c r="U79" i="3"/>
  <c r="W79" i="3"/>
  <c r="Q79" i="3"/>
  <c r="Z127" i="3"/>
  <c r="Y127" i="3" s="1"/>
  <c r="T103" i="3"/>
  <c r="S103" i="3" s="1"/>
  <c r="Y47" i="3"/>
  <c r="S47" i="3"/>
  <c r="AA47" i="3"/>
  <c r="AG47" i="3" s="1"/>
  <c r="W47" i="3"/>
  <c r="M47" i="3"/>
  <c r="O47" i="3"/>
  <c r="V19" i="3"/>
  <c r="U19" i="3" s="1"/>
  <c r="X127" i="3"/>
  <c r="W127" i="3" s="1"/>
  <c r="N127" i="3"/>
  <c r="X55" i="3"/>
  <c r="W55" i="3" s="1"/>
  <c r="P99" i="3"/>
  <c r="O99" i="3" s="1"/>
  <c r="AC99" i="3"/>
  <c r="AA87" i="3"/>
  <c r="AG87" i="3" s="1"/>
  <c r="U87" i="3"/>
  <c r="Y87" i="3"/>
  <c r="M87" i="3"/>
  <c r="P43" i="3"/>
  <c r="O43" i="3" s="1"/>
  <c r="U27" i="3"/>
  <c r="M27" i="3"/>
  <c r="O27" i="3"/>
  <c r="Y107" i="3"/>
  <c r="O107" i="3"/>
  <c r="S107" i="3"/>
  <c r="W107" i="3"/>
  <c r="M107" i="3"/>
  <c r="AA107" i="3"/>
  <c r="AG107" i="3" s="1"/>
  <c r="Q107" i="3"/>
  <c r="U107" i="3"/>
  <c r="AA43" i="3"/>
  <c r="AG43" i="3" s="1"/>
  <c r="W43" i="3"/>
  <c r="S43" i="3"/>
  <c r="M43" i="3"/>
  <c r="AC43" i="3"/>
  <c r="S7" i="3"/>
  <c r="O7" i="3"/>
  <c r="Y7" i="3"/>
  <c r="U7" i="3"/>
  <c r="M7" i="3"/>
  <c r="V83" i="3"/>
  <c r="U83" i="3" s="1"/>
  <c r="R83" i="3"/>
  <c r="Q83" i="3" s="1"/>
  <c r="X59" i="3"/>
  <c r="W59" i="3" s="1"/>
  <c r="AC59" i="3"/>
  <c r="Z51" i="3"/>
  <c r="AF51" i="3" s="1"/>
  <c r="P39" i="3"/>
  <c r="O39" i="3" s="1"/>
  <c r="N11" i="3"/>
  <c r="M11" i="3" s="1"/>
  <c r="Y11" i="3"/>
  <c r="U11" i="3"/>
  <c r="Q11" i="3"/>
  <c r="W11" i="3"/>
  <c r="O11" i="3"/>
  <c r="AA11" i="3"/>
  <c r="AG11" i="3" s="1"/>
  <c r="S11" i="3"/>
  <c r="Y103" i="14"/>
  <c r="U103" i="14"/>
  <c r="Q103" i="14"/>
  <c r="M103" i="14"/>
  <c r="S103" i="14"/>
  <c r="W103" i="14"/>
  <c r="AA103" i="14"/>
  <c r="AG103" i="14" s="1"/>
  <c r="O103" i="14"/>
  <c r="AC83" i="14"/>
  <c r="V47" i="14"/>
  <c r="U47" i="14" s="1"/>
  <c r="P87" i="14"/>
  <c r="O87" i="14" s="1"/>
  <c r="AA67" i="14"/>
  <c r="AG67" i="14" s="1"/>
  <c r="S67" i="14"/>
  <c r="Q67" i="14"/>
  <c r="AA115" i="14"/>
  <c r="AG115" i="14" s="1"/>
  <c r="Q115" i="14"/>
  <c r="Y115" i="14"/>
  <c r="M115" i="14"/>
  <c r="U115" i="14"/>
  <c r="S115" i="14"/>
  <c r="V59" i="14"/>
  <c r="U59" i="14" s="1"/>
  <c r="Y31" i="14"/>
  <c r="U31" i="14"/>
  <c r="Q31" i="14"/>
  <c r="M31" i="14"/>
  <c r="W31" i="14"/>
  <c r="O31" i="14"/>
  <c r="AA31" i="14"/>
  <c r="AG31" i="14" s="1"/>
  <c r="S31" i="14"/>
  <c r="Z75" i="14"/>
  <c r="Y95" i="14"/>
  <c r="U95" i="14"/>
  <c r="M95" i="14"/>
  <c r="W95" i="14"/>
  <c r="O95" i="14"/>
  <c r="AA95" i="14"/>
  <c r="AG95" i="14" s="1"/>
  <c r="S95" i="14"/>
  <c r="R91" i="14"/>
  <c r="Q91" i="14" s="1"/>
  <c r="AE128" i="14"/>
  <c r="AD128" i="14" s="1"/>
  <c r="P111" i="14"/>
  <c r="O111" i="14" s="1"/>
  <c r="X119" i="14"/>
  <c r="W119" i="14" s="1"/>
  <c r="X127" i="14"/>
  <c r="Z127" i="14"/>
  <c r="N127" i="14"/>
  <c r="P123" i="14"/>
  <c r="X87" i="14"/>
  <c r="W87" i="14" s="1"/>
  <c r="X83" i="14"/>
  <c r="AC79" i="14"/>
  <c r="N51" i="14"/>
  <c r="M51" i="14" s="1"/>
  <c r="X47" i="14"/>
  <c r="W47" i="14" s="1"/>
  <c r="Q43" i="14"/>
  <c r="S43" i="14"/>
  <c r="AA43" i="14"/>
  <c r="AG43" i="14" s="1"/>
  <c r="Y43" i="14"/>
  <c r="M43" i="14"/>
  <c r="P43" i="14"/>
  <c r="O43" i="14" s="1"/>
  <c r="V35" i="14"/>
  <c r="X23" i="14"/>
  <c r="N19" i="14"/>
  <c r="M19" i="14" s="1"/>
  <c r="P7" i="14"/>
  <c r="O7" i="14" s="1"/>
  <c r="AA87" i="14"/>
  <c r="AG87" i="14" s="1"/>
  <c r="S87" i="14"/>
  <c r="U87" i="14"/>
  <c r="Y87" i="14"/>
  <c r="X39" i="14"/>
  <c r="W39" i="14" s="1"/>
  <c r="N75" i="14"/>
  <c r="M75" i="14" s="1"/>
  <c r="AA71" i="14"/>
  <c r="AG71" i="14" s="1"/>
  <c r="U71" i="14"/>
  <c r="Y71" i="14"/>
  <c r="O71" i="14"/>
  <c r="S71" i="14"/>
  <c r="AA99" i="14"/>
  <c r="AG99" i="14" s="1"/>
  <c r="W99" i="14"/>
  <c r="S99" i="14"/>
  <c r="Q99" i="14"/>
  <c r="T91" i="14"/>
  <c r="S91" i="14" s="1"/>
  <c r="Y91" i="14"/>
  <c r="O91" i="14"/>
  <c r="AA91" i="14"/>
  <c r="AG91" i="14" s="1"/>
  <c r="O51" i="14"/>
  <c r="AA51" i="14"/>
  <c r="AG51" i="14" s="1"/>
  <c r="Y51" i="14"/>
  <c r="S51" i="14"/>
  <c r="W51" i="14"/>
  <c r="T35" i="14"/>
  <c r="S35" i="14" s="1"/>
  <c r="V7" i="14"/>
  <c r="U7" i="14" s="1"/>
  <c r="P67" i="14"/>
  <c r="O67" i="14" s="1"/>
  <c r="V67" i="14"/>
  <c r="U67" i="14" s="1"/>
  <c r="T27" i="14"/>
  <c r="S27" i="14" s="1"/>
  <c r="N11" i="14"/>
  <c r="Y11" i="14"/>
  <c r="Q11" i="14"/>
  <c r="M11" i="14"/>
  <c r="AA11" i="14"/>
  <c r="AG11" i="14" s="1"/>
  <c r="O11" i="14"/>
  <c r="W11" i="14"/>
  <c r="S11" i="14"/>
  <c r="Y27" i="14"/>
  <c r="Q27" i="14"/>
  <c r="W27" i="14"/>
  <c r="AA27" i="14"/>
  <c r="AG27" i="14" s="1"/>
  <c r="O27" i="14"/>
  <c r="AA111" i="14"/>
  <c r="AG111" i="14" s="1"/>
  <c r="S111" i="14"/>
  <c r="Q111" i="14"/>
  <c r="U111" i="14"/>
  <c r="M111" i="14"/>
  <c r="U55" i="14"/>
  <c r="O55" i="14"/>
  <c r="Y55" i="14"/>
  <c r="AA55" i="14"/>
  <c r="AG55" i="14" s="1"/>
  <c r="M55" i="14"/>
  <c r="W55" i="14"/>
  <c r="Q55" i="14"/>
  <c r="S55" i="14"/>
  <c r="U39" i="14"/>
  <c r="Q39" i="14"/>
  <c r="M39" i="14"/>
  <c r="O39" i="14"/>
  <c r="S39" i="14"/>
  <c r="P83" i="14"/>
  <c r="AC87" i="14"/>
  <c r="X71" i="14"/>
  <c r="W71" i="14" s="1"/>
  <c r="S107" i="14"/>
  <c r="AA107" i="14"/>
  <c r="AG107" i="14" s="1"/>
  <c r="M107" i="14"/>
  <c r="Y107" i="14"/>
  <c r="U107" i="14"/>
  <c r="W107" i="14"/>
  <c r="X91" i="14"/>
  <c r="W91" i="14" s="1"/>
  <c r="AC75" i="14"/>
  <c r="N67" i="14"/>
  <c r="M67" i="14" s="1"/>
  <c r="Z111" i="14"/>
  <c r="AF111" i="14" s="1"/>
  <c r="AC111" i="14"/>
  <c r="P115" i="14"/>
  <c r="O115" i="14" s="1"/>
  <c r="X123" i="14"/>
  <c r="W123" i="14" s="1"/>
  <c r="Z59" i="14"/>
  <c r="AF59" i="14" s="1"/>
  <c r="P127" i="14"/>
  <c r="V127" i="14"/>
  <c r="Y123" i="14"/>
  <c r="O123" i="14"/>
  <c r="U123" i="14"/>
  <c r="M123" i="14"/>
  <c r="AA123" i="14"/>
  <c r="AG123" i="14" s="1"/>
  <c r="S123" i="14"/>
  <c r="Q123" i="14"/>
  <c r="AA83" i="14"/>
  <c r="AG83" i="14" s="1"/>
  <c r="W83" i="14"/>
  <c r="S83" i="14"/>
  <c r="O83" i="14"/>
  <c r="U83" i="14"/>
  <c r="Q83" i="14"/>
  <c r="Y83" i="14"/>
  <c r="N35" i="14"/>
  <c r="M35" i="14" s="1"/>
  <c r="P23" i="14"/>
  <c r="O23" i="14" s="1"/>
  <c r="AG127" i="14"/>
  <c r="N87" i="14"/>
  <c r="M87" i="14" s="1"/>
  <c r="R87" i="14"/>
  <c r="Q87" i="14" s="1"/>
  <c r="N71" i="14"/>
  <c r="M71" i="14" s="1"/>
  <c r="Y15" i="14"/>
  <c r="Q15" i="14"/>
  <c r="M15" i="14"/>
  <c r="AA15" i="14"/>
  <c r="AG15" i="14" s="1"/>
  <c r="S15" i="14"/>
  <c r="W15" i="14"/>
  <c r="O15" i="14"/>
  <c r="Z39" i="14"/>
  <c r="AF39" i="14" s="1"/>
  <c r="P107" i="14"/>
  <c r="O107" i="14" s="1"/>
  <c r="AC91" i="14"/>
  <c r="T75" i="14"/>
  <c r="S75" i="14" s="1"/>
  <c r="V51" i="14"/>
  <c r="U51" i="14" s="1"/>
  <c r="X43" i="14"/>
  <c r="W43" i="14" s="1"/>
  <c r="Y35" i="14"/>
  <c r="AA35" i="14"/>
  <c r="AG35" i="14" s="1"/>
  <c r="Q35" i="14"/>
  <c r="U35" i="14"/>
  <c r="W35" i="14"/>
  <c r="O35" i="14"/>
  <c r="Z67" i="14"/>
  <c r="AF67" i="14" s="1"/>
  <c r="AC67" i="14"/>
  <c r="Q59" i="14"/>
  <c r="M59" i="14"/>
  <c r="S59" i="14"/>
  <c r="W59" i="14"/>
  <c r="O59" i="14"/>
  <c r="V11" i="14"/>
  <c r="U11" i="14" s="1"/>
  <c r="V27" i="14"/>
  <c r="U27" i="14" s="1"/>
  <c r="N27" i="14"/>
  <c r="M27" i="14" s="1"/>
  <c r="AA23" i="14"/>
  <c r="AG23" i="14" s="1"/>
  <c r="W23" i="14"/>
  <c r="S23" i="14"/>
  <c r="Y23" i="14"/>
  <c r="M23" i="14"/>
  <c r="U23" i="14"/>
  <c r="S111" i="5"/>
  <c r="Q111" i="5"/>
  <c r="V63" i="5"/>
  <c r="U63" i="5" s="1"/>
  <c r="U107" i="5"/>
  <c r="Y107" i="5"/>
  <c r="W107" i="5"/>
  <c r="M107" i="5"/>
  <c r="AA107" i="5"/>
  <c r="AG107" i="5" s="1"/>
  <c r="Q107" i="5"/>
  <c r="Y79" i="5"/>
  <c r="W79" i="5"/>
  <c r="M79" i="5"/>
  <c r="AA79" i="5"/>
  <c r="AG79" i="5" s="1"/>
  <c r="Q79" i="5"/>
  <c r="U79" i="5"/>
  <c r="O79" i="5"/>
  <c r="R35" i="5"/>
  <c r="Q35" i="5" s="1"/>
  <c r="T47" i="5"/>
  <c r="S47" i="5" s="1"/>
  <c r="U55" i="5"/>
  <c r="Q55" i="5"/>
  <c r="M55" i="5"/>
  <c r="W55" i="5"/>
  <c r="S55" i="5"/>
  <c r="AA55" i="5"/>
  <c r="AG55" i="5" s="1"/>
  <c r="O55" i="5"/>
  <c r="X39" i="5"/>
  <c r="W39" i="5" s="1"/>
  <c r="T27" i="5"/>
  <c r="S27" i="5" s="1"/>
  <c r="R127" i="5"/>
  <c r="Q127" i="5" s="1"/>
  <c r="V99" i="5"/>
  <c r="U99" i="5" s="1"/>
  <c r="Q119" i="5"/>
  <c r="M119" i="5"/>
  <c r="O119" i="5"/>
  <c r="AA119" i="5"/>
  <c r="AG119" i="5" s="1"/>
  <c r="W119" i="5"/>
  <c r="O95" i="5"/>
  <c r="Y95" i="5"/>
  <c r="AA95" i="5"/>
  <c r="AG95" i="5" s="1"/>
  <c r="Q95" i="5"/>
  <c r="M95" i="5"/>
  <c r="W95" i="5"/>
  <c r="X115" i="5"/>
  <c r="W115" i="5" s="1"/>
  <c r="P111" i="5"/>
  <c r="O111" i="5" s="1"/>
  <c r="V111" i="5"/>
  <c r="U111" i="5" s="1"/>
  <c r="AC83" i="5"/>
  <c r="X63" i="5"/>
  <c r="W63" i="5" s="1"/>
  <c r="Y51" i="5"/>
  <c r="S51" i="5"/>
  <c r="W51" i="5"/>
  <c r="Q51" i="5"/>
  <c r="M51" i="5"/>
  <c r="O51" i="5"/>
  <c r="O123" i="5"/>
  <c r="Q123" i="5"/>
  <c r="W123" i="5"/>
  <c r="M123" i="5"/>
  <c r="U123" i="5"/>
  <c r="P75" i="5"/>
  <c r="N67" i="5"/>
  <c r="M67" i="5" s="1"/>
  <c r="U67" i="5"/>
  <c r="O67" i="5"/>
  <c r="W67" i="5"/>
  <c r="Q67" i="5"/>
  <c r="S67" i="5"/>
  <c r="Y67" i="5"/>
  <c r="V39" i="5"/>
  <c r="U39" i="5" s="1"/>
  <c r="R11" i="5"/>
  <c r="Q11" i="5" s="1"/>
  <c r="N47" i="5"/>
  <c r="M47" i="5" s="1"/>
  <c r="V35" i="5"/>
  <c r="U35" i="5" s="1"/>
  <c r="T103" i="5"/>
  <c r="S103" i="5" s="1"/>
  <c r="R103" i="5"/>
  <c r="Q103" i="5" s="1"/>
  <c r="Y71" i="5"/>
  <c r="O71" i="5"/>
  <c r="AA71" i="5"/>
  <c r="AG71" i="5" s="1"/>
  <c r="Q71" i="5"/>
  <c r="W71" i="5"/>
  <c r="U71" i="5"/>
  <c r="M71" i="5"/>
  <c r="AC71" i="5"/>
  <c r="Y11" i="5"/>
  <c r="U11" i="5"/>
  <c r="M11" i="5"/>
  <c r="AA11" i="5"/>
  <c r="AG11" i="5" s="1"/>
  <c r="S11" i="5"/>
  <c r="W11" i="5"/>
  <c r="O11" i="5"/>
  <c r="X111" i="5"/>
  <c r="W111" i="5" s="1"/>
  <c r="Y31" i="5"/>
  <c r="O31" i="5"/>
  <c r="W31" i="5"/>
  <c r="Q31" i="5"/>
  <c r="S31" i="5"/>
  <c r="AA31" i="5"/>
  <c r="AG31" i="5" s="1"/>
  <c r="U31" i="5"/>
  <c r="AF127" i="5"/>
  <c r="X91" i="5"/>
  <c r="W91" i="5" s="1"/>
  <c r="X87" i="5"/>
  <c r="W87" i="5" s="1"/>
  <c r="P115" i="5"/>
  <c r="O115" i="5" s="1"/>
  <c r="N111" i="5"/>
  <c r="M111" i="5" s="1"/>
  <c r="Q39" i="5"/>
  <c r="M39" i="5"/>
  <c r="AA39" i="5"/>
  <c r="AG39" i="5" s="1"/>
  <c r="S39" i="5"/>
  <c r="O39" i="5"/>
  <c r="W15" i="5"/>
  <c r="S15" i="5"/>
  <c r="Q15" i="5"/>
  <c r="M15" i="5"/>
  <c r="O15" i="5"/>
  <c r="W19" i="5"/>
  <c r="S19" i="5"/>
  <c r="U19" i="5"/>
  <c r="M19" i="5"/>
  <c r="Q19" i="5"/>
  <c r="P59" i="5"/>
  <c r="N23" i="5"/>
  <c r="M23" i="5" s="1"/>
  <c r="Y127" i="5"/>
  <c r="M127" i="5"/>
  <c r="AA127" i="5"/>
  <c r="AG127" i="5" s="1"/>
  <c r="W127" i="5"/>
  <c r="S127" i="5"/>
  <c r="O127" i="5"/>
  <c r="L128" i="5"/>
  <c r="V91" i="5"/>
  <c r="U91" i="5" s="1"/>
  <c r="V119" i="5"/>
  <c r="U119" i="5" s="1"/>
  <c r="Z119" i="5"/>
  <c r="AF119" i="5" s="1"/>
  <c r="V95" i="5"/>
  <c r="U95" i="5" s="1"/>
  <c r="T79" i="5"/>
  <c r="S79" i="5" s="1"/>
  <c r="AA115" i="5"/>
  <c r="AG115" i="5" s="1"/>
  <c r="U115" i="5"/>
  <c r="S115" i="5"/>
  <c r="M115" i="5"/>
  <c r="Y115" i="5"/>
  <c r="Z111" i="5"/>
  <c r="AF111" i="5" s="1"/>
  <c r="Y83" i="5"/>
  <c r="Q83" i="5"/>
  <c r="W83" i="5"/>
  <c r="AA83" i="5"/>
  <c r="AG83" i="5" s="1"/>
  <c r="V51" i="5"/>
  <c r="U51" i="5" s="1"/>
  <c r="X43" i="5"/>
  <c r="W43" i="5" s="1"/>
  <c r="AA75" i="5"/>
  <c r="AG75" i="5" s="1"/>
  <c r="S75" i="5"/>
  <c r="O75" i="5"/>
  <c r="Y75" i="5"/>
  <c r="M75" i="5"/>
  <c r="U75" i="5"/>
  <c r="R75" i="5"/>
  <c r="Q75" i="5" s="1"/>
  <c r="P107" i="5"/>
  <c r="O107" i="5" s="1"/>
  <c r="T107" i="5"/>
  <c r="S107" i="5" s="1"/>
  <c r="Y27" i="5"/>
  <c r="U27" i="5"/>
  <c r="Q27" i="5"/>
  <c r="M27" i="5"/>
  <c r="O27" i="5"/>
  <c r="AA27" i="5"/>
  <c r="AG27" i="5" s="1"/>
  <c r="W27" i="5"/>
  <c r="Y103" i="5"/>
  <c r="U103" i="5"/>
  <c r="O103" i="5"/>
  <c r="AA103" i="5"/>
  <c r="AG103" i="5" s="1"/>
  <c r="W103" i="5"/>
  <c r="W59" i="5"/>
  <c r="Q59" i="5"/>
  <c r="U59" i="5"/>
  <c r="O59" i="5"/>
  <c r="Y59" i="5"/>
  <c r="S59" i="5"/>
  <c r="AA59" i="5"/>
  <c r="AG59" i="5" s="1"/>
  <c r="M59" i="5"/>
  <c r="Z55" i="5"/>
  <c r="AF55" i="5" s="1"/>
  <c r="Y75" i="6"/>
  <c r="S75" i="6"/>
  <c r="W75" i="6"/>
  <c r="M75" i="6"/>
  <c r="AA75" i="6"/>
  <c r="AG75" i="6" s="1"/>
  <c r="Q75" i="6"/>
  <c r="O75" i="6"/>
  <c r="Y39" i="6"/>
  <c r="U39" i="6"/>
  <c r="Q39" i="6"/>
  <c r="O39" i="6"/>
  <c r="AA39" i="6"/>
  <c r="AG39" i="6" s="1"/>
  <c r="W39" i="6"/>
  <c r="X123" i="6"/>
  <c r="W123" i="6" s="1"/>
  <c r="AA111" i="6"/>
  <c r="AG111" i="6" s="1"/>
  <c r="Z59" i="6"/>
  <c r="AF59" i="6" s="1"/>
  <c r="X63" i="6"/>
  <c r="W63" i="6" s="1"/>
  <c r="V127" i="6"/>
  <c r="N119" i="6"/>
  <c r="M119" i="6" s="1"/>
  <c r="X119" i="6"/>
  <c r="W119" i="6" s="1"/>
  <c r="V95" i="6"/>
  <c r="U95" i="6" s="1"/>
  <c r="N91" i="6"/>
  <c r="T71" i="6"/>
  <c r="S71" i="6" s="1"/>
  <c r="W103" i="6"/>
  <c r="Q103" i="6"/>
  <c r="U103" i="6"/>
  <c r="AA103" i="6"/>
  <c r="AG103" i="6" s="1"/>
  <c r="M103" i="6"/>
  <c r="S103" i="6"/>
  <c r="X91" i="6"/>
  <c r="W91" i="6" s="1"/>
  <c r="U99" i="6"/>
  <c r="Q99" i="6"/>
  <c r="W99" i="6"/>
  <c r="AA99" i="6"/>
  <c r="AG99" i="6" s="1"/>
  <c r="O99" i="6"/>
  <c r="R67" i="6"/>
  <c r="Q67" i="6" s="1"/>
  <c r="V59" i="6"/>
  <c r="U59" i="6" s="1"/>
  <c r="P79" i="6"/>
  <c r="T63" i="6"/>
  <c r="S63" i="6" s="1"/>
  <c r="N15" i="6"/>
  <c r="M15" i="6" s="1"/>
  <c r="N55" i="6"/>
  <c r="M55" i="6" s="1"/>
  <c r="P51" i="6"/>
  <c r="O51" i="6" s="1"/>
  <c r="Y15" i="6"/>
  <c r="U15" i="6"/>
  <c r="Q15" i="6"/>
  <c r="AA15" i="6"/>
  <c r="AG15" i="6" s="1"/>
  <c r="W15" i="6"/>
  <c r="T7" i="6"/>
  <c r="S7" i="6" s="1"/>
  <c r="Y95" i="6"/>
  <c r="Q95" i="6"/>
  <c r="M95" i="6"/>
  <c r="W95" i="6"/>
  <c r="AA95" i="6"/>
  <c r="AG95" i="6" s="1"/>
  <c r="O95" i="6"/>
  <c r="Z63" i="6"/>
  <c r="AF63" i="6" s="1"/>
  <c r="AA63" i="6"/>
  <c r="AG63" i="6" s="1"/>
  <c r="U63" i="6"/>
  <c r="T15" i="6"/>
  <c r="S15" i="6" s="1"/>
  <c r="W115" i="6"/>
  <c r="AA59" i="6"/>
  <c r="AG59" i="6" s="1"/>
  <c r="S59" i="6"/>
  <c r="O59" i="6"/>
  <c r="Q59" i="6"/>
  <c r="AA51" i="6"/>
  <c r="AG51" i="6" s="1"/>
  <c r="S51" i="6"/>
  <c r="Y51" i="6"/>
  <c r="U51" i="6"/>
  <c r="N127" i="6"/>
  <c r="X107" i="6"/>
  <c r="W107" i="6" s="1"/>
  <c r="X87" i="6"/>
  <c r="W87" i="6" s="1"/>
  <c r="Q83" i="6"/>
  <c r="AA83" i="6"/>
  <c r="AG83" i="6" s="1"/>
  <c r="Y83" i="6"/>
  <c r="S83" i="6"/>
  <c r="V47" i="6"/>
  <c r="U47" i="6" s="1"/>
  <c r="N59" i="6"/>
  <c r="M59" i="6" s="1"/>
  <c r="Q79" i="6"/>
  <c r="W79" i="6"/>
  <c r="AA79" i="6"/>
  <c r="AG79" i="6" s="1"/>
  <c r="O79" i="6"/>
  <c r="S79" i="6"/>
  <c r="S35" i="6"/>
  <c r="Q35" i="6"/>
  <c r="M35" i="6"/>
  <c r="N63" i="6"/>
  <c r="M63" i="6" s="1"/>
  <c r="Z127" i="6"/>
  <c r="AC127" i="6"/>
  <c r="V107" i="6"/>
  <c r="U107" i="6" s="1"/>
  <c r="X111" i="6"/>
  <c r="W111" i="6" s="1"/>
  <c r="V87" i="6"/>
  <c r="U87" i="6" s="1"/>
  <c r="O91" i="6"/>
  <c r="S91" i="6"/>
  <c r="M91" i="6"/>
  <c r="AA91" i="6"/>
  <c r="AG91" i="6" s="1"/>
  <c r="Q91" i="6"/>
  <c r="X83" i="6"/>
  <c r="W83" i="6" s="1"/>
  <c r="N115" i="6"/>
  <c r="M115" i="6" s="1"/>
  <c r="P71" i="6"/>
  <c r="O71" i="6" s="1"/>
  <c r="Z79" i="6"/>
  <c r="AF79" i="6" s="1"/>
  <c r="T55" i="6"/>
  <c r="S55" i="6" s="1"/>
  <c r="Y43" i="6"/>
  <c r="U43" i="6"/>
  <c r="Q43" i="6"/>
  <c r="T39" i="6"/>
  <c r="S39" i="6" s="1"/>
  <c r="V7" i="6"/>
  <c r="U7" i="6" s="1"/>
  <c r="AC63" i="6"/>
  <c r="AA7" i="6"/>
  <c r="AG7" i="6" s="1"/>
  <c r="W7" i="6"/>
  <c r="O7" i="6"/>
  <c r="Y7" i="6"/>
  <c r="Q7" i="6"/>
  <c r="X51" i="6"/>
  <c r="W51" i="6" s="1"/>
  <c r="N39" i="6"/>
  <c r="M39" i="6" s="1"/>
  <c r="P35" i="6"/>
  <c r="O35" i="6" s="1"/>
  <c r="T23" i="6"/>
  <c r="S23" i="6" s="1"/>
  <c r="N11" i="6"/>
  <c r="M11" i="6" s="1"/>
  <c r="W55" i="6"/>
  <c r="Q55" i="6"/>
  <c r="Y55" i="6"/>
  <c r="O55" i="6"/>
  <c r="U55" i="6"/>
  <c r="S19" i="6"/>
  <c r="Y19" i="6"/>
  <c r="U19" i="6"/>
  <c r="Q19" i="6"/>
  <c r="AA19" i="6"/>
  <c r="AG19" i="6" s="1"/>
  <c r="W19" i="6"/>
  <c r="O19" i="6"/>
  <c r="T11" i="6"/>
  <c r="S11" i="6" s="1"/>
  <c r="Y127" i="6"/>
  <c r="U127" i="6"/>
  <c r="Q127" i="6"/>
  <c r="M127" i="6"/>
  <c r="AA127" i="6"/>
  <c r="AG127" i="6" s="1"/>
  <c r="W127" i="6"/>
  <c r="S127" i="6"/>
  <c r="O127" i="6"/>
  <c r="L128" i="6"/>
  <c r="R63" i="6"/>
  <c r="Q63" i="6" s="1"/>
  <c r="Y23" i="6"/>
  <c r="U23" i="6"/>
  <c r="Q23" i="6"/>
  <c r="W23" i="6"/>
  <c r="AA23" i="6"/>
  <c r="AG23" i="6" s="1"/>
  <c r="AA119" i="7"/>
  <c r="AG119" i="7" s="1"/>
  <c r="W119" i="7"/>
  <c r="S119" i="7"/>
  <c r="O119" i="7"/>
  <c r="Y119" i="7"/>
  <c r="U119" i="7"/>
  <c r="Q119" i="7"/>
  <c r="M119" i="7"/>
  <c r="AA79" i="7"/>
  <c r="AG79" i="7" s="1"/>
  <c r="S79" i="7"/>
  <c r="Y79" i="7"/>
  <c r="M79" i="7"/>
  <c r="W59" i="7"/>
  <c r="S59" i="7"/>
  <c r="Y59" i="7"/>
  <c r="Q59" i="7"/>
  <c r="M59" i="7"/>
  <c r="AA39" i="7"/>
  <c r="AG39" i="7" s="1"/>
  <c r="W39" i="7"/>
  <c r="S39" i="7"/>
  <c r="O39" i="7"/>
  <c r="M39" i="7"/>
  <c r="R111" i="7"/>
  <c r="Q111" i="7" s="1"/>
  <c r="N107" i="7"/>
  <c r="M107" i="7" s="1"/>
  <c r="AC99" i="7"/>
  <c r="Y67" i="7"/>
  <c r="Q67" i="7"/>
  <c r="M67" i="7"/>
  <c r="O67" i="7"/>
  <c r="S67" i="7"/>
  <c r="AA67" i="7"/>
  <c r="AG67" i="7" s="1"/>
  <c r="AA15" i="7"/>
  <c r="AG15" i="7" s="1"/>
  <c r="Y15" i="7"/>
  <c r="Q15" i="7"/>
  <c r="M15" i="7"/>
  <c r="W15" i="7"/>
  <c r="O15" i="7"/>
  <c r="P111" i="7"/>
  <c r="Z111" i="7"/>
  <c r="AF111" i="7" s="1"/>
  <c r="AA123" i="7"/>
  <c r="AG123" i="7" s="1"/>
  <c r="W123" i="7"/>
  <c r="O123" i="7"/>
  <c r="Q123" i="7"/>
  <c r="M123" i="7"/>
  <c r="V59" i="7"/>
  <c r="U59" i="7" s="1"/>
  <c r="X103" i="7"/>
  <c r="W103" i="7" s="1"/>
  <c r="AA107" i="7"/>
  <c r="AG107" i="7" s="1"/>
  <c r="U107" i="7"/>
  <c r="Q107" i="7"/>
  <c r="Y107" i="7"/>
  <c r="O107" i="7"/>
  <c r="AA99" i="7"/>
  <c r="AG99" i="7" s="1"/>
  <c r="W99" i="7"/>
  <c r="S99" i="7"/>
  <c r="O99" i="7"/>
  <c r="U99" i="7"/>
  <c r="R99" i="7"/>
  <c r="Q99" i="7" s="1"/>
  <c r="R83" i="7"/>
  <c r="Q83" i="7" s="1"/>
  <c r="P127" i="7"/>
  <c r="O127" i="7" s="1"/>
  <c r="Z127" i="7"/>
  <c r="P79" i="7"/>
  <c r="O79" i="7" s="1"/>
  <c r="V67" i="7"/>
  <c r="U67" i="7" s="1"/>
  <c r="X43" i="7"/>
  <c r="Z27" i="7"/>
  <c r="AF27" i="7" s="1"/>
  <c r="N19" i="7"/>
  <c r="M19" i="7" s="1"/>
  <c r="Y11" i="7"/>
  <c r="U11" i="7"/>
  <c r="Q11" i="7"/>
  <c r="O11" i="7"/>
  <c r="W11" i="7"/>
  <c r="S11" i="7"/>
  <c r="P63" i="7"/>
  <c r="O63" i="7" s="1"/>
  <c r="T23" i="7"/>
  <c r="S23" i="7" s="1"/>
  <c r="Y91" i="7"/>
  <c r="U91" i="7"/>
  <c r="M91" i="7"/>
  <c r="O91" i="7"/>
  <c r="S91" i="7"/>
  <c r="AA91" i="7"/>
  <c r="AG91" i="7" s="1"/>
  <c r="W91" i="7"/>
  <c r="Z47" i="7"/>
  <c r="AF47" i="7" s="1"/>
  <c r="Z43" i="7"/>
  <c r="AF43" i="7" s="1"/>
  <c r="U111" i="7"/>
  <c r="M111" i="7"/>
  <c r="AA111" i="7"/>
  <c r="AG111" i="7" s="1"/>
  <c r="S111" i="7"/>
  <c r="O111" i="7"/>
  <c r="Y127" i="7"/>
  <c r="U127" i="7"/>
  <c r="M127" i="7"/>
  <c r="S127" i="7"/>
  <c r="L128" i="7"/>
  <c r="Y35" i="7"/>
  <c r="U35" i="7"/>
  <c r="O35" i="7"/>
  <c r="AA35" i="7"/>
  <c r="AG35" i="7" s="1"/>
  <c r="S35" i="7"/>
  <c r="W35" i="7"/>
  <c r="Y55" i="7"/>
  <c r="U55" i="7"/>
  <c r="Q55" i="7"/>
  <c r="M55" i="7"/>
  <c r="W55" i="7"/>
  <c r="O55" i="7"/>
  <c r="AA55" i="7"/>
  <c r="AG55" i="7" s="1"/>
  <c r="S55" i="7"/>
  <c r="T19" i="7"/>
  <c r="AA63" i="7"/>
  <c r="AG63" i="7" s="1"/>
  <c r="S63" i="7"/>
  <c r="U63" i="7"/>
  <c r="M63" i="7"/>
  <c r="U47" i="7"/>
  <c r="Q47" i="7"/>
  <c r="M47" i="7"/>
  <c r="W47" i="7"/>
  <c r="O47" i="7"/>
  <c r="AA47" i="7"/>
  <c r="AG47" i="7" s="1"/>
  <c r="S47" i="7"/>
  <c r="U115" i="7"/>
  <c r="Q115" i="7"/>
  <c r="M115" i="7"/>
  <c r="AA115" i="7"/>
  <c r="AG115" i="7" s="1"/>
  <c r="S115" i="7"/>
  <c r="O115" i="7"/>
  <c r="P103" i="7"/>
  <c r="Z99" i="7"/>
  <c r="AF99" i="7" s="1"/>
  <c r="U83" i="7"/>
  <c r="M83" i="7"/>
  <c r="AA83" i="7"/>
  <c r="AG83" i="7" s="1"/>
  <c r="S83" i="7"/>
  <c r="W83" i="7"/>
  <c r="R127" i="7"/>
  <c r="Q127" i="7" s="1"/>
  <c r="AA27" i="7"/>
  <c r="AG27" i="7" s="1"/>
  <c r="S27" i="7"/>
  <c r="Q27" i="7"/>
  <c r="Y27" i="7"/>
  <c r="M27" i="7"/>
  <c r="Y71" i="7"/>
  <c r="U71" i="7"/>
  <c r="Q71" i="7"/>
  <c r="M71" i="7"/>
  <c r="O71" i="7"/>
  <c r="AA71" i="7"/>
  <c r="AG71" i="7" s="1"/>
  <c r="S71" i="7"/>
  <c r="Z63" i="7"/>
  <c r="AF63" i="7" s="1"/>
  <c r="V27" i="7"/>
  <c r="U27" i="7" s="1"/>
  <c r="R63" i="7"/>
  <c r="Q63" i="7" s="1"/>
  <c r="V123" i="7"/>
  <c r="U123" i="7" s="1"/>
  <c r="T123" i="7"/>
  <c r="S123" i="7" s="1"/>
  <c r="X111" i="7"/>
  <c r="W111" i="7" s="1"/>
  <c r="AA103" i="7"/>
  <c r="AG103" i="7" s="1"/>
  <c r="S103" i="7"/>
  <c r="O103" i="7"/>
  <c r="U103" i="7"/>
  <c r="M103" i="7"/>
  <c r="Q103" i="7"/>
  <c r="Y103" i="7"/>
  <c r="R91" i="7"/>
  <c r="Q91" i="7" s="1"/>
  <c r="T107" i="7"/>
  <c r="S107" i="7" s="1"/>
  <c r="N99" i="7"/>
  <c r="M99" i="7" s="1"/>
  <c r="Z83" i="7"/>
  <c r="AF83" i="7" s="1"/>
  <c r="R35" i="7"/>
  <c r="Q35" i="7" s="1"/>
  <c r="X127" i="7"/>
  <c r="W127" i="7" s="1"/>
  <c r="X79" i="7"/>
  <c r="W79" i="7" s="1"/>
  <c r="V43" i="7"/>
  <c r="U43" i="7" s="1"/>
  <c r="AA43" i="7"/>
  <c r="AG43" i="7" s="1"/>
  <c r="W43" i="7"/>
  <c r="S43" i="7"/>
  <c r="O43" i="7"/>
  <c r="Q43" i="7"/>
  <c r="M43" i="7"/>
  <c r="R31" i="7"/>
  <c r="Q31" i="7" s="1"/>
  <c r="P27" i="7"/>
  <c r="O27" i="7" s="1"/>
  <c r="X7" i="7"/>
  <c r="W7" i="7" s="1"/>
  <c r="N11" i="7"/>
  <c r="M11" i="7" s="1"/>
  <c r="AA19" i="7"/>
  <c r="AG19" i="7" s="1"/>
  <c r="W19" i="7"/>
  <c r="S19" i="7"/>
  <c r="O19" i="7"/>
  <c r="Y19" i="7"/>
  <c r="U19" i="7"/>
  <c r="Q19" i="7"/>
  <c r="Z31" i="7"/>
  <c r="AF31" i="7" s="1"/>
  <c r="X27" i="7"/>
  <c r="W27" i="7" s="1"/>
  <c r="AC23" i="7"/>
  <c r="S75" i="7"/>
  <c r="Y75" i="7"/>
  <c r="Q75" i="7"/>
  <c r="U75" i="7"/>
  <c r="X63" i="7"/>
  <c r="W63" i="7" s="1"/>
  <c r="AC39" i="7"/>
  <c r="U31" i="7"/>
  <c r="M31" i="7"/>
  <c r="O31" i="7"/>
  <c r="AA31" i="7"/>
  <c r="AG31" i="7" s="1"/>
  <c r="S31" i="7"/>
  <c r="S107" i="8"/>
  <c r="U107" i="8"/>
  <c r="AA107" i="8"/>
  <c r="AG107" i="8" s="1"/>
  <c r="M107" i="8"/>
  <c r="Y107" i="8"/>
  <c r="W107" i="8"/>
  <c r="Q107" i="8"/>
  <c r="AA27" i="8"/>
  <c r="AG27" i="8" s="1"/>
  <c r="S27" i="8"/>
  <c r="Y27" i="8"/>
  <c r="Q27" i="8"/>
  <c r="M27" i="8"/>
  <c r="W27" i="8"/>
  <c r="T127" i="8"/>
  <c r="S127" i="8" s="1"/>
  <c r="R83" i="8"/>
  <c r="Q83" i="8" s="1"/>
  <c r="Y35" i="8"/>
  <c r="U35" i="8"/>
  <c r="Q35" i="8"/>
  <c r="M35" i="8"/>
  <c r="O35" i="8"/>
  <c r="S35" i="8"/>
  <c r="N119" i="8"/>
  <c r="M119" i="8" s="1"/>
  <c r="AC79" i="8"/>
  <c r="N111" i="8"/>
  <c r="M111" i="8" s="1"/>
  <c r="X95" i="8"/>
  <c r="W95" i="8" s="1"/>
  <c r="X127" i="8"/>
  <c r="W127" i="8" s="1"/>
  <c r="AC127" i="8"/>
  <c r="R115" i="8"/>
  <c r="Q115" i="8" s="1"/>
  <c r="X83" i="8"/>
  <c r="W83" i="8" s="1"/>
  <c r="R75" i="8"/>
  <c r="Q75" i="8" s="1"/>
  <c r="V67" i="8"/>
  <c r="U67" i="8" s="1"/>
  <c r="P107" i="8"/>
  <c r="O107" i="8" s="1"/>
  <c r="U87" i="8"/>
  <c r="M87" i="8"/>
  <c r="S87" i="8"/>
  <c r="W87" i="8"/>
  <c r="O87" i="8"/>
  <c r="Z83" i="8"/>
  <c r="AF83" i="8" s="1"/>
  <c r="Y75" i="8"/>
  <c r="M75" i="8"/>
  <c r="S75" i="8"/>
  <c r="AA75" i="8"/>
  <c r="AG75" i="8" s="1"/>
  <c r="W75" i="8"/>
  <c r="O75" i="8"/>
  <c r="Y59" i="8"/>
  <c r="U59" i="8"/>
  <c r="Q59" i="8"/>
  <c r="M59" i="8"/>
  <c r="O59" i="8"/>
  <c r="S59" i="8"/>
  <c r="V43" i="8"/>
  <c r="U43" i="8" s="1"/>
  <c r="U71" i="8"/>
  <c r="O71" i="8"/>
  <c r="Y71" i="8"/>
  <c r="S71" i="8"/>
  <c r="M71" i="8"/>
  <c r="Q71" i="8"/>
  <c r="AC119" i="8"/>
  <c r="X119" i="8"/>
  <c r="W119" i="8" s="1"/>
  <c r="X39" i="8"/>
  <c r="W39" i="8" s="1"/>
  <c r="Y7" i="8"/>
  <c r="U7" i="8"/>
  <c r="M7" i="8"/>
  <c r="O7" i="8"/>
  <c r="W7" i="8"/>
  <c r="S7" i="8"/>
  <c r="Z95" i="8"/>
  <c r="AF95" i="8" s="1"/>
  <c r="X35" i="8"/>
  <c r="W35" i="8" s="1"/>
  <c r="T19" i="8"/>
  <c r="S19" i="8" s="1"/>
  <c r="W63" i="8"/>
  <c r="Q63" i="8"/>
  <c r="AA63" i="8"/>
  <c r="AG63" i="8" s="1"/>
  <c r="M63" i="8"/>
  <c r="U63" i="8"/>
  <c r="Y63" i="8"/>
  <c r="S63" i="8"/>
  <c r="O63" i="8"/>
  <c r="U119" i="8"/>
  <c r="O119" i="8"/>
  <c r="AA119" i="8"/>
  <c r="AG119" i="8" s="1"/>
  <c r="AA15" i="8"/>
  <c r="AG15" i="8" s="1"/>
  <c r="W15" i="8"/>
  <c r="S15" i="8"/>
  <c r="O15" i="8"/>
  <c r="Y15" i="8"/>
  <c r="Q15" i="8"/>
  <c r="Z127" i="8"/>
  <c r="Y127" i="8" s="1"/>
  <c r="AA111" i="8"/>
  <c r="AG111" i="8" s="1"/>
  <c r="W111" i="8"/>
  <c r="S111" i="8"/>
  <c r="Q111" i="8"/>
  <c r="AA115" i="8"/>
  <c r="AG115" i="8" s="1"/>
  <c r="S115" i="8"/>
  <c r="M115" i="8"/>
  <c r="Y115" i="8"/>
  <c r="W115" i="8"/>
  <c r="U115" i="8"/>
  <c r="L128" i="8"/>
  <c r="X71" i="8"/>
  <c r="W71" i="8" s="1"/>
  <c r="U23" i="8"/>
  <c r="Q23" i="8"/>
  <c r="M23" i="8"/>
  <c r="W23" i="8"/>
  <c r="O23" i="8"/>
  <c r="AA23" i="8"/>
  <c r="AG23" i="8" s="1"/>
  <c r="S23" i="8"/>
  <c r="N19" i="8"/>
  <c r="AA11" i="8"/>
  <c r="AG11" i="8" s="1"/>
  <c r="O11" i="8"/>
  <c r="Y11" i="8"/>
  <c r="U11" i="8"/>
  <c r="Q11" i="8"/>
  <c r="M11" i="8"/>
  <c r="W11" i="8"/>
  <c r="S11" i="8"/>
  <c r="P111" i="8"/>
  <c r="O111" i="8" s="1"/>
  <c r="V111" i="8"/>
  <c r="U111" i="8" s="1"/>
  <c r="AA95" i="8"/>
  <c r="AG95" i="8" s="1"/>
  <c r="S95" i="8"/>
  <c r="Q95" i="8"/>
  <c r="M95" i="8"/>
  <c r="U95" i="8"/>
  <c r="R127" i="8"/>
  <c r="Q127" i="8" s="1"/>
  <c r="P115" i="8"/>
  <c r="O115" i="8" s="1"/>
  <c r="AA83" i="8"/>
  <c r="AG83" i="8" s="1"/>
  <c r="S83" i="8"/>
  <c r="M83" i="8"/>
  <c r="U83" i="8"/>
  <c r="Y55" i="8"/>
  <c r="S55" i="8"/>
  <c r="O55" i="8"/>
  <c r="AA55" i="8"/>
  <c r="AG55" i="8" s="1"/>
  <c r="U55" i="8"/>
  <c r="M55" i="8"/>
  <c r="Q55" i="8"/>
  <c r="AA91" i="8"/>
  <c r="AG91" i="8" s="1"/>
  <c r="W91" i="8"/>
  <c r="O91" i="8"/>
  <c r="U91" i="8"/>
  <c r="M91" i="8"/>
  <c r="Y91" i="8"/>
  <c r="Q91" i="8"/>
  <c r="R87" i="8"/>
  <c r="Q87" i="8" s="1"/>
  <c r="AC63" i="8"/>
  <c r="X19" i="8"/>
  <c r="W19" i="8" s="1"/>
  <c r="Y31" i="8"/>
  <c r="S31" i="8"/>
  <c r="O31" i="8"/>
  <c r="U31" i="8"/>
  <c r="W31" i="8"/>
  <c r="AA31" i="8"/>
  <c r="AG31" i="8" s="1"/>
  <c r="Q31" i="8"/>
  <c r="M31" i="8"/>
  <c r="T119" i="8"/>
  <c r="S119" i="8" s="1"/>
  <c r="R119" i="8"/>
  <c r="Q119" i="8" s="1"/>
  <c r="AA99" i="8"/>
  <c r="AG99" i="8" s="1"/>
  <c r="M99" i="8"/>
  <c r="U99" i="8"/>
  <c r="S99" i="8"/>
  <c r="Y99" i="8"/>
  <c r="O99" i="8"/>
  <c r="AC51" i="8"/>
  <c r="U47" i="8"/>
  <c r="AA47" i="8"/>
  <c r="AG47" i="8" s="1"/>
  <c r="Q47" i="8"/>
  <c r="Y47" i="8"/>
  <c r="W47" i="8"/>
  <c r="M47" i="8"/>
  <c r="AC19" i="8"/>
  <c r="Y111" i="9"/>
  <c r="S111" i="9"/>
  <c r="W111" i="9"/>
  <c r="AA111" i="9"/>
  <c r="AG111" i="9" s="1"/>
  <c r="Q111" i="9"/>
  <c r="O111" i="9"/>
  <c r="U111" i="9"/>
  <c r="Y87" i="9"/>
  <c r="U87" i="9"/>
  <c r="Q87" i="9"/>
  <c r="S87" i="9"/>
  <c r="O87" i="9"/>
  <c r="Y71" i="9"/>
  <c r="U71" i="9"/>
  <c r="Q71" i="9"/>
  <c r="S71" i="9"/>
  <c r="O71" i="9"/>
  <c r="W71" i="9"/>
  <c r="Q39" i="9"/>
  <c r="AA39" i="9"/>
  <c r="AG39" i="9" s="1"/>
  <c r="U39" i="9"/>
  <c r="Y39" i="9"/>
  <c r="O39" i="9"/>
  <c r="S39" i="9"/>
  <c r="M39" i="9"/>
  <c r="Y51" i="9"/>
  <c r="U51" i="9"/>
  <c r="M51" i="9"/>
  <c r="O51" i="9"/>
  <c r="AC19" i="9"/>
  <c r="AA11" i="9"/>
  <c r="AG11" i="9" s="1"/>
  <c r="W11" i="9"/>
  <c r="S11" i="9"/>
  <c r="U11" i="9"/>
  <c r="AC27" i="9"/>
  <c r="V63" i="9"/>
  <c r="U63" i="9" s="1"/>
  <c r="Y19" i="9"/>
  <c r="Q19" i="9"/>
  <c r="AA19" i="9"/>
  <c r="AG19" i="9" s="1"/>
  <c r="O19" i="9"/>
  <c r="S19" i="9"/>
  <c r="R11" i="9"/>
  <c r="Q11" i="9" s="1"/>
  <c r="N123" i="9"/>
  <c r="Y127" i="9"/>
  <c r="U127" i="9"/>
  <c r="Q127" i="9"/>
  <c r="M127" i="9"/>
  <c r="AA127" i="9"/>
  <c r="AG127" i="9" s="1"/>
  <c r="W127" i="9"/>
  <c r="S127" i="9"/>
  <c r="O127" i="9"/>
  <c r="L128" i="9"/>
  <c r="X99" i="9"/>
  <c r="W99" i="9" s="1"/>
  <c r="V95" i="9"/>
  <c r="U95" i="9" s="1"/>
  <c r="AC115" i="9"/>
  <c r="AA95" i="9"/>
  <c r="AG95" i="9" s="1"/>
  <c r="Q95" i="9"/>
  <c r="O95" i="9"/>
  <c r="Y95" i="9"/>
  <c r="W95" i="9"/>
  <c r="S95" i="9"/>
  <c r="T79" i="9"/>
  <c r="S79" i="9" s="1"/>
  <c r="N87" i="9"/>
  <c r="M87" i="9" s="1"/>
  <c r="AA123" i="9"/>
  <c r="AG123" i="9" s="1"/>
  <c r="W123" i="9"/>
  <c r="S123" i="9"/>
  <c r="O123" i="9"/>
  <c r="Y123" i="9"/>
  <c r="U123" i="9"/>
  <c r="Q123" i="9"/>
  <c r="M123" i="9"/>
  <c r="X63" i="9"/>
  <c r="W63" i="9" s="1"/>
  <c r="AC63" i="9"/>
  <c r="R51" i="9"/>
  <c r="Q51" i="9" s="1"/>
  <c r="V43" i="9"/>
  <c r="U43" i="9" s="1"/>
  <c r="AA59" i="9"/>
  <c r="AG59" i="9" s="1"/>
  <c r="W59" i="9"/>
  <c r="S59" i="9"/>
  <c r="O59" i="9"/>
  <c r="Q59" i="9"/>
  <c r="Y59" i="9"/>
  <c r="V59" i="9"/>
  <c r="U59" i="9" s="1"/>
  <c r="P55" i="9"/>
  <c r="O55" i="9" s="1"/>
  <c r="X47" i="9"/>
  <c r="AA27" i="9"/>
  <c r="AG27" i="9" s="1"/>
  <c r="W27" i="9"/>
  <c r="Y27" i="9"/>
  <c r="M27" i="9"/>
  <c r="U27" i="9"/>
  <c r="W15" i="9"/>
  <c r="M15" i="9"/>
  <c r="AA15" i="9"/>
  <c r="AG15" i="9" s="1"/>
  <c r="Q15" i="9"/>
  <c r="Y15" i="9"/>
  <c r="S15" i="9"/>
  <c r="N67" i="9"/>
  <c r="M67" i="9" s="1"/>
  <c r="X67" i="9"/>
  <c r="P11" i="9"/>
  <c r="O11" i="9" s="1"/>
  <c r="N11" i="9"/>
  <c r="M11" i="9" s="1"/>
  <c r="P7" i="9"/>
  <c r="O7" i="9" s="1"/>
  <c r="Z35" i="9"/>
  <c r="AF35" i="9" s="1"/>
  <c r="AF127" i="9"/>
  <c r="P115" i="9"/>
  <c r="O115" i="9" s="1"/>
  <c r="W83" i="9"/>
  <c r="S83" i="9"/>
  <c r="U83" i="9"/>
  <c r="M83" i="9"/>
  <c r="Q83" i="9"/>
  <c r="Y83" i="9"/>
  <c r="R67" i="9"/>
  <c r="Q67" i="9" s="1"/>
  <c r="R27" i="9"/>
  <c r="Q27" i="9" s="1"/>
  <c r="AA35" i="9"/>
  <c r="AG35" i="9" s="1"/>
  <c r="S35" i="9"/>
  <c r="X127" i="9"/>
  <c r="N63" i="9"/>
  <c r="M63" i="9" s="1"/>
  <c r="Y99" i="9"/>
  <c r="U99" i="9"/>
  <c r="Q99" i="9"/>
  <c r="S99" i="9"/>
  <c r="AA99" i="9"/>
  <c r="AG99" i="9" s="1"/>
  <c r="X35" i="9"/>
  <c r="W35" i="9" s="1"/>
  <c r="W79" i="9"/>
  <c r="O79" i="9"/>
  <c r="U79" i="9"/>
  <c r="Y79" i="9"/>
  <c r="Q79" i="9"/>
  <c r="T107" i="9"/>
  <c r="R127" i="9"/>
  <c r="Y119" i="9"/>
  <c r="U119" i="9"/>
  <c r="Q119" i="9"/>
  <c r="M119" i="9"/>
  <c r="W119" i="9"/>
  <c r="O119" i="9"/>
  <c r="S119" i="9"/>
  <c r="AA119" i="9"/>
  <c r="AG119" i="9" s="1"/>
  <c r="N99" i="9"/>
  <c r="M99" i="9" s="1"/>
  <c r="N95" i="9"/>
  <c r="M95" i="9" s="1"/>
  <c r="U115" i="9"/>
  <c r="Q115" i="9"/>
  <c r="W115" i="9"/>
  <c r="AA115" i="9"/>
  <c r="AG115" i="9" s="1"/>
  <c r="S115" i="9"/>
  <c r="AC123" i="9"/>
  <c r="P63" i="9"/>
  <c r="O63" i="9" s="1"/>
  <c r="Y31" i="9"/>
  <c r="S31" i="9"/>
  <c r="W31" i="9"/>
  <c r="Q31" i="9"/>
  <c r="U31" i="9"/>
  <c r="AA31" i="9"/>
  <c r="AG31" i="9" s="1"/>
  <c r="AA107" i="9"/>
  <c r="AG107" i="9" s="1"/>
  <c r="S107" i="9"/>
  <c r="Q107" i="9"/>
  <c r="M107" i="9"/>
  <c r="U107" i="9"/>
  <c r="AC59" i="9"/>
  <c r="U47" i="9"/>
  <c r="O47" i="9"/>
  <c r="Y47" i="9"/>
  <c r="S47" i="9"/>
  <c r="Q47" i="9"/>
  <c r="X39" i="9"/>
  <c r="W39" i="9" s="1"/>
  <c r="Y7" i="9"/>
  <c r="S7" i="9"/>
  <c r="M7" i="9"/>
  <c r="W7" i="9"/>
  <c r="AA7" i="9"/>
  <c r="AG7" i="9" s="1"/>
  <c r="U7" i="9"/>
  <c r="Q7" i="9"/>
  <c r="N35" i="9"/>
  <c r="M35" i="9" s="1"/>
  <c r="AC15" i="9"/>
  <c r="Z67" i="9"/>
  <c r="AF67" i="9" s="1"/>
  <c r="AA67" i="9"/>
  <c r="AG67" i="9" s="1"/>
  <c r="W67" i="9"/>
  <c r="S67" i="9"/>
  <c r="O67" i="9"/>
  <c r="U67" i="9"/>
  <c r="P27" i="9"/>
  <c r="O27" i="9" s="1"/>
  <c r="V19" i="9"/>
  <c r="U19" i="9" s="1"/>
  <c r="Z11" i="9"/>
  <c r="AF11" i="9" s="1"/>
  <c r="AC7" i="9"/>
  <c r="AC35" i="9"/>
  <c r="N19" i="9"/>
  <c r="M19" i="9" s="1"/>
  <c r="AF127" i="10"/>
  <c r="Y91" i="10"/>
  <c r="U91" i="10"/>
  <c r="Q91" i="10"/>
  <c r="M91" i="10"/>
  <c r="AA91" i="10"/>
  <c r="AG91" i="10" s="1"/>
  <c r="O91" i="10"/>
  <c r="W91" i="10"/>
  <c r="S91" i="10"/>
  <c r="Y71" i="10"/>
  <c r="S71" i="10"/>
  <c r="O71" i="10"/>
  <c r="AA71" i="10"/>
  <c r="AG71" i="10" s="1"/>
  <c r="U71" i="10"/>
  <c r="M71" i="10"/>
  <c r="W71" i="10"/>
  <c r="Q71" i="10"/>
  <c r="AA83" i="10"/>
  <c r="AG83" i="10" s="1"/>
  <c r="W83" i="10"/>
  <c r="S83" i="10"/>
  <c r="O83" i="10"/>
  <c r="Q83" i="10"/>
  <c r="AA35" i="10"/>
  <c r="AG35" i="10" s="1"/>
  <c r="S35" i="10"/>
  <c r="Y35" i="10"/>
  <c r="Q35" i="10"/>
  <c r="AA19" i="10"/>
  <c r="AG19" i="10" s="1"/>
  <c r="S19" i="10"/>
  <c r="Y19" i="10"/>
  <c r="U19" i="10"/>
  <c r="Q19" i="10"/>
  <c r="M19" i="10"/>
  <c r="W19" i="10"/>
  <c r="O19" i="10"/>
  <c r="S27" i="10"/>
  <c r="M27" i="10"/>
  <c r="U27" i="10"/>
  <c r="O27" i="10"/>
  <c r="W27" i="10"/>
  <c r="Q27" i="10"/>
  <c r="Y103" i="10"/>
  <c r="U103" i="10"/>
  <c r="Q103" i="10"/>
  <c r="M103" i="10"/>
  <c r="W103" i="10"/>
  <c r="O103" i="10"/>
  <c r="S103" i="10"/>
  <c r="X63" i="10"/>
  <c r="W63" i="10" s="1"/>
  <c r="Y55" i="10"/>
  <c r="S55" i="10"/>
  <c r="O55" i="10"/>
  <c r="W55" i="10"/>
  <c r="AA55" i="10"/>
  <c r="AG55" i="10" s="1"/>
  <c r="M55" i="10"/>
  <c r="Q55" i="10"/>
  <c r="Z67" i="10"/>
  <c r="AF67" i="10" s="1"/>
  <c r="N67" i="10"/>
  <c r="M67" i="10" s="1"/>
  <c r="AA87" i="10"/>
  <c r="AG87" i="10" s="1"/>
  <c r="Q87" i="10"/>
  <c r="M87" i="10"/>
  <c r="N35" i="10"/>
  <c r="M35" i="10" s="1"/>
  <c r="AC7" i="10"/>
  <c r="M39" i="10"/>
  <c r="O39" i="10"/>
  <c r="AA39" i="10"/>
  <c r="AG39" i="10" s="1"/>
  <c r="U39" i="10"/>
  <c r="X51" i="10"/>
  <c r="W51" i="10" s="1"/>
  <c r="R127" i="10"/>
  <c r="Q127" i="10" s="1"/>
  <c r="P127" i="10"/>
  <c r="O127" i="10" s="1"/>
  <c r="P111" i="10"/>
  <c r="O111" i="10" s="1"/>
  <c r="N99" i="10"/>
  <c r="M99" i="10" s="1"/>
  <c r="Y119" i="10"/>
  <c r="U119" i="10"/>
  <c r="Q119" i="10"/>
  <c r="M119" i="10"/>
  <c r="W119" i="10"/>
  <c r="O119" i="10"/>
  <c r="S119" i="10"/>
  <c r="Y75" i="10"/>
  <c r="U75" i="10"/>
  <c r="Q75" i="10"/>
  <c r="M75" i="10"/>
  <c r="W75" i="10"/>
  <c r="O75" i="10"/>
  <c r="S75" i="10"/>
  <c r="V55" i="10"/>
  <c r="U55" i="10" s="1"/>
  <c r="X47" i="10"/>
  <c r="W47" i="10" s="1"/>
  <c r="AA123" i="10"/>
  <c r="AG123" i="10" s="1"/>
  <c r="W123" i="10"/>
  <c r="O123" i="10"/>
  <c r="Y123" i="10"/>
  <c r="Q123" i="10"/>
  <c r="U123" i="10"/>
  <c r="AC59" i="10"/>
  <c r="R15" i="10"/>
  <c r="Q15" i="10" s="1"/>
  <c r="AA51" i="10"/>
  <c r="AG51" i="10" s="1"/>
  <c r="O51" i="10"/>
  <c r="U51" i="10"/>
  <c r="M51" i="10"/>
  <c r="Q51" i="10"/>
  <c r="AA67" i="10"/>
  <c r="AG67" i="10" s="1"/>
  <c r="W67" i="10"/>
  <c r="S67" i="10"/>
  <c r="U67" i="10"/>
  <c r="T87" i="10"/>
  <c r="S87" i="10" s="1"/>
  <c r="Z51" i="10"/>
  <c r="AF51" i="10" s="1"/>
  <c r="AC51" i="10"/>
  <c r="V31" i="10"/>
  <c r="U31" i="10" s="1"/>
  <c r="Y15" i="10"/>
  <c r="U15" i="10"/>
  <c r="M15" i="10"/>
  <c r="O15" i="10"/>
  <c r="W15" i="10"/>
  <c r="S15" i="10"/>
  <c r="AC39" i="10"/>
  <c r="R111" i="10"/>
  <c r="AA127" i="10"/>
  <c r="AG127" i="10" s="1"/>
  <c r="S127" i="10"/>
  <c r="Y127" i="10"/>
  <c r="U127" i="10"/>
  <c r="L128" i="10"/>
  <c r="M127" i="10"/>
  <c r="AA111" i="10"/>
  <c r="AG111" i="10" s="1"/>
  <c r="S111" i="10"/>
  <c r="Y111" i="10"/>
  <c r="Q111" i="10"/>
  <c r="U111" i="10"/>
  <c r="M111" i="10"/>
  <c r="AA99" i="10"/>
  <c r="AG99" i="10" s="1"/>
  <c r="S99" i="10"/>
  <c r="O99" i="10"/>
  <c r="Q99" i="10"/>
  <c r="U99" i="10"/>
  <c r="AE128" i="10"/>
  <c r="AD128" i="10" s="1"/>
  <c r="Y115" i="10"/>
  <c r="U115" i="10"/>
  <c r="Q115" i="10"/>
  <c r="M115" i="10"/>
  <c r="W115" i="10"/>
  <c r="O115" i="10"/>
  <c r="S115" i="10"/>
  <c r="AA115" i="10"/>
  <c r="AG115" i="10" s="1"/>
  <c r="Z99" i="10"/>
  <c r="AF99" i="10" s="1"/>
  <c r="Z59" i="10"/>
  <c r="AF59" i="10" s="1"/>
  <c r="X111" i="10"/>
  <c r="V95" i="10"/>
  <c r="U95" i="10" s="1"/>
  <c r="V83" i="10"/>
  <c r="U83" i="10" s="1"/>
  <c r="X99" i="10"/>
  <c r="W99" i="10" s="1"/>
  <c r="T123" i="10"/>
  <c r="S123" i="10" s="1"/>
  <c r="AC123" i="10"/>
  <c r="U59" i="10"/>
  <c r="AA59" i="10"/>
  <c r="AG59" i="10" s="1"/>
  <c r="Q59" i="10"/>
  <c r="M59" i="10"/>
  <c r="W59" i="10"/>
  <c r="O59" i="10"/>
  <c r="S59" i="10"/>
  <c r="R39" i="10"/>
  <c r="Q39" i="10" s="1"/>
  <c r="P67" i="10"/>
  <c r="O67" i="10" s="1"/>
  <c r="AC67" i="10"/>
  <c r="AA7" i="10"/>
  <c r="AG7" i="10" s="1"/>
  <c r="W7" i="10"/>
  <c r="S7" i="10"/>
  <c r="O7" i="10"/>
  <c r="Y7" i="10"/>
  <c r="Q7" i="10"/>
  <c r="M7" i="10"/>
  <c r="Z87" i="10"/>
  <c r="AF87" i="10" s="1"/>
  <c r="P87" i="10"/>
  <c r="O87" i="10" s="1"/>
  <c r="T51" i="10"/>
  <c r="S51" i="10" s="1"/>
  <c r="R67" i="10"/>
  <c r="Q67" i="10" s="1"/>
  <c r="X43" i="10"/>
  <c r="W43" i="10" s="1"/>
  <c r="AF127" i="11"/>
  <c r="U103" i="11"/>
  <c r="AA103" i="11"/>
  <c r="AG103" i="11" s="1"/>
  <c r="W103" i="11"/>
  <c r="S103" i="11"/>
  <c r="R55" i="11"/>
  <c r="Q55" i="11" s="1"/>
  <c r="U39" i="11"/>
  <c r="Q39" i="11"/>
  <c r="M39" i="11"/>
  <c r="W39" i="11"/>
  <c r="O39" i="11"/>
  <c r="AA39" i="11"/>
  <c r="AG39" i="11" s="1"/>
  <c r="S39" i="11"/>
  <c r="AA127" i="11"/>
  <c r="AG127" i="11" s="1"/>
  <c r="W127" i="11"/>
  <c r="S127" i="11"/>
  <c r="O127" i="11"/>
  <c r="L128" i="11"/>
  <c r="Q127" i="11"/>
  <c r="M127" i="11"/>
  <c r="Y127" i="11"/>
  <c r="U127" i="11"/>
  <c r="V115" i="11"/>
  <c r="U115" i="11" s="1"/>
  <c r="V99" i="11"/>
  <c r="U99" i="11" s="1"/>
  <c r="AC95" i="11"/>
  <c r="N79" i="11"/>
  <c r="M79" i="11" s="1"/>
  <c r="X119" i="11"/>
  <c r="Z103" i="11"/>
  <c r="AF103" i="11" s="1"/>
  <c r="Z67" i="11"/>
  <c r="AF67" i="11" s="1"/>
  <c r="AA31" i="11"/>
  <c r="AG31" i="11" s="1"/>
  <c r="W31" i="11"/>
  <c r="S31" i="11"/>
  <c r="O31" i="11"/>
  <c r="Y31" i="11"/>
  <c r="Q31" i="11"/>
  <c r="M31" i="11"/>
  <c r="U31" i="11"/>
  <c r="Y19" i="11"/>
  <c r="U19" i="11"/>
  <c r="M19" i="11"/>
  <c r="AA19" i="11"/>
  <c r="AG19" i="11" s="1"/>
  <c r="W19" i="11"/>
  <c r="S19" i="11"/>
  <c r="O19" i="11"/>
  <c r="P111" i="11"/>
  <c r="O111" i="11" s="1"/>
  <c r="V95" i="11"/>
  <c r="U95" i="11" s="1"/>
  <c r="Y71" i="11"/>
  <c r="U71" i="11"/>
  <c r="Q71" i="11"/>
  <c r="M71" i="11"/>
  <c r="W71" i="11"/>
  <c r="O71" i="11"/>
  <c r="AA71" i="11"/>
  <c r="AG71" i="11" s="1"/>
  <c r="S71" i="11"/>
  <c r="AA119" i="11"/>
  <c r="AG119" i="11" s="1"/>
  <c r="Q119" i="11"/>
  <c r="O119" i="11"/>
  <c r="S119" i="11"/>
  <c r="W119" i="11"/>
  <c r="M119" i="11"/>
  <c r="Y119" i="11"/>
  <c r="N63" i="11"/>
  <c r="M63" i="11" s="1"/>
  <c r="P103" i="11"/>
  <c r="O103" i="11" s="1"/>
  <c r="Z83" i="11"/>
  <c r="AF83" i="11" s="1"/>
  <c r="N83" i="11"/>
  <c r="M83" i="11" s="1"/>
  <c r="X15" i="11"/>
  <c r="P95" i="11"/>
  <c r="O95" i="11" s="1"/>
  <c r="AA51" i="11"/>
  <c r="AG51" i="11" s="1"/>
  <c r="W51" i="11"/>
  <c r="S51" i="11"/>
  <c r="O51" i="11"/>
  <c r="Y51" i="11"/>
  <c r="Q51" i="11"/>
  <c r="U51" i="11"/>
  <c r="M51" i="11"/>
  <c r="Z39" i="11"/>
  <c r="AF39" i="11" s="1"/>
  <c r="N27" i="11"/>
  <c r="M27" i="11" s="1"/>
  <c r="P59" i="11"/>
  <c r="O59" i="11" s="1"/>
  <c r="AA35" i="11"/>
  <c r="AG35" i="11" s="1"/>
  <c r="W35" i="11"/>
  <c r="S35" i="11"/>
  <c r="U35" i="11"/>
  <c r="M35" i="11"/>
  <c r="Y35" i="11"/>
  <c r="T11" i="11"/>
  <c r="T23" i="11"/>
  <c r="S23" i="11" s="1"/>
  <c r="M23" i="11"/>
  <c r="AA23" i="11"/>
  <c r="AG23" i="11" s="1"/>
  <c r="Y43" i="11"/>
  <c r="U43" i="11"/>
  <c r="Q43" i="11"/>
  <c r="M43" i="11"/>
  <c r="W43" i="11"/>
  <c r="O43" i="11"/>
  <c r="AA43" i="11"/>
  <c r="AG43" i="11" s="1"/>
  <c r="S43" i="11"/>
  <c r="T47" i="11"/>
  <c r="S47" i="11" s="1"/>
  <c r="S111" i="11"/>
  <c r="Q111" i="11"/>
  <c r="U111" i="11"/>
  <c r="AA111" i="11"/>
  <c r="AG111" i="11" s="1"/>
  <c r="Y111" i="11"/>
  <c r="AA63" i="11"/>
  <c r="AG63" i="11" s="1"/>
  <c r="S63" i="11"/>
  <c r="O63" i="11"/>
  <c r="Q63" i="11"/>
  <c r="Y63" i="11"/>
  <c r="Y47" i="11"/>
  <c r="Q47" i="11"/>
  <c r="U47" i="11"/>
  <c r="Y87" i="11"/>
  <c r="U87" i="11"/>
  <c r="Q87" i="11"/>
  <c r="M87" i="11"/>
  <c r="W87" i="11"/>
  <c r="AA87" i="11"/>
  <c r="AG87" i="11" s="1"/>
  <c r="S87" i="11"/>
  <c r="W95" i="11"/>
  <c r="Q95" i="11"/>
  <c r="Y95" i="11"/>
  <c r="AA95" i="11"/>
  <c r="AG95" i="11" s="1"/>
  <c r="X63" i="11"/>
  <c r="W63" i="11" s="1"/>
  <c r="AA67" i="11"/>
  <c r="AG67" i="11" s="1"/>
  <c r="W67" i="11"/>
  <c r="S67" i="11"/>
  <c r="Q67" i="11"/>
  <c r="U67" i="11"/>
  <c r="W83" i="11"/>
  <c r="S83" i="11"/>
  <c r="Q83" i="11"/>
  <c r="U83" i="11"/>
  <c r="X27" i="11"/>
  <c r="W27" i="11" s="1"/>
  <c r="Y59" i="11"/>
  <c r="U59" i="11"/>
  <c r="Q59" i="11"/>
  <c r="S59" i="11"/>
  <c r="W59" i="11"/>
  <c r="T95" i="11"/>
  <c r="S95" i="11" s="1"/>
  <c r="Z99" i="11"/>
  <c r="N95" i="11"/>
  <c r="M95" i="11" s="1"/>
  <c r="AC79" i="11"/>
  <c r="V119" i="11"/>
  <c r="U119" i="11" s="1"/>
  <c r="V63" i="11"/>
  <c r="U63" i="11" s="1"/>
  <c r="AC67" i="11"/>
  <c r="P67" i="11"/>
  <c r="O67" i="11" s="1"/>
  <c r="P83" i="11"/>
  <c r="O83" i="11" s="1"/>
  <c r="AA79" i="11"/>
  <c r="AG79" i="11" s="1"/>
  <c r="W79" i="11"/>
  <c r="S79" i="11"/>
  <c r="O79" i="11"/>
  <c r="Y79" i="11"/>
  <c r="U79" i="11"/>
  <c r="Y55" i="11"/>
  <c r="U55" i="11"/>
  <c r="M55" i="11"/>
  <c r="W55" i="11"/>
  <c r="O55" i="11"/>
  <c r="S55" i="11"/>
  <c r="AA55" i="11"/>
  <c r="AG55" i="11" s="1"/>
  <c r="P15" i="11"/>
  <c r="O15" i="11" s="1"/>
  <c r="R35" i="11"/>
  <c r="Q35" i="11" s="1"/>
  <c r="V27" i="11"/>
  <c r="U27" i="11" s="1"/>
  <c r="V23" i="11"/>
  <c r="U23" i="11" s="1"/>
  <c r="R19" i="11"/>
  <c r="Q19" i="11" s="1"/>
  <c r="R23" i="11"/>
  <c r="Q23" i="11" s="1"/>
  <c r="AC23" i="11"/>
  <c r="AA15" i="11"/>
  <c r="AG15" i="11" s="1"/>
  <c r="W15" i="11"/>
  <c r="S15" i="11"/>
  <c r="U15" i="11"/>
  <c r="Q15" i="11"/>
  <c r="Y15" i="11"/>
  <c r="AA123" i="11" l="1"/>
  <c r="AG123" i="11" s="1"/>
  <c r="AF115" i="11"/>
  <c r="Y115" i="11"/>
  <c r="AG112" i="11"/>
  <c r="AA115" i="11"/>
  <c r="AG115" i="11" s="1"/>
  <c r="Y103" i="11"/>
  <c r="AF99" i="11"/>
  <c r="Y99" i="11"/>
  <c r="AG96" i="11"/>
  <c r="AA99" i="11"/>
  <c r="AG99" i="11" s="1"/>
  <c r="AA83" i="11"/>
  <c r="AG83" i="11" s="1"/>
  <c r="Y83" i="11"/>
  <c r="AG73" i="11"/>
  <c r="AA75" i="11"/>
  <c r="AG75" i="11" s="1"/>
  <c r="Y67" i="11"/>
  <c r="AA59" i="11"/>
  <c r="AG59" i="11" s="1"/>
  <c r="AA47" i="11"/>
  <c r="AG47" i="11" s="1"/>
  <c r="Y39" i="11"/>
  <c r="Y23" i="11"/>
  <c r="Z128" i="11"/>
  <c r="Y128" i="11" s="1"/>
  <c r="X128" i="11"/>
  <c r="W128" i="11" s="1"/>
  <c r="T128" i="11"/>
  <c r="S128" i="11" s="1"/>
  <c r="V128" i="11"/>
  <c r="U128" i="11" s="1"/>
  <c r="R128" i="11"/>
  <c r="Q128" i="11" s="1"/>
  <c r="P128" i="11"/>
  <c r="O128" i="11" s="1"/>
  <c r="AC128" i="11"/>
  <c r="AB128" i="11" s="1"/>
  <c r="N128" i="11"/>
  <c r="M128" i="11" s="1"/>
  <c r="S11" i="11"/>
  <c r="AA119" i="10"/>
  <c r="AG119" i="10" s="1"/>
  <c r="AA103" i="10"/>
  <c r="AG103" i="10" s="1"/>
  <c r="Y99" i="10"/>
  <c r="Y87" i="10"/>
  <c r="Y83" i="10"/>
  <c r="AA75" i="10"/>
  <c r="AG75" i="10" s="1"/>
  <c r="Y67" i="10"/>
  <c r="Y63" i="10"/>
  <c r="AG61" i="10"/>
  <c r="AA63" i="10"/>
  <c r="AG63" i="10" s="1"/>
  <c r="Y59" i="10"/>
  <c r="Y51" i="10"/>
  <c r="T128" i="10"/>
  <c r="S128" i="10" s="1"/>
  <c r="AG45" i="10"/>
  <c r="AA47" i="10"/>
  <c r="AG47" i="10" s="1"/>
  <c r="AF47" i="10"/>
  <c r="Y47" i="10"/>
  <c r="N128" i="10"/>
  <c r="M128" i="10" s="1"/>
  <c r="AG40" i="10"/>
  <c r="AA43" i="10"/>
  <c r="AG43" i="10" s="1"/>
  <c r="Y39" i="10"/>
  <c r="X128" i="10"/>
  <c r="W128" i="10" s="1"/>
  <c r="Y31" i="10"/>
  <c r="AG28" i="10"/>
  <c r="AA31" i="10"/>
  <c r="AG31" i="10" s="1"/>
  <c r="AA27" i="10"/>
  <c r="AG27" i="10" s="1"/>
  <c r="Y27" i="10"/>
  <c r="AG20" i="10"/>
  <c r="AA23" i="10"/>
  <c r="AG23" i="10" s="1"/>
  <c r="AA15" i="10"/>
  <c r="AG15" i="10" s="1"/>
  <c r="AC128" i="10"/>
  <c r="AB128" i="10" s="1"/>
  <c r="AG8" i="10"/>
  <c r="AA11" i="10"/>
  <c r="AG11" i="10" s="1"/>
  <c r="V128" i="10"/>
  <c r="U128" i="10" s="1"/>
  <c r="Y115" i="9"/>
  <c r="Y107" i="9"/>
  <c r="AA103" i="9"/>
  <c r="AG103" i="9" s="1"/>
  <c r="Y103" i="9"/>
  <c r="AG90" i="9"/>
  <c r="AA91" i="9"/>
  <c r="AG91" i="9" s="1"/>
  <c r="AA87" i="9"/>
  <c r="AG87" i="9" s="1"/>
  <c r="AA83" i="9"/>
  <c r="AG83" i="9" s="1"/>
  <c r="AA79" i="9"/>
  <c r="AG79" i="9" s="1"/>
  <c r="AA75" i="9"/>
  <c r="AG75" i="9" s="1"/>
  <c r="AA71" i="9"/>
  <c r="AG71" i="9" s="1"/>
  <c r="Y67" i="9"/>
  <c r="AF63" i="9"/>
  <c r="Y63" i="9"/>
  <c r="AG53" i="9"/>
  <c r="AA55" i="9"/>
  <c r="AG55" i="9" s="1"/>
  <c r="Y55" i="9"/>
  <c r="AA51" i="9"/>
  <c r="AG51" i="9" s="1"/>
  <c r="AA47" i="9"/>
  <c r="AG47" i="9" s="1"/>
  <c r="AG40" i="9"/>
  <c r="AA43" i="9"/>
  <c r="AG43" i="9" s="1"/>
  <c r="Y35" i="9"/>
  <c r="Y11" i="9"/>
  <c r="T128" i="9"/>
  <c r="S128" i="9" s="1"/>
  <c r="AC128" i="9"/>
  <c r="AA128" i="9" s="1"/>
  <c r="X128" i="9"/>
  <c r="W128" i="9" s="1"/>
  <c r="Z128" i="9"/>
  <c r="Y128" i="9" s="1"/>
  <c r="N128" i="9"/>
  <c r="M128" i="9" s="1"/>
  <c r="P128" i="9"/>
  <c r="O128" i="9" s="1"/>
  <c r="V128" i="9"/>
  <c r="U128" i="9" s="1"/>
  <c r="Y119" i="8"/>
  <c r="Y111" i="8"/>
  <c r="Y103" i="8"/>
  <c r="Y95" i="8"/>
  <c r="Y87" i="8"/>
  <c r="AA87" i="8"/>
  <c r="AG87" i="8" s="1"/>
  <c r="Y83" i="8"/>
  <c r="R128" i="8"/>
  <c r="Q128" i="8" s="1"/>
  <c r="AA71" i="8"/>
  <c r="AG71" i="8" s="1"/>
  <c r="AG64" i="8"/>
  <c r="AA67" i="8"/>
  <c r="AG67" i="8" s="1"/>
  <c r="AA59" i="8"/>
  <c r="AG59" i="8" s="1"/>
  <c r="AA35" i="8"/>
  <c r="AG35" i="8" s="1"/>
  <c r="V128" i="8"/>
  <c r="U128" i="8" s="1"/>
  <c r="Y23" i="8"/>
  <c r="N128" i="8"/>
  <c r="M128" i="8" s="1"/>
  <c r="M19" i="8"/>
  <c r="P128" i="8"/>
  <c r="O128" i="8" s="1"/>
  <c r="AA7" i="8"/>
  <c r="AG7" i="8" s="1"/>
  <c r="AA127" i="7"/>
  <c r="AG127" i="7" s="1"/>
  <c r="Y123" i="7"/>
  <c r="Y115" i="7"/>
  <c r="Y111" i="7"/>
  <c r="Y99" i="7"/>
  <c r="Y83" i="7"/>
  <c r="AA75" i="7"/>
  <c r="AG75" i="7" s="1"/>
  <c r="Y63" i="7"/>
  <c r="T128" i="7"/>
  <c r="S128" i="7" s="1"/>
  <c r="AA59" i="7"/>
  <c r="AG59" i="7" s="1"/>
  <c r="Y51" i="7"/>
  <c r="Y47" i="7"/>
  <c r="Y43" i="7"/>
  <c r="Y31" i="7"/>
  <c r="V128" i="7"/>
  <c r="U128" i="7" s="1"/>
  <c r="AA11" i="7"/>
  <c r="AG11" i="7" s="1"/>
  <c r="N128" i="7"/>
  <c r="M128" i="7" s="1"/>
  <c r="AC128" i="7"/>
  <c r="AA128" i="7" s="1"/>
  <c r="AG4" i="7"/>
  <c r="AA7" i="7"/>
  <c r="AG7" i="7" s="1"/>
  <c r="X128" i="7"/>
  <c r="W128" i="7" s="1"/>
  <c r="Y119" i="6"/>
  <c r="AG121" i="6"/>
  <c r="AA123" i="6"/>
  <c r="AG123" i="6" s="1"/>
  <c r="AG118" i="6"/>
  <c r="AA119" i="6"/>
  <c r="AG119" i="6" s="1"/>
  <c r="AA115" i="6"/>
  <c r="AG115" i="6" s="1"/>
  <c r="Y115" i="6"/>
  <c r="Y111" i="6"/>
  <c r="AA107" i="6"/>
  <c r="AG107" i="6" s="1"/>
  <c r="Y103" i="6"/>
  <c r="Y99" i="6"/>
  <c r="Y91" i="6"/>
  <c r="AG84" i="6"/>
  <c r="AA87" i="6"/>
  <c r="AG87" i="6" s="1"/>
  <c r="Y79" i="6"/>
  <c r="AG68" i="6"/>
  <c r="AA71" i="6"/>
  <c r="AG71" i="6" s="1"/>
  <c r="Y63" i="6"/>
  <c r="Y59" i="6"/>
  <c r="AA55" i="6"/>
  <c r="AG55" i="6" s="1"/>
  <c r="Y47" i="6"/>
  <c r="AA47" i="6"/>
  <c r="AG47" i="6" s="1"/>
  <c r="AA43" i="6"/>
  <c r="AG43" i="6" s="1"/>
  <c r="Y35" i="6"/>
  <c r="AA35" i="6"/>
  <c r="AG35" i="6" s="1"/>
  <c r="Y27" i="6"/>
  <c r="AF11" i="6"/>
  <c r="R128" i="6"/>
  <c r="Q128" i="6" s="1"/>
  <c r="P128" i="6"/>
  <c r="O128" i="6" s="1"/>
  <c r="X128" i="6"/>
  <c r="W128" i="6" s="1"/>
  <c r="AC128" i="6"/>
  <c r="AB128" i="6" s="1"/>
  <c r="AG8" i="6"/>
  <c r="AA11" i="6"/>
  <c r="AG11" i="6" s="1"/>
  <c r="N128" i="6"/>
  <c r="M128" i="6" s="1"/>
  <c r="T128" i="6"/>
  <c r="S128" i="6" s="1"/>
  <c r="Y123" i="5"/>
  <c r="AA123" i="5"/>
  <c r="AG123" i="5" s="1"/>
  <c r="Y119" i="5"/>
  <c r="Y111" i="5"/>
  <c r="AA111" i="5"/>
  <c r="AG111" i="5" s="1"/>
  <c r="AG96" i="5"/>
  <c r="AA99" i="5"/>
  <c r="AG99" i="5" s="1"/>
  <c r="AG88" i="5"/>
  <c r="AA91" i="5"/>
  <c r="AG91" i="5" s="1"/>
  <c r="AA67" i="5"/>
  <c r="AG67" i="5" s="1"/>
  <c r="AG60" i="5"/>
  <c r="AA63" i="5"/>
  <c r="AG63" i="5" s="1"/>
  <c r="Y55" i="5"/>
  <c r="AA51" i="5"/>
  <c r="AG51" i="5" s="1"/>
  <c r="Y47" i="5"/>
  <c r="AG44" i="5"/>
  <c r="AA47" i="5"/>
  <c r="AG47" i="5" s="1"/>
  <c r="AA43" i="5"/>
  <c r="AG43" i="5" s="1"/>
  <c r="X128" i="5"/>
  <c r="W128" i="5" s="1"/>
  <c r="AG32" i="5"/>
  <c r="AA35" i="5"/>
  <c r="AG35" i="5" s="1"/>
  <c r="Z36" i="5"/>
  <c r="Z39" i="5" s="1"/>
  <c r="AG20" i="5"/>
  <c r="AA23" i="5"/>
  <c r="AG23" i="5" s="1"/>
  <c r="N128" i="5"/>
  <c r="M128" i="5" s="1"/>
  <c r="Y19" i="5"/>
  <c r="AA19" i="5"/>
  <c r="AG19" i="5" s="1"/>
  <c r="P128" i="5"/>
  <c r="O128" i="5" s="1"/>
  <c r="AA15" i="5"/>
  <c r="AG15" i="5" s="1"/>
  <c r="V128" i="5"/>
  <c r="U128" i="5" s="1"/>
  <c r="Y15" i="5"/>
  <c r="T128" i="5"/>
  <c r="S128" i="5" s="1"/>
  <c r="AC128" i="5"/>
  <c r="AB128" i="5" s="1"/>
  <c r="AG4" i="5"/>
  <c r="AA7" i="5"/>
  <c r="AG7" i="5" s="1"/>
  <c r="Y119" i="14"/>
  <c r="Y111" i="14"/>
  <c r="Y99" i="14"/>
  <c r="AF75" i="14"/>
  <c r="Y75" i="14"/>
  <c r="Y67" i="14"/>
  <c r="Y63" i="14"/>
  <c r="AA59" i="14"/>
  <c r="AG59" i="14" s="1"/>
  <c r="Y59" i="14"/>
  <c r="AG44" i="14"/>
  <c r="AA47" i="14"/>
  <c r="AG47" i="14" s="1"/>
  <c r="AA39" i="14"/>
  <c r="AG39" i="14" s="1"/>
  <c r="Y39" i="14"/>
  <c r="AG17" i="14"/>
  <c r="AA19" i="14"/>
  <c r="AG19" i="14" s="1"/>
  <c r="AF19" i="14"/>
  <c r="Y19" i="14"/>
  <c r="R128" i="14"/>
  <c r="Q128" i="14" s="1"/>
  <c r="AC128" i="14"/>
  <c r="AA128" i="14" s="1"/>
  <c r="AG4" i="14"/>
  <c r="AA7" i="14"/>
  <c r="AG7" i="14" s="1"/>
  <c r="AG100" i="3"/>
  <c r="AA103" i="3"/>
  <c r="AG103" i="3" s="1"/>
  <c r="AF103" i="3"/>
  <c r="Y103" i="3"/>
  <c r="AF99" i="3"/>
  <c r="Y99" i="3"/>
  <c r="AG89" i="3"/>
  <c r="AA91" i="3"/>
  <c r="AG91" i="3" s="1"/>
  <c r="Y91" i="3"/>
  <c r="Y83" i="3"/>
  <c r="Y75" i="3"/>
  <c r="Y71" i="3"/>
  <c r="AG69" i="3"/>
  <c r="AA71" i="3"/>
  <c r="AG71" i="3" s="1"/>
  <c r="AG66" i="3"/>
  <c r="AA67" i="3"/>
  <c r="AG67" i="3" s="1"/>
  <c r="Y63" i="3"/>
  <c r="Y55" i="3"/>
  <c r="Y51" i="3"/>
  <c r="Y43" i="3"/>
  <c r="AA39" i="3"/>
  <c r="AG39" i="3" s="1"/>
  <c r="AA35" i="3"/>
  <c r="AG35" i="3" s="1"/>
  <c r="Y27" i="3"/>
  <c r="AA27" i="3"/>
  <c r="AG27" i="3" s="1"/>
  <c r="Y19" i="3"/>
  <c r="AA19" i="3"/>
  <c r="AG19" i="3" s="1"/>
  <c r="V128" i="3"/>
  <c r="U128" i="3" s="1"/>
  <c r="AA15" i="3"/>
  <c r="AG15" i="3" s="1"/>
  <c r="P128" i="3"/>
  <c r="O128" i="3" s="1"/>
  <c r="AA7" i="3"/>
  <c r="AG7" i="3" s="1"/>
  <c r="X128" i="3"/>
  <c r="W128" i="3" s="1"/>
  <c r="Y119" i="13"/>
  <c r="AA119" i="13"/>
  <c r="AG119" i="13" s="1"/>
  <c r="AF111" i="13"/>
  <c r="Y111" i="13"/>
  <c r="AA99" i="13"/>
  <c r="AG99" i="13" s="1"/>
  <c r="Y95" i="13"/>
  <c r="Y91" i="13"/>
  <c r="AG64" i="13"/>
  <c r="AA67" i="13"/>
  <c r="AG67" i="13" s="1"/>
  <c r="AA59" i="13"/>
  <c r="AG59" i="13" s="1"/>
  <c r="Y55" i="13"/>
  <c r="Y51" i="13"/>
  <c r="Y47" i="13"/>
  <c r="AA47" i="13"/>
  <c r="AG47" i="13" s="1"/>
  <c r="Y43" i="13"/>
  <c r="Y35" i="13"/>
  <c r="R128" i="13"/>
  <c r="Q128" i="13" s="1"/>
  <c r="Y31" i="13"/>
  <c r="Y27" i="13"/>
  <c r="AA23" i="13"/>
  <c r="AG23" i="13" s="1"/>
  <c r="Y23" i="13"/>
  <c r="X128" i="13"/>
  <c r="W128" i="13" s="1"/>
  <c r="AC128" i="13"/>
  <c r="AA128" i="13" s="1"/>
  <c r="N128" i="13"/>
  <c r="M128" i="13" s="1"/>
  <c r="T128" i="13"/>
  <c r="S128" i="13" s="1"/>
  <c r="Y115" i="1"/>
  <c r="Y111" i="1"/>
  <c r="Y95" i="1"/>
  <c r="Y87" i="1"/>
  <c r="AG76" i="1"/>
  <c r="AA79" i="1"/>
  <c r="AG79" i="1" s="1"/>
  <c r="Y75" i="1"/>
  <c r="Y71" i="1"/>
  <c r="AA67" i="1"/>
  <c r="AG67" i="1" s="1"/>
  <c r="AG52" i="1"/>
  <c r="AA55" i="1"/>
  <c r="AG55" i="1" s="1"/>
  <c r="AA51" i="1"/>
  <c r="AG51" i="1" s="1"/>
  <c r="Y47" i="1"/>
  <c r="AG45" i="1"/>
  <c r="AA47" i="1"/>
  <c r="AG47" i="1" s="1"/>
  <c r="AA43" i="1"/>
  <c r="AG43" i="1" s="1"/>
  <c r="AA39" i="1"/>
  <c r="AG39" i="1" s="1"/>
  <c r="AA35" i="1"/>
  <c r="AG35" i="1" s="1"/>
  <c r="AG29" i="1"/>
  <c r="AA31" i="1"/>
  <c r="AG31" i="1" s="1"/>
  <c r="Y27" i="1"/>
  <c r="Y23" i="1"/>
  <c r="Y19" i="1"/>
  <c r="X128" i="1"/>
  <c r="W128" i="1" s="1"/>
  <c r="P128" i="1"/>
  <c r="O128" i="1" s="1"/>
  <c r="R128" i="1"/>
  <c r="Q128" i="1" s="1"/>
  <c r="Y15" i="1"/>
  <c r="AA7" i="1"/>
  <c r="AG7" i="1" s="1"/>
  <c r="V128" i="1"/>
  <c r="U128" i="1" s="1"/>
  <c r="Y7" i="1"/>
  <c r="AN16" i="1"/>
  <c r="AN17" i="1" s="1"/>
  <c r="AN18" i="1" s="1"/>
  <c r="AO15" i="1"/>
  <c r="N128" i="1"/>
  <c r="M128" i="1" s="1"/>
  <c r="K128" i="1"/>
  <c r="AC128" i="1"/>
  <c r="T128" i="1"/>
  <c r="S128" i="1" s="1"/>
  <c r="Z128" i="1"/>
  <c r="Y128" i="1" s="1"/>
  <c r="K128" i="13"/>
  <c r="V128" i="13"/>
  <c r="U128" i="13" s="1"/>
  <c r="Z128" i="13"/>
  <c r="Y128" i="13" s="1"/>
  <c r="P128" i="13"/>
  <c r="O128" i="13" s="1"/>
  <c r="K128" i="3"/>
  <c r="T128" i="3"/>
  <c r="S128" i="3" s="1"/>
  <c r="AC128" i="3"/>
  <c r="R128" i="3"/>
  <c r="Q128" i="3" s="1"/>
  <c r="N128" i="3"/>
  <c r="M128" i="3" s="1"/>
  <c r="AF127" i="3"/>
  <c r="Z128" i="3"/>
  <c r="Y128" i="3" s="1"/>
  <c r="N128" i="14"/>
  <c r="M128" i="14" s="1"/>
  <c r="V128" i="14"/>
  <c r="U128" i="14" s="1"/>
  <c r="Z128" i="14"/>
  <c r="Y128" i="14" s="1"/>
  <c r="AF127" i="14"/>
  <c r="P128" i="14"/>
  <c r="O128" i="14" s="1"/>
  <c r="X128" i="14"/>
  <c r="W128" i="14" s="1"/>
  <c r="K128" i="5"/>
  <c r="R128" i="5"/>
  <c r="Q128" i="5" s="1"/>
  <c r="K128" i="6"/>
  <c r="AF127" i="6"/>
  <c r="Z128" i="6"/>
  <c r="Y128" i="6" s="1"/>
  <c r="V128" i="6"/>
  <c r="U128" i="6" s="1"/>
  <c r="Z128" i="7"/>
  <c r="Y128" i="7" s="1"/>
  <c r="AF127" i="7"/>
  <c r="R128" i="7"/>
  <c r="Q128" i="7" s="1"/>
  <c r="K128" i="7"/>
  <c r="P128" i="7"/>
  <c r="O128" i="7" s="1"/>
  <c r="K128" i="8"/>
  <c r="AC128" i="8"/>
  <c r="Z128" i="8"/>
  <c r="Y128" i="8" s="1"/>
  <c r="AF127" i="8"/>
  <c r="X128" i="8"/>
  <c r="W128" i="8" s="1"/>
  <c r="T128" i="8"/>
  <c r="S128" i="8" s="1"/>
  <c r="K128" i="9"/>
  <c r="R128" i="9"/>
  <c r="Q128" i="9" s="1"/>
  <c r="R128" i="10"/>
  <c r="Q128" i="10" s="1"/>
  <c r="P128" i="10"/>
  <c r="O128" i="10" s="1"/>
  <c r="K128" i="10"/>
  <c r="Z128" i="10"/>
  <c r="Y128" i="10" s="1"/>
  <c r="K128" i="11"/>
  <c r="AA128" i="11" l="1"/>
  <c r="AG128" i="11" s="1"/>
  <c r="AF128" i="11"/>
  <c r="AA128" i="10"/>
  <c r="AG128" i="10" s="1"/>
  <c r="AF128" i="10"/>
  <c r="AB128" i="9"/>
  <c r="AF128" i="9" s="1"/>
  <c r="AB128" i="7"/>
  <c r="AF128" i="7" s="1"/>
  <c r="AA128" i="6"/>
  <c r="AG128" i="6" s="1"/>
  <c r="AF39" i="5"/>
  <c r="Y39" i="5"/>
  <c r="Z128" i="5"/>
  <c r="Y128" i="5" s="1"/>
  <c r="AF128" i="5" s="1"/>
  <c r="AA128" i="5"/>
  <c r="AG128" i="5" s="1"/>
  <c r="AB128" i="14"/>
  <c r="AF128" i="14" s="1"/>
  <c r="AB128" i="13"/>
  <c r="AF128" i="13" s="1"/>
  <c r="AB128" i="1"/>
  <c r="AF128" i="1" s="1"/>
  <c r="AA128" i="1"/>
  <c r="AN20" i="1"/>
  <c r="AN21" i="1" s="1"/>
  <c r="AN22" i="1" s="1"/>
  <c r="AO19" i="1"/>
  <c r="AA128" i="3"/>
  <c r="AB128" i="3"/>
  <c r="AF128" i="3" s="1"/>
  <c r="AF128" i="6"/>
  <c r="AA128" i="8"/>
  <c r="AB128" i="8"/>
  <c r="AF128" i="8" s="1"/>
  <c r="AG128" i="9" l="1"/>
  <c r="AG128" i="8"/>
  <c r="AG128" i="7"/>
  <c r="AG128" i="14"/>
  <c r="AG128" i="13"/>
  <c r="AG128" i="1"/>
  <c r="AO23" i="1"/>
  <c r="AN24" i="1"/>
  <c r="AN25" i="1" s="1"/>
  <c r="AN26" i="1" s="1"/>
  <c r="AG128" i="3"/>
  <c r="AO27" i="1" l="1"/>
  <c r="AN28" i="1"/>
  <c r="AN29" i="1" s="1"/>
  <c r="AN30" i="1" s="1"/>
  <c r="AN32" i="1" l="1"/>
  <c r="AN33" i="1" s="1"/>
  <c r="AN34" i="1" s="1"/>
  <c r="AO31" i="1"/>
  <c r="AN36" i="1" l="1"/>
  <c r="AN37" i="1" s="1"/>
  <c r="AN38" i="1" s="1"/>
  <c r="AO35" i="1"/>
  <c r="AO39" i="1" l="1"/>
  <c r="AO43" i="1" l="1"/>
  <c r="AN44" i="1"/>
  <c r="AN45" i="1" s="1"/>
  <c r="AN46" i="1" s="1"/>
  <c r="AN48" i="1" l="1"/>
  <c r="AN49" i="1" s="1"/>
  <c r="AN50" i="1" s="1"/>
  <c r="AO47" i="1"/>
  <c r="AO51" i="1" l="1"/>
  <c r="AN52" i="1"/>
  <c r="AN53" i="1" s="1"/>
  <c r="AN54" i="1" s="1"/>
  <c r="AN56" i="1" l="1"/>
  <c r="AN57" i="1" s="1"/>
  <c r="AN58" i="1" s="1"/>
  <c r="AO55" i="1"/>
  <c r="AN60" i="1" l="1"/>
  <c r="AN61" i="1" s="1"/>
  <c r="AN62" i="1" s="1"/>
  <c r="AO59" i="1"/>
  <c r="AN64" i="1" l="1"/>
  <c r="AN65" i="1" s="1"/>
  <c r="AN66" i="1" s="1"/>
  <c r="AO63" i="1"/>
  <c r="AO67" i="1" l="1"/>
  <c r="AN68" i="1"/>
  <c r="AN69" i="1" s="1"/>
  <c r="AN70" i="1" s="1"/>
  <c r="AO71" i="1" l="1"/>
  <c r="AN72" i="1"/>
  <c r="AN73" i="1" s="1"/>
  <c r="AN74" i="1" s="1"/>
  <c r="AN76" i="1" l="1"/>
  <c r="AN77" i="1" s="1"/>
  <c r="AN78" i="1" s="1"/>
  <c r="AO75" i="1"/>
  <c r="AN80" i="1" l="1"/>
  <c r="AN81" i="1" s="1"/>
  <c r="AN82" i="1" s="1"/>
  <c r="AO79" i="1"/>
  <c r="AN84" i="1" l="1"/>
  <c r="AN85" i="1" s="1"/>
  <c r="AN86" i="1" s="1"/>
  <c r="AO83" i="1"/>
  <c r="AO87" i="1" l="1"/>
  <c r="AN88" i="1"/>
  <c r="AN89" i="1" s="1"/>
  <c r="AN90" i="1" s="1"/>
  <c r="AO91" i="1" l="1"/>
  <c r="AN92" i="1"/>
  <c r="AN93" i="1" s="1"/>
  <c r="AN94" i="1" s="1"/>
  <c r="AN96" i="1" l="1"/>
  <c r="AN97" i="1" s="1"/>
  <c r="AN98" i="1" s="1"/>
  <c r="AO95" i="1"/>
  <c r="AN100" i="1" l="1"/>
  <c r="AN101" i="1" s="1"/>
  <c r="AN102" i="1" s="1"/>
  <c r="AO99" i="1"/>
  <c r="AO103" i="1" l="1"/>
  <c r="AN104" i="1"/>
  <c r="AN105" i="1" s="1"/>
  <c r="AN106" i="1" s="1"/>
  <c r="AO107" i="1" l="1"/>
  <c r="AN108" i="1"/>
  <c r="AN109" i="1" s="1"/>
  <c r="AN110" i="1" s="1"/>
  <c r="AN112" i="1" l="1"/>
  <c r="AN113" i="1" s="1"/>
  <c r="AN114" i="1" s="1"/>
  <c r="AO111" i="1"/>
  <c r="AO115" i="1" l="1"/>
  <c r="AN117" i="1"/>
  <c r="AN118" i="1" s="1"/>
  <c r="AN120" i="1" s="1"/>
  <c r="AN121" i="1" l="1"/>
  <c r="AN122" i="1" s="1"/>
  <c r="AN124" i="1" s="1"/>
  <c r="AO119" i="1"/>
  <c r="AN125" i="1" l="1"/>
  <c r="AN126" i="1" s="1"/>
  <c r="AO127" i="1" s="1"/>
  <c r="AN3" i="13" s="1"/>
  <c r="AN4" i="13" s="1"/>
  <c r="AN5" i="13" s="1"/>
  <c r="AN6" i="13" s="1"/>
  <c r="AO123" i="1"/>
  <c r="AN8" i="13" l="1"/>
  <c r="AN9" i="13" s="1"/>
  <c r="AN10" i="13" s="1"/>
  <c r="AO7" i="13"/>
  <c r="AN12" i="13" l="1"/>
  <c r="AN13" i="13" s="1"/>
  <c r="AN14" i="13" s="1"/>
  <c r="AO11" i="13"/>
  <c r="AP127" i="12"/>
  <c r="AM127" i="12"/>
  <c r="AH127" i="12"/>
  <c r="J127" i="12"/>
  <c r="AD127" i="12" s="1"/>
  <c r="I127" i="12"/>
  <c r="F127" i="12"/>
  <c r="AK126" i="12"/>
  <c r="AF126" i="12"/>
  <c r="AE126" i="12"/>
  <c r="L126" i="12"/>
  <c r="T126" i="12" s="1"/>
  <c r="AK125" i="12"/>
  <c r="AF125" i="12"/>
  <c r="AE125" i="12"/>
  <c r="L125" i="12"/>
  <c r="T125" i="12" s="1"/>
  <c r="AK124" i="12"/>
  <c r="AF124" i="12"/>
  <c r="AE124" i="12"/>
  <c r="AE127" i="12" s="1"/>
  <c r="L124" i="12"/>
  <c r="X124" i="12" s="1"/>
  <c r="AP123" i="12"/>
  <c r="AM123" i="12"/>
  <c r="AH123" i="12"/>
  <c r="AI123" i="12" s="1"/>
  <c r="J123" i="12"/>
  <c r="AJ123" i="12" s="1"/>
  <c r="I123" i="12"/>
  <c r="F123" i="12"/>
  <c r="AK122" i="12"/>
  <c r="AF122" i="12"/>
  <c r="AE122" i="12"/>
  <c r="L122" i="12"/>
  <c r="T122" i="12" s="1"/>
  <c r="AK121" i="12"/>
  <c r="AF121" i="12"/>
  <c r="AE121" i="12"/>
  <c r="L121" i="12"/>
  <c r="T121" i="12" s="1"/>
  <c r="AK120" i="12"/>
  <c r="AF120" i="12"/>
  <c r="AE120" i="12"/>
  <c r="L120" i="12"/>
  <c r="AP119" i="12"/>
  <c r="AM119" i="12"/>
  <c r="AH119" i="12"/>
  <c r="AI119" i="12" s="1"/>
  <c r="J119" i="12"/>
  <c r="AD119" i="12" s="1"/>
  <c r="I119" i="12"/>
  <c r="F119" i="12"/>
  <c r="AK118" i="12"/>
  <c r="AF118" i="12"/>
  <c r="AE118" i="12"/>
  <c r="P118" i="12"/>
  <c r="L118" i="12"/>
  <c r="T118" i="12" s="1"/>
  <c r="AK117" i="12"/>
  <c r="AF117" i="12"/>
  <c r="AE117" i="12"/>
  <c r="L117" i="12"/>
  <c r="T117" i="12" s="1"/>
  <c r="AK116" i="12"/>
  <c r="AF116" i="12"/>
  <c r="AE116" i="12"/>
  <c r="L116" i="12"/>
  <c r="X116" i="12" s="1"/>
  <c r="AP115" i="12"/>
  <c r="AM115" i="12"/>
  <c r="AH115" i="12"/>
  <c r="AI115" i="12" s="1"/>
  <c r="J115" i="12"/>
  <c r="AD115" i="12" s="1"/>
  <c r="I115" i="12"/>
  <c r="F115" i="12"/>
  <c r="D115" i="12"/>
  <c r="AK114" i="12"/>
  <c r="AF114" i="12"/>
  <c r="AE114" i="12"/>
  <c r="L114" i="12"/>
  <c r="X114" i="12" s="1"/>
  <c r="AK113" i="12"/>
  <c r="AF113" i="12"/>
  <c r="AE113" i="12"/>
  <c r="L113" i="12"/>
  <c r="X113" i="12" s="1"/>
  <c r="AK112" i="12"/>
  <c r="AF112" i="12"/>
  <c r="AE112" i="12"/>
  <c r="L112" i="12"/>
  <c r="T112" i="12" s="1"/>
  <c r="AP111" i="12"/>
  <c r="AM111" i="12"/>
  <c r="AH111" i="12"/>
  <c r="AI111" i="12" s="1"/>
  <c r="J111" i="12"/>
  <c r="K111" i="12" s="1"/>
  <c r="I111" i="12"/>
  <c r="F111" i="12"/>
  <c r="D111" i="12"/>
  <c r="AK110" i="12"/>
  <c r="AF110" i="12"/>
  <c r="AE110" i="12"/>
  <c r="L110" i="12"/>
  <c r="T110" i="12" s="1"/>
  <c r="AK109" i="12"/>
  <c r="AF109" i="12"/>
  <c r="AE109" i="12"/>
  <c r="Z109" i="12"/>
  <c r="P109" i="12"/>
  <c r="N109" i="12"/>
  <c r="L109" i="12"/>
  <c r="T109" i="12" s="1"/>
  <c r="AK108" i="12"/>
  <c r="AF108" i="12"/>
  <c r="AE108" i="12"/>
  <c r="L108" i="12"/>
  <c r="T108" i="12" s="1"/>
  <c r="AP107" i="12"/>
  <c r="AM107" i="12"/>
  <c r="AH107" i="12"/>
  <c r="AI107" i="12" s="1"/>
  <c r="J107" i="12"/>
  <c r="AJ107" i="12" s="1"/>
  <c r="I107" i="12"/>
  <c r="F107" i="12"/>
  <c r="D107" i="12"/>
  <c r="AK106" i="12"/>
  <c r="AF106" i="12"/>
  <c r="AE106" i="12"/>
  <c r="R106" i="12"/>
  <c r="L106" i="12"/>
  <c r="X106" i="12" s="1"/>
  <c r="AK105" i="12"/>
  <c r="AF105" i="12"/>
  <c r="AE105" i="12"/>
  <c r="L105" i="12"/>
  <c r="P105" i="12" s="1"/>
  <c r="AK104" i="12"/>
  <c r="AA104" i="12" s="1"/>
  <c r="AG104" i="12" s="1"/>
  <c r="AF104" i="12"/>
  <c r="AE104" i="12"/>
  <c r="L104" i="12"/>
  <c r="AC104" i="12" s="1"/>
  <c r="AP103" i="12"/>
  <c r="AM103" i="12"/>
  <c r="AH103" i="12"/>
  <c r="AI103" i="12" s="1"/>
  <c r="J103" i="12"/>
  <c r="K103" i="12" s="1"/>
  <c r="I103" i="12"/>
  <c r="F103" i="12"/>
  <c r="D103" i="12"/>
  <c r="AK102" i="12"/>
  <c r="AF102" i="12"/>
  <c r="AE102" i="12"/>
  <c r="T102" i="12"/>
  <c r="L102" i="12"/>
  <c r="AK101" i="12"/>
  <c r="AF101" i="12"/>
  <c r="AE101" i="12"/>
  <c r="L101" i="12"/>
  <c r="T101" i="12" s="1"/>
  <c r="AK100" i="12"/>
  <c r="AF100" i="12"/>
  <c r="AE100" i="12"/>
  <c r="L100" i="12"/>
  <c r="T100" i="12" s="1"/>
  <c r="AP99" i="12"/>
  <c r="AM99" i="12"/>
  <c r="AH99" i="12"/>
  <c r="AI99" i="12" s="1"/>
  <c r="J99" i="12"/>
  <c r="AJ99" i="12" s="1"/>
  <c r="I99" i="12"/>
  <c r="F99" i="12"/>
  <c r="D99" i="12"/>
  <c r="AK98" i="12"/>
  <c r="AF98" i="12"/>
  <c r="AE98" i="12"/>
  <c r="L98" i="12"/>
  <c r="T98" i="12" s="1"/>
  <c r="AK97" i="12"/>
  <c r="AF97" i="12"/>
  <c r="AE97" i="12"/>
  <c r="L97" i="12"/>
  <c r="T97" i="12" s="1"/>
  <c r="AK96" i="12"/>
  <c r="AF96" i="12"/>
  <c r="AE96" i="12"/>
  <c r="L96" i="12"/>
  <c r="AP95" i="12"/>
  <c r="AM95" i="12"/>
  <c r="AH95" i="12"/>
  <c r="AI95" i="12" s="1"/>
  <c r="J95" i="12"/>
  <c r="I95" i="12"/>
  <c r="F95" i="12"/>
  <c r="D95" i="12"/>
  <c r="AK94" i="12"/>
  <c r="AF94" i="12"/>
  <c r="AE94" i="12"/>
  <c r="X94" i="12"/>
  <c r="L94" i="12"/>
  <c r="T94" i="12" s="1"/>
  <c r="AK93" i="12"/>
  <c r="AF93" i="12"/>
  <c r="AE93" i="12"/>
  <c r="L93" i="12"/>
  <c r="X93" i="12" s="1"/>
  <c r="AK92" i="12"/>
  <c r="AF92" i="12"/>
  <c r="AE92" i="12"/>
  <c r="L92" i="12"/>
  <c r="X92" i="12" s="1"/>
  <c r="AP91" i="12"/>
  <c r="AM91" i="12"/>
  <c r="AH91" i="12"/>
  <c r="AI91" i="12" s="1"/>
  <c r="J91" i="12"/>
  <c r="AD91" i="12" s="1"/>
  <c r="I91" i="12"/>
  <c r="F91" i="12"/>
  <c r="D91" i="12"/>
  <c r="AK90" i="12"/>
  <c r="AF90" i="12"/>
  <c r="AE90" i="12"/>
  <c r="L90" i="12"/>
  <c r="X90" i="12" s="1"/>
  <c r="AK89" i="12"/>
  <c r="AF89" i="12"/>
  <c r="AE89" i="12"/>
  <c r="L89" i="12"/>
  <c r="X89" i="12" s="1"/>
  <c r="AK88" i="12"/>
  <c r="AF88" i="12"/>
  <c r="AE88" i="12"/>
  <c r="L88" i="12"/>
  <c r="T88" i="12" s="1"/>
  <c r="AP87" i="12"/>
  <c r="AM87" i="12"/>
  <c r="AH87" i="12"/>
  <c r="AI87" i="12" s="1"/>
  <c r="J87" i="12"/>
  <c r="K87" i="12" s="1"/>
  <c r="I87" i="12"/>
  <c r="F87" i="12"/>
  <c r="D87" i="12"/>
  <c r="AK86" i="12"/>
  <c r="AF86" i="12"/>
  <c r="AE86" i="12"/>
  <c r="L86" i="12"/>
  <c r="AK85" i="12"/>
  <c r="AF85" i="12"/>
  <c r="AE85" i="12"/>
  <c r="P85" i="12"/>
  <c r="N85" i="12"/>
  <c r="L85" i="12"/>
  <c r="T85" i="12" s="1"/>
  <c r="AK84" i="12"/>
  <c r="AF84" i="12"/>
  <c r="AE84" i="12"/>
  <c r="L84" i="12"/>
  <c r="AP83" i="12"/>
  <c r="AM83" i="12"/>
  <c r="AH83" i="12"/>
  <c r="AI83" i="12" s="1"/>
  <c r="J83" i="12"/>
  <c r="AJ83" i="12" s="1"/>
  <c r="I83" i="12"/>
  <c r="F83" i="12"/>
  <c r="D83" i="12"/>
  <c r="AK82" i="12"/>
  <c r="AF82" i="12"/>
  <c r="AE82" i="12"/>
  <c r="V82" i="12"/>
  <c r="L82" i="12"/>
  <c r="T82" i="12" s="1"/>
  <c r="AK81" i="12"/>
  <c r="AF81" i="12"/>
  <c r="AE81" i="12"/>
  <c r="L81" i="12"/>
  <c r="AK80" i="12"/>
  <c r="AF80" i="12"/>
  <c r="AE80" i="12"/>
  <c r="L80" i="12"/>
  <c r="V80" i="12" s="1"/>
  <c r="AP79" i="12"/>
  <c r="AM79" i="12"/>
  <c r="AH79" i="12"/>
  <c r="AI79" i="12" s="1"/>
  <c r="J79" i="12"/>
  <c r="AD79" i="12" s="1"/>
  <c r="I79" i="12"/>
  <c r="F79" i="12"/>
  <c r="D79" i="12"/>
  <c r="AK78" i="12"/>
  <c r="AF78" i="12"/>
  <c r="AE78" i="12"/>
  <c r="L78" i="12"/>
  <c r="P78" i="12" s="1"/>
  <c r="AK77" i="12"/>
  <c r="AF77" i="12"/>
  <c r="AE77" i="12"/>
  <c r="L77" i="12"/>
  <c r="X77" i="12" s="1"/>
  <c r="AK76" i="12"/>
  <c r="AF76" i="12"/>
  <c r="AE76" i="12"/>
  <c r="L76" i="12"/>
  <c r="T76" i="12" s="1"/>
  <c r="AP75" i="12"/>
  <c r="AM75" i="12"/>
  <c r="AH75" i="12"/>
  <c r="AI75" i="12" s="1"/>
  <c r="J75" i="12"/>
  <c r="AD75" i="12" s="1"/>
  <c r="I75" i="12"/>
  <c r="F75" i="12"/>
  <c r="D75" i="12"/>
  <c r="AK74" i="12"/>
  <c r="AF74" i="12"/>
  <c r="AE74" i="12"/>
  <c r="L74" i="12"/>
  <c r="X74" i="12" s="1"/>
  <c r="AK73" i="12"/>
  <c r="AF73" i="12"/>
  <c r="AE73" i="12"/>
  <c r="L73" i="12"/>
  <c r="T73" i="12" s="1"/>
  <c r="AK72" i="12"/>
  <c r="AF72" i="12"/>
  <c r="AE72" i="12"/>
  <c r="AE75" i="12" s="1"/>
  <c r="L72" i="12"/>
  <c r="T72" i="12" s="1"/>
  <c r="AP71" i="12"/>
  <c r="AM71" i="12"/>
  <c r="AH71" i="12"/>
  <c r="AI71" i="12" s="1"/>
  <c r="J71" i="12"/>
  <c r="I71" i="12"/>
  <c r="F71" i="12"/>
  <c r="D71" i="12"/>
  <c r="AK70" i="12"/>
  <c r="AF70" i="12"/>
  <c r="AE70" i="12"/>
  <c r="L70" i="12"/>
  <c r="P70" i="12" s="1"/>
  <c r="AK69" i="12"/>
  <c r="AF69" i="12"/>
  <c r="AE69" i="12"/>
  <c r="L69" i="12"/>
  <c r="T69" i="12" s="1"/>
  <c r="AK68" i="12"/>
  <c r="AF68" i="12"/>
  <c r="AE68" i="12"/>
  <c r="L68" i="12"/>
  <c r="T68" i="12" s="1"/>
  <c r="AP67" i="12"/>
  <c r="AM67" i="12"/>
  <c r="AH67" i="12"/>
  <c r="AI67" i="12" s="1"/>
  <c r="J67" i="12"/>
  <c r="AJ67" i="12" s="1"/>
  <c r="I67" i="12"/>
  <c r="F67" i="12"/>
  <c r="D67" i="12"/>
  <c r="AK66" i="12"/>
  <c r="AF66" i="12"/>
  <c r="AE66" i="12"/>
  <c r="L66" i="12"/>
  <c r="T66" i="12" s="1"/>
  <c r="AK65" i="12"/>
  <c r="AF65" i="12"/>
  <c r="AE65" i="12"/>
  <c r="L65" i="12"/>
  <c r="P65" i="12" s="1"/>
  <c r="AK64" i="12"/>
  <c r="AF64" i="12"/>
  <c r="AE64" i="12"/>
  <c r="L64" i="12"/>
  <c r="L67" i="12" s="1"/>
  <c r="AP63" i="12"/>
  <c r="AM63" i="12"/>
  <c r="AH63" i="12"/>
  <c r="J63" i="12"/>
  <c r="AB63" i="12" s="1"/>
  <c r="I63" i="12"/>
  <c r="F63" i="12"/>
  <c r="D63" i="12"/>
  <c r="AK62" i="12"/>
  <c r="AF62" i="12"/>
  <c r="AE62" i="12"/>
  <c r="L62" i="12"/>
  <c r="AK61" i="12"/>
  <c r="AF61" i="12"/>
  <c r="AE61" i="12"/>
  <c r="L61" i="12"/>
  <c r="T61" i="12" s="1"/>
  <c r="AK60" i="12"/>
  <c r="AF60" i="12"/>
  <c r="AE60" i="12"/>
  <c r="L60" i="12"/>
  <c r="AP59" i="12"/>
  <c r="AM59" i="12"/>
  <c r="AH59" i="12"/>
  <c r="AI59" i="12" s="1"/>
  <c r="J59" i="12"/>
  <c r="AD59" i="12" s="1"/>
  <c r="I59" i="12"/>
  <c r="F59" i="12"/>
  <c r="D59" i="12"/>
  <c r="AK58" i="12"/>
  <c r="AF58" i="12"/>
  <c r="AE58" i="12"/>
  <c r="L58" i="12"/>
  <c r="X58" i="12" s="1"/>
  <c r="AK57" i="12"/>
  <c r="AF57" i="12"/>
  <c r="AE57" i="12"/>
  <c r="L57" i="12"/>
  <c r="AK56" i="12"/>
  <c r="AF56" i="12"/>
  <c r="AE56" i="12"/>
  <c r="L56" i="12"/>
  <c r="T56" i="12" s="1"/>
  <c r="AP55" i="12"/>
  <c r="AM55" i="12"/>
  <c r="AH55" i="12"/>
  <c r="J55" i="12"/>
  <c r="AD55" i="12" s="1"/>
  <c r="I55" i="12"/>
  <c r="F55" i="12"/>
  <c r="D55" i="12"/>
  <c r="AK54" i="12"/>
  <c r="AF54" i="12"/>
  <c r="AE54" i="12"/>
  <c r="X54" i="12"/>
  <c r="L54" i="12"/>
  <c r="T54" i="12" s="1"/>
  <c r="AK53" i="12"/>
  <c r="AF53" i="12"/>
  <c r="AE53" i="12"/>
  <c r="L53" i="12"/>
  <c r="T53" i="12" s="1"/>
  <c r="AK52" i="12"/>
  <c r="AF52" i="12"/>
  <c r="AE52" i="12"/>
  <c r="L52" i="12"/>
  <c r="Z52" i="12" s="1"/>
  <c r="AP51" i="12"/>
  <c r="AM51" i="12"/>
  <c r="AH51" i="12"/>
  <c r="AI51" i="12" s="1"/>
  <c r="J51" i="12"/>
  <c r="K51" i="12" s="1"/>
  <c r="I51" i="12"/>
  <c r="F51" i="12"/>
  <c r="D51" i="12"/>
  <c r="AK50" i="12"/>
  <c r="AF50" i="12"/>
  <c r="AE50" i="12"/>
  <c r="L50" i="12"/>
  <c r="X50" i="12" s="1"/>
  <c r="AK49" i="12"/>
  <c r="AF49" i="12"/>
  <c r="AE49" i="12"/>
  <c r="L49" i="12"/>
  <c r="T49" i="12" s="1"/>
  <c r="AK48" i="12"/>
  <c r="AF48" i="12"/>
  <c r="AE48" i="12"/>
  <c r="L48" i="12"/>
  <c r="T48" i="12" s="1"/>
  <c r="AP47" i="12"/>
  <c r="AM47" i="12"/>
  <c r="AH47" i="12"/>
  <c r="AI47" i="12" s="1"/>
  <c r="J47" i="12"/>
  <c r="AD47" i="12" s="1"/>
  <c r="I47" i="12"/>
  <c r="F47" i="12"/>
  <c r="D47" i="12"/>
  <c r="AK46" i="12"/>
  <c r="AF46" i="12"/>
  <c r="AE46" i="12"/>
  <c r="L46" i="12"/>
  <c r="T46" i="12" s="1"/>
  <c r="AK45" i="12"/>
  <c r="AF45" i="12"/>
  <c r="AE45" i="12"/>
  <c r="L45" i="12"/>
  <c r="T45" i="12" s="1"/>
  <c r="AK44" i="12"/>
  <c r="AF44" i="12"/>
  <c r="AE44" i="12"/>
  <c r="L44" i="12"/>
  <c r="T44" i="12" s="1"/>
  <c r="AP43" i="12"/>
  <c r="AM43" i="12"/>
  <c r="AH43" i="12"/>
  <c r="AI43" i="12" s="1"/>
  <c r="J43" i="12"/>
  <c r="K43" i="12" s="1"/>
  <c r="I43" i="12"/>
  <c r="F43" i="12"/>
  <c r="D43" i="12"/>
  <c r="AK42" i="12"/>
  <c r="AF42" i="12"/>
  <c r="AE42" i="12"/>
  <c r="P42" i="12"/>
  <c r="L42" i="12"/>
  <c r="X42" i="12" s="1"/>
  <c r="AK41" i="12"/>
  <c r="AF41" i="12"/>
  <c r="AE41" i="12"/>
  <c r="R41" i="12"/>
  <c r="L41" i="12"/>
  <c r="T41" i="12" s="1"/>
  <c r="AK40" i="12"/>
  <c r="AF40" i="12"/>
  <c r="AE40" i="12"/>
  <c r="L40" i="12"/>
  <c r="X40" i="12" s="1"/>
  <c r="AP39" i="12"/>
  <c r="AM39" i="12"/>
  <c r="AH39" i="12"/>
  <c r="AI39" i="12" s="1"/>
  <c r="J39" i="12"/>
  <c r="AJ39" i="12" s="1"/>
  <c r="I39" i="12"/>
  <c r="F39" i="12"/>
  <c r="D39" i="12"/>
  <c r="AK38" i="12"/>
  <c r="AF38" i="12"/>
  <c r="AE38" i="12"/>
  <c r="L38" i="12"/>
  <c r="T38" i="12" s="1"/>
  <c r="AK37" i="12"/>
  <c r="AF37" i="12"/>
  <c r="AE37" i="12"/>
  <c r="T37" i="12"/>
  <c r="AK36" i="12"/>
  <c r="AK39" i="12" s="1"/>
  <c r="AF36" i="12"/>
  <c r="AE36" i="12"/>
  <c r="AP35" i="12"/>
  <c r="AM35" i="12"/>
  <c r="AH35" i="12"/>
  <c r="AI35" i="12" s="1"/>
  <c r="J35" i="12"/>
  <c r="K35" i="12" s="1"/>
  <c r="I35" i="12"/>
  <c r="F35" i="12"/>
  <c r="D35" i="12"/>
  <c r="AK34" i="12"/>
  <c r="AF34" i="12"/>
  <c r="AE34" i="12"/>
  <c r="L34" i="12"/>
  <c r="X34" i="12" s="1"/>
  <c r="AK33" i="12"/>
  <c r="AF33" i="12"/>
  <c r="AE33" i="12"/>
  <c r="L33" i="12"/>
  <c r="X33" i="12" s="1"/>
  <c r="AK32" i="12"/>
  <c r="AF32" i="12"/>
  <c r="AE32" i="12"/>
  <c r="L32" i="12"/>
  <c r="X32" i="12" s="1"/>
  <c r="AP31" i="12"/>
  <c r="AM31" i="12"/>
  <c r="AH31" i="12"/>
  <c r="AI31" i="12" s="1"/>
  <c r="J31" i="12"/>
  <c r="AJ31" i="12" s="1"/>
  <c r="I31" i="12"/>
  <c r="F31" i="12"/>
  <c r="D31" i="12"/>
  <c r="AK30" i="12"/>
  <c r="AF30" i="12"/>
  <c r="AE30" i="12"/>
  <c r="V30" i="12"/>
  <c r="L30" i="12"/>
  <c r="R30" i="12" s="1"/>
  <c r="AK29" i="12"/>
  <c r="AF29" i="12"/>
  <c r="AE29" i="12"/>
  <c r="L29" i="12"/>
  <c r="AK28" i="12"/>
  <c r="AF28" i="12"/>
  <c r="AE28" i="12"/>
  <c r="L28" i="12"/>
  <c r="Z28" i="12" s="1"/>
  <c r="AP27" i="12"/>
  <c r="AM27" i="12"/>
  <c r="AH27" i="12"/>
  <c r="AI27" i="12" s="1"/>
  <c r="J27" i="12"/>
  <c r="K27" i="12" s="1"/>
  <c r="I27" i="12"/>
  <c r="F27" i="12"/>
  <c r="D27" i="12"/>
  <c r="AK26" i="12"/>
  <c r="AF26" i="12"/>
  <c r="AE26" i="12"/>
  <c r="L26" i="12"/>
  <c r="Z26" i="12" s="1"/>
  <c r="AK25" i="12"/>
  <c r="AF25" i="12"/>
  <c r="AE25" i="12"/>
  <c r="L25" i="12"/>
  <c r="V25" i="12" s="1"/>
  <c r="AK24" i="12"/>
  <c r="AF24" i="12"/>
  <c r="AE24" i="12"/>
  <c r="V24" i="12"/>
  <c r="R24" i="12"/>
  <c r="L24" i="12"/>
  <c r="N24" i="12" s="1"/>
  <c r="AP23" i="12"/>
  <c r="AM23" i="12"/>
  <c r="AH23" i="12"/>
  <c r="AI23" i="12" s="1"/>
  <c r="J23" i="12"/>
  <c r="K23" i="12" s="1"/>
  <c r="I23" i="12"/>
  <c r="F23" i="12"/>
  <c r="D23" i="12"/>
  <c r="AK22" i="12"/>
  <c r="AF22" i="12"/>
  <c r="AE22" i="12"/>
  <c r="L22" i="12"/>
  <c r="X22" i="12" s="1"/>
  <c r="AK21" i="12"/>
  <c r="AF21" i="12"/>
  <c r="AE21" i="12"/>
  <c r="L21" i="12"/>
  <c r="N21" i="12" s="1"/>
  <c r="AK20" i="12"/>
  <c r="AF20" i="12"/>
  <c r="AE20" i="12"/>
  <c r="AE23" i="12" s="1"/>
  <c r="L20" i="12"/>
  <c r="AP19" i="12"/>
  <c r="AM19" i="12"/>
  <c r="AH19" i="12"/>
  <c r="AI19" i="12" s="1"/>
  <c r="J19" i="12"/>
  <c r="AD19" i="12" s="1"/>
  <c r="I19" i="12"/>
  <c r="F19" i="12"/>
  <c r="D19" i="12"/>
  <c r="AK18" i="12"/>
  <c r="AF18" i="12"/>
  <c r="AE18" i="12"/>
  <c r="L18" i="12"/>
  <c r="T18" i="12" s="1"/>
  <c r="AK17" i="12"/>
  <c r="AF17" i="12"/>
  <c r="AE17" i="12"/>
  <c r="L17" i="12"/>
  <c r="AC17" i="12" s="1"/>
  <c r="AK16" i="12"/>
  <c r="AF16" i="12"/>
  <c r="AE16" i="12"/>
  <c r="L16" i="12"/>
  <c r="T16" i="12" s="1"/>
  <c r="AP15" i="12"/>
  <c r="AM15" i="12"/>
  <c r="AH15" i="12"/>
  <c r="AI15" i="12" s="1"/>
  <c r="J15" i="12"/>
  <c r="K15" i="12" s="1"/>
  <c r="I15" i="12"/>
  <c r="F15" i="12"/>
  <c r="D15" i="12"/>
  <c r="AK14" i="12"/>
  <c r="AF14" i="12"/>
  <c r="AE14" i="12"/>
  <c r="AA14" i="12"/>
  <c r="AG14" i="12" s="1"/>
  <c r="L14" i="12"/>
  <c r="AC14" i="12" s="1"/>
  <c r="AK13" i="12"/>
  <c r="AF13" i="12"/>
  <c r="AE13" i="12"/>
  <c r="L13" i="12"/>
  <c r="T13" i="12" s="1"/>
  <c r="AK12" i="12"/>
  <c r="AF12" i="12"/>
  <c r="AE12" i="12"/>
  <c r="L12" i="12"/>
  <c r="Z12" i="12" s="1"/>
  <c r="AP11" i="12"/>
  <c r="AM11" i="12"/>
  <c r="AH11" i="12"/>
  <c r="AI11" i="12" s="1"/>
  <c r="J11" i="12"/>
  <c r="AJ11" i="12" s="1"/>
  <c r="I11" i="12"/>
  <c r="F11" i="12"/>
  <c r="D11" i="12"/>
  <c r="AK10" i="12"/>
  <c r="AF10" i="12"/>
  <c r="AE10" i="12"/>
  <c r="V10" i="12"/>
  <c r="R10" i="12"/>
  <c r="L10" i="12"/>
  <c r="T10" i="12" s="1"/>
  <c r="AK9" i="12"/>
  <c r="AF9" i="12"/>
  <c r="AE9" i="12"/>
  <c r="L9" i="12"/>
  <c r="Z9" i="12" s="1"/>
  <c r="AK8" i="12"/>
  <c r="AF8" i="12"/>
  <c r="AE8" i="12"/>
  <c r="L8" i="12"/>
  <c r="Z8" i="12" s="1"/>
  <c r="AP7" i="12"/>
  <c r="AM7" i="12"/>
  <c r="AH7" i="12"/>
  <c r="AI7" i="12" s="1"/>
  <c r="J7" i="12"/>
  <c r="K7" i="12" s="1"/>
  <c r="I7" i="12"/>
  <c r="F7" i="12"/>
  <c r="D7" i="12"/>
  <c r="AK6" i="12"/>
  <c r="AF6" i="12"/>
  <c r="AE6" i="12"/>
  <c r="L6" i="12"/>
  <c r="Z6" i="12" s="1"/>
  <c r="AK5" i="12"/>
  <c r="AF5" i="12"/>
  <c r="AE5" i="12"/>
  <c r="L5" i="12"/>
  <c r="X5" i="12" s="1"/>
  <c r="AK4" i="12"/>
  <c r="AF4" i="12"/>
  <c r="AE4" i="12"/>
  <c r="AC4" i="12"/>
  <c r="P124" i="12" l="1"/>
  <c r="AK123" i="12"/>
  <c r="N122" i="12"/>
  <c r="AC122" i="12"/>
  <c r="AA122" i="12" s="1"/>
  <c r="AG122" i="12" s="1"/>
  <c r="R122" i="12"/>
  <c r="V122" i="12"/>
  <c r="P121" i="12"/>
  <c r="L123" i="12"/>
  <c r="X121" i="12"/>
  <c r="K123" i="12"/>
  <c r="N120" i="12"/>
  <c r="Z120" i="12"/>
  <c r="N117" i="12"/>
  <c r="X117" i="12"/>
  <c r="P116" i="12"/>
  <c r="AC114" i="12"/>
  <c r="AA114" i="12" s="1"/>
  <c r="AG114" i="12" s="1"/>
  <c r="R114" i="12"/>
  <c r="V114" i="12"/>
  <c r="T111" i="12"/>
  <c r="AE111" i="12"/>
  <c r="AK111" i="12"/>
  <c r="R109" i="12"/>
  <c r="X109" i="12"/>
  <c r="V106" i="12"/>
  <c r="N106" i="12"/>
  <c r="AC106" i="12"/>
  <c r="AA106" i="12" s="1"/>
  <c r="AG106" i="12" s="1"/>
  <c r="X105" i="12"/>
  <c r="P104" i="12"/>
  <c r="X104" i="12"/>
  <c r="N104" i="12"/>
  <c r="Z104" i="12"/>
  <c r="R104" i="12"/>
  <c r="N101" i="12"/>
  <c r="AE103" i="12"/>
  <c r="X101" i="12"/>
  <c r="L99" i="12"/>
  <c r="AK99" i="12"/>
  <c r="AE99" i="12"/>
  <c r="N93" i="12"/>
  <c r="N90" i="12"/>
  <c r="AC90" i="12"/>
  <c r="AA90" i="12" s="1"/>
  <c r="AG90" i="12" s="1"/>
  <c r="R90" i="12"/>
  <c r="V90" i="12"/>
  <c r="K99" i="12"/>
  <c r="K91" i="12"/>
  <c r="AB87" i="12"/>
  <c r="R85" i="12"/>
  <c r="Z85" i="12"/>
  <c r="AK87" i="12"/>
  <c r="X85" i="12"/>
  <c r="R82" i="12"/>
  <c r="AK83" i="12"/>
  <c r="AE83" i="12"/>
  <c r="N80" i="12"/>
  <c r="AC80" i="12"/>
  <c r="AA80" i="12" s="1"/>
  <c r="AG80" i="12" s="1"/>
  <c r="R80" i="12"/>
  <c r="X78" i="12"/>
  <c r="T78" i="12"/>
  <c r="AC77" i="12"/>
  <c r="AA77" i="12" s="1"/>
  <c r="AG77" i="12" s="1"/>
  <c r="N77" i="12"/>
  <c r="P77" i="12"/>
  <c r="R77" i="12"/>
  <c r="Z77" i="12"/>
  <c r="N74" i="12"/>
  <c r="AK75" i="12"/>
  <c r="P72" i="12"/>
  <c r="R72" i="12"/>
  <c r="Z72" i="12"/>
  <c r="T70" i="12"/>
  <c r="T71" i="12" s="1"/>
  <c r="X70" i="12"/>
  <c r="AE71" i="12"/>
  <c r="P69" i="12"/>
  <c r="R69" i="12"/>
  <c r="Z69" i="12"/>
  <c r="X68" i="12"/>
  <c r="N66" i="12"/>
  <c r="AC66" i="12"/>
  <c r="AA66" i="12" s="1"/>
  <c r="AG66" i="12" s="1"/>
  <c r="R66" i="12"/>
  <c r="V66" i="12"/>
  <c r="AK67" i="12"/>
  <c r="X65" i="12"/>
  <c r="T65" i="12"/>
  <c r="K67" i="12"/>
  <c r="P64" i="12"/>
  <c r="R64" i="12"/>
  <c r="Z64" i="12"/>
  <c r="AE63" i="12"/>
  <c r="N58" i="12"/>
  <c r="AE59" i="12"/>
  <c r="P56" i="12"/>
  <c r="R56" i="12"/>
  <c r="X56" i="12"/>
  <c r="N56" i="12"/>
  <c r="Z56" i="12"/>
  <c r="AK59" i="12"/>
  <c r="P54" i="12"/>
  <c r="X53" i="12"/>
  <c r="Z53" i="12"/>
  <c r="P53" i="12"/>
  <c r="N53" i="12"/>
  <c r="R53" i="12"/>
  <c r="N52" i="12"/>
  <c r="X52" i="12"/>
  <c r="X55" i="12" s="1"/>
  <c r="AK51" i="12"/>
  <c r="R49" i="12"/>
  <c r="P49" i="12"/>
  <c r="Z49" i="12"/>
  <c r="AJ51" i="12"/>
  <c r="T47" i="12"/>
  <c r="K47" i="12"/>
  <c r="AK47" i="12"/>
  <c r="AE47" i="12"/>
  <c r="V41" i="12"/>
  <c r="AC41" i="12"/>
  <c r="AA41" i="12" s="1"/>
  <c r="AG41" i="12" s="1"/>
  <c r="V38" i="12"/>
  <c r="AC38" i="12"/>
  <c r="AA38" i="12" s="1"/>
  <c r="AG38" i="12" s="1"/>
  <c r="R38" i="12"/>
  <c r="X37" i="12"/>
  <c r="L39" i="12"/>
  <c r="K39" i="12"/>
  <c r="R36" i="12"/>
  <c r="Z36" i="12"/>
  <c r="P36" i="12"/>
  <c r="P34" i="12"/>
  <c r="AE35" i="12"/>
  <c r="AK35" i="12"/>
  <c r="N30" i="12"/>
  <c r="K31" i="12"/>
  <c r="N25" i="12"/>
  <c r="N18" i="12"/>
  <c r="X18" i="12"/>
  <c r="AA17" i="12"/>
  <c r="AG17" i="12" s="1"/>
  <c r="AE19" i="12"/>
  <c r="V13" i="12"/>
  <c r="AE15" i="12"/>
  <c r="N13" i="12"/>
  <c r="AC13" i="12"/>
  <c r="AA13" i="12" s="1"/>
  <c r="AG13" i="12" s="1"/>
  <c r="R13" i="12"/>
  <c r="P12" i="12"/>
  <c r="AC10" i="12"/>
  <c r="AA10" i="12" s="1"/>
  <c r="AG10" i="12" s="1"/>
  <c r="P9" i="12"/>
  <c r="X9" i="12"/>
  <c r="N8" i="12"/>
  <c r="P8" i="12"/>
  <c r="R8" i="12"/>
  <c r="X8" i="12"/>
  <c r="AK7" i="12"/>
  <c r="N5" i="12"/>
  <c r="V5" i="12"/>
  <c r="AC5" i="12"/>
  <c r="AA5" i="12" s="1"/>
  <c r="AG5" i="12" s="1"/>
  <c r="R5" i="12"/>
  <c r="AA4" i="12"/>
  <c r="AN16" i="13"/>
  <c r="AN17" i="13" s="1"/>
  <c r="AN18" i="13" s="1"/>
  <c r="AO15" i="13"/>
  <c r="AC21" i="12"/>
  <c r="AA21" i="12" s="1"/>
  <c r="AG21" i="12" s="1"/>
  <c r="L27" i="12"/>
  <c r="L43" i="12"/>
  <c r="AC46" i="12"/>
  <c r="AA46" i="12" s="1"/>
  <c r="AG46" i="12" s="1"/>
  <c r="V88" i="12"/>
  <c r="AC112" i="12"/>
  <c r="AA112" i="12" s="1"/>
  <c r="AG112" i="12" s="1"/>
  <c r="V125" i="12"/>
  <c r="AC125" i="12"/>
  <c r="AA125" i="12" s="1"/>
  <c r="AG125" i="12" s="1"/>
  <c r="P6" i="12"/>
  <c r="AK11" i="12"/>
  <c r="Z10" i="12"/>
  <c r="X12" i="12"/>
  <c r="AK15" i="12"/>
  <c r="N16" i="12"/>
  <c r="P18" i="12"/>
  <c r="Z18" i="12"/>
  <c r="AC22" i="12"/>
  <c r="AA22" i="12" s="1"/>
  <c r="AG22" i="12" s="1"/>
  <c r="Z22" i="12"/>
  <c r="AB23" i="12"/>
  <c r="R25" i="12"/>
  <c r="P26" i="12"/>
  <c r="AJ27" i="12"/>
  <c r="N28" i="12"/>
  <c r="X29" i="12"/>
  <c r="Z29" i="12"/>
  <c r="T32" i="12"/>
  <c r="Z32" i="12"/>
  <c r="N33" i="12"/>
  <c r="V36" i="12"/>
  <c r="AC36" i="12"/>
  <c r="AA36" i="12" s="1"/>
  <c r="AG36" i="12" s="1"/>
  <c r="AE39" i="12"/>
  <c r="Z38" i="12"/>
  <c r="P40" i="12"/>
  <c r="AE43" i="12"/>
  <c r="Z41" i="12"/>
  <c r="T42" i="12"/>
  <c r="N44" i="12"/>
  <c r="N46" i="12"/>
  <c r="X46" i="12"/>
  <c r="V49" i="12"/>
  <c r="AC49" i="12"/>
  <c r="AA49" i="12" s="1"/>
  <c r="AG49" i="12" s="1"/>
  <c r="P52" i="12"/>
  <c r="R58" i="12"/>
  <c r="AC58" i="12"/>
  <c r="AA58" i="12" s="1"/>
  <c r="AG58" i="12" s="1"/>
  <c r="N61" i="12"/>
  <c r="X61" i="12"/>
  <c r="AD63" i="12"/>
  <c r="V64" i="12"/>
  <c r="AC64" i="12"/>
  <c r="AA64" i="12" s="1"/>
  <c r="AG64" i="12" s="1"/>
  <c r="V69" i="12"/>
  <c r="AC69" i="12"/>
  <c r="AA69" i="12" s="1"/>
  <c r="AG69" i="12" s="1"/>
  <c r="V72" i="12"/>
  <c r="AC72" i="12"/>
  <c r="AA72" i="12" s="1"/>
  <c r="AG72" i="12" s="1"/>
  <c r="R74" i="12"/>
  <c r="AC74" i="12"/>
  <c r="AA74" i="12" s="1"/>
  <c r="AG74" i="12" s="1"/>
  <c r="K75" i="12"/>
  <c r="AK79" i="12"/>
  <c r="Z82" i="12"/>
  <c r="AJ87" i="12"/>
  <c r="N88" i="12"/>
  <c r="X88" i="12"/>
  <c r="X91" i="12" s="1"/>
  <c r="P89" i="12"/>
  <c r="AE91" i="12"/>
  <c r="Z90" i="12"/>
  <c r="R92" i="12"/>
  <c r="R93" i="12"/>
  <c r="AC93" i="12"/>
  <c r="AA93" i="12" s="1"/>
  <c r="AG93" i="12" s="1"/>
  <c r="N96" i="12"/>
  <c r="N98" i="12"/>
  <c r="X98" i="12"/>
  <c r="P101" i="12"/>
  <c r="Z101" i="12"/>
  <c r="AB103" i="12"/>
  <c r="AK107" i="12"/>
  <c r="AJ111" i="12"/>
  <c r="N112" i="12"/>
  <c r="X112" i="12"/>
  <c r="X115" i="12" s="1"/>
  <c r="P113" i="12"/>
  <c r="AE115" i="12"/>
  <c r="Z114" i="12"/>
  <c r="P117" i="12"/>
  <c r="Z117" i="12"/>
  <c r="X118" i="12"/>
  <c r="X119" i="12" s="1"/>
  <c r="P120" i="12"/>
  <c r="T124" i="12"/>
  <c r="T127" i="12" s="1"/>
  <c r="N125" i="12"/>
  <c r="X125" i="12"/>
  <c r="P126" i="12"/>
  <c r="P127" i="12" s="1"/>
  <c r="Z16" i="12"/>
  <c r="T21" i="12"/>
  <c r="Z21" i="12"/>
  <c r="AC28" i="12"/>
  <c r="AA28" i="12" s="1"/>
  <c r="AG28" i="12" s="1"/>
  <c r="T33" i="12"/>
  <c r="Z33" i="12"/>
  <c r="V33" i="12"/>
  <c r="Z44" i="12"/>
  <c r="AC61" i="12"/>
  <c r="AA61" i="12" s="1"/>
  <c r="AG61" i="12" s="1"/>
  <c r="AC98" i="12"/>
  <c r="AA98" i="12" s="1"/>
  <c r="AG98" i="12" s="1"/>
  <c r="V112" i="12"/>
  <c r="AE7" i="12"/>
  <c r="Z5" i="12"/>
  <c r="X6" i="12"/>
  <c r="L11" i="12"/>
  <c r="V8" i="12"/>
  <c r="AC8" i="12"/>
  <c r="AA8" i="12" s="1"/>
  <c r="AG8" i="12" s="1"/>
  <c r="AE11" i="12"/>
  <c r="N10" i="12"/>
  <c r="Z13" i="12"/>
  <c r="R16" i="12"/>
  <c r="AC16" i="12"/>
  <c r="R18" i="12"/>
  <c r="AK19" i="12"/>
  <c r="R21" i="12"/>
  <c r="P22" i="12"/>
  <c r="T24" i="12"/>
  <c r="Z24" i="12"/>
  <c r="AC24" i="12"/>
  <c r="AA24" i="12" s="1"/>
  <c r="AG24" i="12" s="1"/>
  <c r="AK27" i="12"/>
  <c r="T26" i="12"/>
  <c r="AB27" i="12"/>
  <c r="R28" i="12"/>
  <c r="AE31" i="12"/>
  <c r="X30" i="12"/>
  <c r="Z30" i="12"/>
  <c r="AC30" i="12"/>
  <c r="AA30" i="12" s="1"/>
  <c r="AG30" i="12" s="1"/>
  <c r="AK31" i="12"/>
  <c r="P32" i="12"/>
  <c r="P33" i="12"/>
  <c r="AC33" i="12"/>
  <c r="AA33" i="12" s="1"/>
  <c r="AG33" i="12" s="1"/>
  <c r="L35" i="12"/>
  <c r="N36" i="12"/>
  <c r="X36" i="12"/>
  <c r="P37" i="12"/>
  <c r="N38" i="12"/>
  <c r="T40" i="12"/>
  <c r="N41" i="12"/>
  <c r="R44" i="12"/>
  <c r="AC44" i="12"/>
  <c r="AA44" i="12" s="1"/>
  <c r="AG44" i="12" s="1"/>
  <c r="P46" i="12"/>
  <c r="Z46" i="12"/>
  <c r="N49" i="12"/>
  <c r="X49" i="12"/>
  <c r="AB51" i="12"/>
  <c r="R52" i="12"/>
  <c r="AE55" i="12"/>
  <c r="V53" i="12"/>
  <c r="AC53" i="12"/>
  <c r="AA53" i="12" s="1"/>
  <c r="AG53" i="12" s="1"/>
  <c r="V56" i="12"/>
  <c r="AC56" i="12"/>
  <c r="AA56" i="12" s="1"/>
  <c r="AG56" i="12" s="1"/>
  <c r="V58" i="12"/>
  <c r="P61" i="12"/>
  <c r="Z61" i="12"/>
  <c r="N64" i="12"/>
  <c r="X64" i="12"/>
  <c r="AE67" i="12"/>
  <c r="Z66" i="12"/>
  <c r="P68" i="12"/>
  <c r="N69" i="12"/>
  <c r="X69" i="12"/>
  <c r="N72" i="12"/>
  <c r="X72" i="12"/>
  <c r="V74" i="12"/>
  <c r="V77" i="12"/>
  <c r="L83" i="12"/>
  <c r="Z80" i="12"/>
  <c r="N82" i="12"/>
  <c r="V85" i="12"/>
  <c r="AC85" i="12"/>
  <c r="AA85" i="12" s="1"/>
  <c r="AG85" i="12" s="1"/>
  <c r="P88" i="12"/>
  <c r="Z88" i="12"/>
  <c r="T89" i="12"/>
  <c r="V93" i="12"/>
  <c r="P94" i="12"/>
  <c r="R96" i="12"/>
  <c r="AC96" i="12"/>
  <c r="AA96" i="12" s="1"/>
  <c r="AG96" i="12" s="1"/>
  <c r="P98" i="12"/>
  <c r="Z98" i="12"/>
  <c r="AK103" i="12"/>
  <c r="R101" i="12"/>
  <c r="V104" i="12"/>
  <c r="AE107" i="12"/>
  <c r="Z106" i="12"/>
  <c r="V109" i="12"/>
  <c r="AC109" i="12"/>
  <c r="AA109" i="12" s="1"/>
  <c r="AG109" i="12" s="1"/>
  <c r="P112" i="12"/>
  <c r="Z112" i="12"/>
  <c r="T113" i="12"/>
  <c r="N114" i="12"/>
  <c r="R117" i="12"/>
  <c r="R120" i="12"/>
  <c r="AC120" i="12"/>
  <c r="AA120" i="12" s="1"/>
  <c r="AG120" i="12" s="1"/>
  <c r="AE123" i="12"/>
  <c r="Z122" i="12"/>
  <c r="P125" i="12"/>
  <c r="Z125" i="12"/>
  <c r="X126" i="12"/>
  <c r="X127" i="12" s="1"/>
  <c r="V46" i="12"/>
  <c r="V61" i="12"/>
  <c r="AC88" i="12"/>
  <c r="AA88" i="12" s="1"/>
  <c r="AG88" i="12" s="1"/>
  <c r="Z96" i="12"/>
  <c r="V98" i="12"/>
  <c r="V16" i="12"/>
  <c r="V18" i="12"/>
  <c r="AC18" i="12"/>
  <c r="AA18" i="12" s="1"/>
  <c r="AG18" i="12" s="1"/>
  <c r="V20" i="12"/>
  <c r="Z20" i="12"/>
  <c r="AK23" i="12"/>
  <c r="V21" i="12"/>
  <c r="AJ23" i="12"/>
  <c r="AE27" i="12"/>
  <c r="T25" i="12"/>
  <c r="Z25" i="12"/>
  <c r="AC25" i="12"/>
  <c r="X26" i="12"/>
  <c r="AD27" i="12"/>
  <c r="V28" i="12"/>
  <c r="X35" i="12"/>
  <c r="R33" i="12"/>
  <c r="T34" i="12"/>
  <c r="Z34" i="12"/>
  <c r="V44" i="12"/>
  <c r="R46" i="12"/>
  <c r="V52" i="12"/>
  <c r="Z58" i="12"/>
  <c r="AK63" i="12"/>
  <c r="R61" i="12"/>
  <c r="X71" i="12"/>
  <c r="Z74" i="12"/>
  <c r="AC82" i="12"/>
  <c r="AA82" i="12" s="1"/>
  <c r="AG82" i="12" s="1"/>
  <c r="AE87" i="12"/>
  <c r="R88" i="12"/>
  <c r="AK91" i="12"/>
  <c r="Z93" i="12"/>
  <c r="V96" i="12"/>
  <c r="R98" i="12"/>
  <c r="V101" i="12"/>
  <c r="AC101" i="12"/>
  <c r="AA101" i="12" s="1"/>
  <c r="AG101" i="12" s="1"/>
  <c r="AJ103" i="12"/>
  <c r="R112" i="12"/>
  <c r="AK115" i="12"/>
  <c r="AE119" i="12"/>
  <c r="V117" i="12"/>
  <c r="AC117" i="12"/>
  <c r="AA117" i="12" s="1"/>
  <c r="AG117" i="12" s="1"/>
  <c r="V120" i="12"/>
  <c r="R125" i="12"/>
  <c r="AB35" i="12"/>
  <c r="AB15" i="12"/>
  <c r="K19" i="12"/>
  <c r="K107" i="12"/>
  <c r="K11" i="12"/>
  <c r="K59" i="12"/>
  <c r="AJ63" i="12"/>
  <c r="AB111" i="12"/>
  <c r="K115" i="12"/>
  <c r="AJ15" i="12"/>
  <c r="AJ35" i="12"/>
  <c r="K83" i="12"/>
  <c r="F128" i="12"/>
  <c r="Z11" i="12"/>
  <c r="AF11" i="12" s="1"/>
  <c r="P4" i="12"/>
  <c r="X4" i="12"/>
  <c r="X7" i="12" s="1"/>
  <c r="T6" i="12"/>
  <c r="L7" i="12"/>
  <c r="AB7" i="12"/>
  <c r="AJ7" i="12"/>
  <c r="T9" i="12"/>
  <c r="T12" i="12"/>
  <c r="P14" i="12"/>
  <c r="X14" i="12"/>
  <c r="AD15" i="12"/>
  <c r="P17" i="12"/>
  <c r="X17" i="12"/>
  <c r="P20" i="12"/>
  <c r="X20" i="12"/>
  <c r="T22" i="12"/>
  <c r="AD23" i="12"/>
  <c r="T29" i="12"/>
  <c r="AD43" i="12"/>
  <c r="AC45" i="12"/>
  <c r="AA45" i="12" s="1"/>
  <c r="AG45" i="12" s="1"/>
  <c r="V45" i="12"/>
  <c r="N45" i="12"/>
  <c r="Z45" i="12"/>
  <c r="R45" i="12"/>
  <c r="AC48" i="12"/>
  <c r="AA48" i="12" s="1"/>
  <c r="AG48" i="12" s="1"/>
  <c r="V48" i="12"/>
  <c r="V51" i="12" s="1"/>
  <c r="N48" i="12"/>
  <c r="Z48" i="12"/>
  <c r="R48" i="12"/>
  <c r="T50" i="12"/>
  <c r="T51" i="12" s="1"/>
  <c r="L51" i="12"/>
  <c r="AC57" i="12"/>
  <c r="AA57" i="12" s="1"/>
  <c r="AG57" i="12" s="1"/>
  <c r="V57" i="12"/>
  <c r="V59" i="12" s="1"/>
  <c r="N57" i="12"/>
  <c r="N59" i="12" s="1"/>
  <c r="Z57" i="12"/>
  <c r="R57" i="12"/>
  <c r="X57" i="12"/>
  <c r="X59" i="12" s="1"/>
  <c r="P57" i="12"/>
  <c r="AC60" i="12"/>
  <c r="AA60" i="12" s="1"/>
  <c r="AG60" i="12" s="1"/>
  <c r="V60" i="12"/>
  <c r="N60" i="12"/>
  <c r="Z60" i="12"/>
  <c r="R60" i="12"/>
  <c r="P60" i="12"/>
  <c r="X60" i="12"/>
  <c r="L63" i="12"/>
  <c r="K71" i="12"/>
  <c r="AJ71" i="12"/>
  <c r="AB71" i="12"/>
  <c r="AC86" i="12"/>
  <c r="AA86" i="12" s="1"/>
  <c r="AG86" i="12" s="1"/>
  <c r="V86" i="12"/>
  <c r="N86" i="12"/>
  <c r="Z86" i="12"/>
  <c r="R86" i="12"/>
  <c r="X86" i="12"/>
  <c r="P86" i="12"/>
  <c r="K95" i="12"/>
  <c r="AJ95" i="12"/>
  <c r="AB95" i="12"/>
  <c r="AD95" i="12"/>
  <c r="T103" i="12"/>
  <c r="AM128" i="12"/>
  <c r="R4" i="12"/>
  <c r="Z4" i="12"/>
  <c r="Z7" i="12" s="1"/>
  <c r="AF7" i="12" s="1"/>
  <c r="T5" i="12"/>
  <c r="N6" i="12"/>
  <c r="V6" i="12"/>
  <c r="AC6" i="12"/>
  <c r="T8" i="12"/>
  <c r="N9" i="12"/>
  <c r="N11" i="12" s="1"/>
  <c r="M11" i="12" s="1"/>
  <c r="V9" i="12"/>
  <c r="V11" i="12" s="1"/>
  <c r="AC9" i="12"/>
  <c r="P10" i="12"/>
  <c r="P11" i="12" s="1"/>
  <c r="X10" i="12"/>
  <c r="X11" i="12" s="1"/>
  <c r="AD11" i="12"/>
  <c r="N12" i="12"/>
  <c r="V12" i="12"/>
  <c r="AC12" i="12"/>
  <c r="P13" i="12"/>
  <c r="X13" i="12"/>
  <c r="R14" i="12"/>
  <c r="Z14" i="12"/>
  <c r="P16" i="12"/>
  <c r="X16" i="12"/>
  <c r="X19" i="12" s="1"/>
  <c r="R17" i="12"/>
  <c r="Z17" i="12"/>
  <c r="L19" i="12"/>
  <c r="AB19" i="12"/>
  <c r="AJ19" i="12"/>
  <c r="R20" i="12"/>
  <c r="AC20" i="12"/>
  <c r="AA20" i="12" s="1"/>
  <c r="AG20" i="12" s="1"/>
  <c r="P21" i="12"/>
  <c r="X21" i="12"/>
  <c r="N22" i="12"/>
  <c r="V22" i="12"/>
  <c r="P24" i="12"/>
  <c r="X24" i="12"/>
  <c r="AC26" i="12"/>
  <c r="AA26" i="12" s="1"/>
  <c r="AG26" i="12" s="1"/>
  <c r="R26" i="12"/>
  <c r="V26" i="12"/>
  <c r="V27" i="12" s="1"/>
  <c r="N26" i="12"/>
  <c r="N27" i="12" s="1"/>
  <c r="L31" i="12"/>
  <c r="AD35" i="12"/>
  <c r="Z40" i="12"/>
  <c r="R40" i="12"/>
  <c r="AC40" i="12"/>
  <c r="AA40" i="12" s="1"/>
  <c r="AG40" i="12" s="1"/>
  <c r="N40" i="12"/>
  <c r="AK43" i="12"/>
  <c r="AC42" i="12"/>
  <c r="AA42" i="12" s="1"/>
  <c r="AG42" i="12" s="1"/>
  <c r="V42" i="12"/>
  <c r="N42" i="12"/>
  <c r="Z42" i="12"/>
  <c r="R42" i="12"/>
  <c r="P45" i="12"/>
  <c r="P48" i="12"/>
  <c r="AE51" i="12"/>
  <c r="AD51" i="12"/>
  <c r="T57" i="12"/>
  <c r="T60" i="12"/>
  <c r="AD71" i="12"/>
  <c r="AC73" i="12"/>
  <c r="V73" i="12"/>
  <c r="N73" i="12"/>
  <c r="Z73" i="12"/>
  <c r="R73" i="12"/>
  <c r="P73" i="12"/>
  <c r="X73" i="12"/>
  <c r="AC76" i="12"/>
  <c r="AA76" i="12" s="1"/>
  <c r="AG76" i="12" s="1"/>
  <c r="V76" i="12"/>
  <c r="N76" i="12"/>
  <c r="Z76" i="12"/>
  <c r="R76" i="12"/>
  <c r="L79" i="12"/>
  <c r="X76" i="12"/>
  <c r="X79" i="12" s="1"/>
  <c r="P76" i="12"/>
  <c r="P79" i="12" s="1"/>
  <c r="T86" i="12"/>
  <c r="T4" i="12"/>
  <c r="AD7" i="12"/>
  <c r="T14" i="12"/>
  <c r="L15" i="12"/>
  <c r="T17" i="12"/>
  <c r="T19" i="12" s="1"/>
  <c r="T20" i="12"/>
  <c r="L23" i="12"/>
  <c r="AC29" i="12"/>
  <c r="AA29" i="12" s="1"/>
  <c r="AG29" i="12" s="1"/>
  <c r="R29" i="12"/>
  <c r="V29" i="12"/>
  <c r="N29" i="12"/>
  <c r="N31" i="12" s="1"/>
  <c r="Z50" i="12"/>
  <c r="R50" i="12"/>
  <c r="AC50" i="12"/>
  <c r="AA50" i="12" s="1"/>
  <c r="AG50" i="12" s="1"/>
  <c r="V50" i="12"/>
  <c r="N50" i="12"/>
  <c r="Z62" i="12"/>
  <c r="R62" i="12"/>
  <c r="AC62" i="12"/>
  <c r="AA62" i="12" s="1"/>
  <c r="AG62" i="12" s="1"/>
  <c r="V62" i="12"/>
  <c r="N62" i="12"/>
  <c r="X62" i="12"/>
  <c r="P62" i="12"/>
  <c r="Z81" i="12"/>
  <c r="Z83" i="12" s="1"/>
  <c r="AF83" i="12" s="1"/>
  <c r="R81" i="12"/>
  <c r="R83" i="12" s="1"/>
  <c r="AC81" i="12"/>
  <c r="V81" i="12"/>
  <c r="N81" i="12"/>
  <c r="N83" i="12" s="1"/>
  <c r="X81" i="12"/>
  <c r="P81" i="12"/>
  <c r="Z84" i="12"/>
  <c r="R84" i="12"/>
  <c r="AC84" i="12"/>
  <c r="V84" i="12"/>
  <c r="N84" i="12"/>
  <c r="P84" i="12"/>
  <c r="X84" i="12"/>
  <c r="L87" i="12"/>
  <c r="N4" i="12"/>
  <c r="V4" i="12"/>
  <c r="P5" i="12"/>
  <c r="R6" i="12"/>
  <c r="R9" i="12"/>
  <c r="R11" i="12" s="1"/>
  <c r="Q11" i="12" s="1"/>
  <c r="AB11" i="12"/>
  <c r="R12" i="12"/>
  <c r="R15" i="12" s="1"/>
  <c r="N14" i="12"/>
  <c r="V14" i="12"/>
  <c r="N17" i="12"/>
  <c r="V17" i="12"/>
  <c r="N20" i="12"/>
  <c r="R22" i="12"/>
  <c r="P29" i="12"/>
  <c r="AC32" i="12"/>
  <c r="AA32" i="12" s="1"/>
  <c r="AG32" i="12" s="1"/>
  <c r="R32" i="12"/>
  <c r="V32" i="12"/>
  <c r="N32" i="12"/>
  <c r="V34" i="12"/>
  <c r="N34" i="12"/>
  <c r="AC34" i="12"/>
  <c r="AA34" i="12" s="1"/>
  <c r="AG34" i="12" s="1"/>
  <c r="R34" i="12"/>
  <c r="Z37" i="12"/>
  <c r="R37" i="12"/>
  <c r="AC37" i="12"/>
  <c r="V37" i="12"/>
  <c r="V39" i="12" s="1"/>
  <c r="N37" i="12"/>
  <c r="AB43" i="12"/>
  <c r="AJ43" i="12"/>
  <c r="X45" i="12"/>
  <c r="X48" i="12"/>
  <c r="P50" i="12"/>
  <c r="AI55" i="12"/>
  <c r="K55" i="12"/>
  <c r="AJ55" i="12"/>
  <c r="AB55" i="12"/>
  <c r="T62" i="12"/>
  <c r="P71" i="12"/>
  <c r="K79" i="12"/>
  <c r="AJ79" i="12"/>
  <c r="AB79" i="12"/>
  <c r="T81" i="12"/>
  <c r="T84" i="12"/>
  <c r="X95" i="12"/>
  <c r="P25" i="12"/>
  <c r="X25" i="12"/>
  <c r="P28" i="12"/>
  <c r="X28" i="12"/>
  <c r="T30" i="12"/>
  <c r="AD31" i="12"/>
  <c r="T36" i="12"/>
  <c r="T39" i="12" s="1"/>
  <c r="P38" i="12"/>
  <c r="X38" i="12"/>
  <c r="AD39" i="12"/>
  <c r="P41" i="12"/>
  <c r="X41" i="12"/>
  <c r="X43" i="12" s="1"/>
  <c r="P44" i="12"/>
  <c r="P47" i="12" s="1"/>
  <c r="X44" i="12"/>
  <c r="L47" i="12"/>
  <c r="AB47" i="12"/>
  <c r="AJ47" i="12"/>
  <c r="T52" i="12"/>
  <c r="T55" i="12" s="1"/>
  <c r="AC52" i="12"/>
  <c r="AA52" i="12" s="1"/>
  <c r="AG52" i="12" s="1"/>
  <c r="AK55" i="12"/>
  <c r="L55" i="12"/>
  <c r="AI63" i="12"/>
  <c r="K63" i="12"/>
  <c r="Z65" i="12"/>
  <c r="R65" i="12"/>
  <c r="R67" i="12" s="1"/>
  <c r="Q67" i="12" s="1"/>
  <c r="AC65" i="12"/>
  <c r="AA65" i="12" s="1"/>
  <c r="AG65" i="12" s="1"/>
  <c r="V65" i="12"/>
  <c r="N65" i="12"/>
  <c r="N67" i="12" s="1"/>
  <c r="M67" i="12" s="1"/>
  <c r="AC70" i="12"/>
  <c r="AA70" i="12" s="1"/>
  <c r="AG70" i="12" s="1"/>
  <c r="V70" i="12"/>
  <c r="N70" i="12"/>
  <c r="Z70" i="12"/>
  <c r="R70" i="12"/>
  <c r="AE79" i="12"/>
  <c r="Z78" i="12"/>
  <c r="R78" i="12"/>
  <c r="AC78" i="12"/>
  <c r="AA78" i="12" s="1"/>
  <c r="AG78" i="12" s="1"/>
  <c r="V78" i="12"/>
  <c r="N78" i="12"/>
  <c r="V83" i="12"/>
  <c r="AC89" i="12"/>
  <c r="V89" i="12"/>
  <c r="N89" i="12"/>
  <c r="N91" i="12" s="1"/>
  <c r="Z89" i="12"/>
  <c r="R89" i="12"/>
  <c r="Z97" i="12"/>
  <c r="R97" i="12"/>
  <c r="AC97" i="12"/>
  <c r="AA97" i="12" s="1"/>
  <c r="AG97" i="12" s="1"/>
  <c r="V97" i="12"/>
  <c r="N97" i="12"/>
  <c r="N99" i="12" s="1"/>
  <c r="P97" i="12"/>
  <c r="X97" i="12"/>
  <c r="AC102" i="12"/>
  <c r="AA102" i="12" s="1"/>
  <c r="AG102" i="12" s="1"/>
  <c r="V102" i="12"/>
  <c r="N102" i="12"/>
  <c r="Z102" i="12"/>
  <c r="R102" i="12"/>
  <c r="X102" i="12"/>
  <c r="P102" i="12"/>
  <c r="T28" i="12"/>
  <c r="P30" i="12"/>
  <c r="AB31" i="12"/>
  <c r="AB39" i="12"/>
  <c r="AC54" i="12"/>
  <c r="AA54" i="12" s="1"/>
  <c r="AG54" i="12" s="1"/>
  <c r="V54" i="12"/>
  <c r="N54" i="12"/>
  <c r="N55" i="12" s="1"/>
  <c r="Z54" i="12"/>
  <c r="Z55" i="12" s="1"/>
  <c r="AF55" i="12" s="1"/>
  <c r="R54" i="12"/>
  <c r="Z68" i="12"/>
  <c r="R68" i="12"/>
  <c r="AC68" i="12"/>
  <c r="AA68" i="12" s="1"/>
  <c r="AG68" i="12" s="1"/>
  <c r="V68" i="12"/>
  <c r="N68" i="12"/>
  <c r="AK71" i="12"/>
  <c r="L71" i="12"/>
  <c r="X75" i="12"/>
  <c r="AD87" i="12"/>
  <c r="AC92" i="12"/>
  <c r="AA92" i="12" s="1"/>
  <c r="AG92" i="12" s="1"/>
  <c r="V92" i="12"/>
  <c r="N92" i="12"/>
  <c r="Z92" i="12"/>
  <c r="P92" i="12"/>
  <c r="L95" i="12"/>
  <c r="T92" i="12"/>
  <c r="AE95" i="12"/>
  <c r="Z100" i="12"/>
  <c r="Z103" i="12" s="1"/>
  <c r="AF103" i="12" s="1"/>
  <c r="R100" i="12"/>
  <c r="AC100" i="12"/>
  <c r="V100" i="12"/>
  <c r="N100" i="12"/>
  <c r="N103" i="12" s="1"/>
  <c r="P100" i="12"/>
  <c r="X100" i="12"/>
  <c r="L103" i="12"/>
  <c r="T58" i="12"/>
  <c r="L59" i="12"/>
  <c r="AB59" i="12"/>
  <c r="AJ59" i="12"/>
  <c r="T64" i="12"/>
  <c r="T67" i="12" s="1"/>
  <c r="S67" i="12" s="1"/>
  <c r="P66" i="12"/>
  <c r="P67" i="12" s="1"/>
  <c r="O67" i="12" s="1"/>
  <c r="X66" i="12"/>
  <c r="AD67" i="12"/>
  <c r="T74" i="12"/>
  <c r="T75" i="12" s="1"/>
  <c r="L75" i="12"/>
  <c r="AB75" i="12"/>
  <c r="AJ75" i="12"/>
  <c r="T77" i="12"/>
  <c r="T80" i="12"/>
  <c r="P82" i="12"/>
  <c r="X82" i="12"/>
  <c r="AD83" i="12"/>
  <c r="T90" i="12"/>
  <c r="T91" i="12" s="1"/>
  <c r="L91" i="12"/>
  <c r="AB91" i="12"/>
  <c r="AJ91" i="12"/>
  <c r="AC105" i="12"/>
  <c r="V105" i="12"/>
  <c r="V107" i="12" s="1"/>
  <c r="N105" i="12"/>
  <c r="N107" i="12" s="1"/>
  <c r="Z105" i="12"/>
  <c r="Z107" i="12" s="1"/>
  <c r="AF107" i="12" s="1"/>
  <c r="R105" i="12"/>
  <c r="R107" i="12" s="1"/>
  <c r="Z108" i="12"/>
  <c r="R108" i="12"/>
  <c r="AC108" i="12"/>
  <c r="AA108" i="12" s="1"/>
  <c r="AG108" i="12" s="1"/>
  <c r="V108" i="12"/>
  <c r="N108" i="12"/>
  <c r="X108" i="12"/>
  <c r="P108" i="12"/>
  <c r="L111" i="12"/>
  <c r="AI127" i="12"/>
  <c r="AH128" i="12"/>
  <c r="P58" i="12"/>
  <c r="AB67" i="12"/>
  <c r="P74" i="12"/>
  <c r="P80" i="12"/>
  <c r="X80" i="12"/>
  <c r="AB83" i="12"/>
  <c r="P90" i="12"/>
  <c r="AK95" i="12"/>
  <c r="Z94" i="12"/>
  <c r="R94" i="12"/>
  <c r="R95" i="12" s="1"/>
  <c r="AC94" i="12"/>
  <c r="AA94" i="12" s="1"/>
  <c r="AG94" i="12" s="1"/>
  <c r="V94" i="12"/>
  <c r="N94" i="12"/>
  <c r="AD103" i="12"/>
  <c r="T105" i="12"/>
  <c r="AC110" i="12"/>
  <c r="AA110" i="12" s="1"/>
  <c r="AG110" i="12" s="1"/>
  <c r="V110" i="12"/>
  <c r="N110" i="12"/>
  <c r="Z110" i="12"/>
  <c r="R110" i="12"/>
  <c r="P110" i="12"/>
  <c r="X110" i="12"/>
  <c r="P119" i="12"/>
  <c r="K119" i="12"/>
  <c r="AJ119" i="12"/>
  <c r="AB119" i="12"/>
  <c r="K127" i="12"/>
  <c r="J128" i="12"/>
  <c r="AJ127" i="12"/>
  <c r="AB127" i="12"/>
  <c r="T93" i="12"/>
  <c r="T96" i="12"/>
  <c r="T99" i="12" s="1"/>
  <c r="AD99" i="12"/>
  <c r="X107" i="12"/>
  <c r="T106" i="12"/>
  <c r="AD111" i="12"/>
  <c r="AC116" i="12"/>
  <c r="AA116" i="12" s="1"/>
  <c r="AG116" i="12" s="1"/>
  <c r="V116" i="12"/>
  <c r="N116" i="12"/>
  <c r="Z116" i="12"/>
  <c r="R116" i="12"/>
  <c r="AK119" i="12"/>
  <c r="L119" i="12"/>
  <c r="Z124" i="12"/>
  <c r="R124" i="12"/>
  <c r="AC124" i="12"/>
  <c r="AA124" i="12" s="1"/>
  <c r="AG124" i="12" s="1"/>
  <c r="V124" i="12"/>
  <c r="N124" i="12"/>
  <c r="AK127" i="12"/>
  <c r="L127" i="12"/>
  <c r="P93" i="12"/>
  <c r="P96" i="12"/>
  <c r="X96" i="12"/>
  <c r="AB99" i="12"/>
  <c r="L107" i="12"/>
  <c r="T104" i="12"/>
  <c r="P106" i="12"/>
  <c r="P107" i="12" s="1"/>
  <c r="AC113" i="12"/>
  <c r="V113" i="12"/>
  <c r="V115" i="12" s="1"/>
  <c r="N113" i="12"/>
  <c r="Z113" i="12"/>
  <c r="R113" i="12"/>
  <c r="R115" i="12" s="1"/>
  <c r="T116" i="12"/>
  <c r="T119" i="12" s="1"/>
  <c r="Z118" i="12"/>
  <c r="R118" i="12"/>
  <c r="AC118" i="12"/>
  <c r="AA118" i="12" s="1"/>
  <c r="AG118" i="12" s="1"/>
  <c r="V118" i="12"/>
  <c r="N118" i="12"/>
  <c r="Z121" i="12"/>
  <c r="R121" i="12"/>
  <c r="R123" i="12" s="1"/>
  <c r="Q123" i="12" s="1"/>
  <c r="AC121" i="12"/>
  <c r="V121" i="12"/>
  <c r="N121" i="12"/>
  <c r="N123" i="12" s="1"/>
  <c r="AC126" i="12"/>
  <c r="AA126" i="12" s="1"/>
  <c r="AG126" i="12" s="1"/>
  <c r="V126" i="12"/>
  <c r="N126" i="12"/>
  <c r="Z126" i="12"/>
  <c r="R126" i="12"/>
  <c r="I128" i="12"/>
  <c r="AP128" i="12"/>
  <c r="AD107" i="12"/>
  <c r="T114" i="12"/>
  <c r="L115" i="12"/>
  <c r="AB115" i="12"/>
  <c r="AJ115" i="12"/>
  <c r="T120" i="12"/>
  <c r="T123" i="12" s="1"/>
  <c r="S123" i="12" s="1"/>
  <c r="P122" i="12"/>
  <c r="X122" i="12"/>
  <c r="AD123" i="12"/>
  <c r="AB107" i="12"/>
  <c r="P114" i="12"/>
  <c r="X120" i="12"/>
  <c r="AB123" i="12"/>
  <c r="M123" i="12" l="1"/>
  <c r="X123" i="12"/>
  <c r="W123" i="12" s="1"/>
  <c r="AC123" i="12"/>
  <c r="AA121" i="12"/>
  <c r="Z123" i="12"/>
  <c r="V123" i="12"/>
  <c r="U123" i="12" s="1"/>
  <c r="P123" i="12"/>
  <c r="O123" i="12" s="1"/>
  <c r="T115" i="12"/>
  <c r="N115" i="12"/>
  <c r="M115" i="12" s="1"/>
  <c r="AC115" i="12"/>
  <c r="AA113" i="12"/>
  <c r="AG113" i="12" s="1"/>
  <c r="Z115" i="12"/>
  <c r="AF115" i="12" s="1"/>
  <c r="AC107" i="12"/>
  <c r="AA105" i="12"/>
  <c r="AG105" i="12" s="1"/>
  <c r="T107" i="12"/>
  <c r="S107" i="12" s="1"/>
  <c r="X103" i="12"/>
  <c r="V103" i="12"/>
  <c r="AC103" i="12"/>
  <c r="AA100" i="12"/>
  <c r="AG100" i="12" s="1"/>
  <c r="AC99" i="12"/>
  <c r="S99" i="12"/>
  <c r="M99" i="12"/>
  <c r="AA99" i="12"/>
  <c r="AG99" i="12" s="1"/>
  <c r="V99" i="12"/>
  <c r="U99" i="12" s="1"/>
  <c r="Z99" i="12"/>
  <c r="X99" i="12"/>
  <c r="W99" i="12" s="1"/>
  <c r="P99" i="12"/>
  <c r="O99" i="12" s="1"/>
  <c r="AC91" i="12"/>
  <c r="AA89" i="12"/>
  <c r="AG89" i="12" s="1"/>
  <c r="V91" i="12"/>
  <c r="U91" i="12" s="1"/>
  <c r="Z91" i="12"/>
  <c r="AF91" i="12" s="1"/>
  <c r="P91" i="12"/>
  <c r="R87" i="12"/>
  <c r="P87" i="12"/>
  <c r="O87" i="12" s="1"/>
  <c r="X87" i="12"/>
  <c r="AC87" i="12"/>
  <c r="AA84" i="12"/>
  <c r="AG84" i="12" s="1"/>
  <c r="AC83" i="12"/>
  <c r="AA81" i="12"/>
  <c r="AG81" i="12" s="1"/>
  <c r="P83" i="12"/>
  <c r="U83" i="12"/>
  <c r="Q83" i="12"/>
  <c r="AA83" i="12"/>
  <c r="AG83" i="12" s="1"/>
  <c r="Y83" i="12"/>
  <c r="O83" i="12"/>
  <c r="M83" i="12"/>
  <c r="T79" i="12"/>
  <c r="R75" i="12"/>
  <c r="AC75" i="12"/>
  <c r="AA73" i="12"/>
  <c r="AG73" i="12" s="1"/>
  <c r="N75" i="12"/>
  <c r="M75" i="12" s="1"/>
  <c r="P75" i="12"/>
  <c r="O75" i="12" s="1"/>
  <c r="Z75" i="12"/>
  <c r="AF75" i="12" s="1"/>
  <c r="R71" i="12"/>
  <c r="V67" i="12"/>
  <c r="U67" i="12" s="1"/>
  <c r="AA67" i="12"/>
  <c r="AG67" i="12" s="1"/>
  <c r="Z67" i="12"/>
  <c r="X67" i="12"/>
  <c r="W67" i="12" s="1"/>
  <c r="N63" i="12"/>
  <c r="M63" i="12" s="1"/>
  <c r="T59" i="12"/>
  <c r="S59" i="12" s="1"/>
  <c r="R59" i="12"/>
  <c r="Z59" i="12"/>
  <c r="AF59" i="12" s="1"/>
  <c r="AC59" i="12"/>
  <c r="P55" i="12"/>
  <c r="V55" i="12"/>
  <c r="X51" i="12"/>
  <c r="W51" i="12" s="1"/>
  <c r="X47" i="12"/>
  <c r="N47" i="12"/>
  <c r="M47" i="12" s="1"/>
  <c r="Z47" i="12"/>
  <c r="AF47" i="12" s="1"/>
  <c r="AC47" i="12"/>
  <c r="V47" i="12"/>
  <c r="R47" i="12"/>
  <c r="Q47" i="12" s="1"/>
  <c r="T43" i="12"/>
  <c r="S43" i="12"/>
  <c r="AA43" i="12"/>
  <c r="AG43" i="12" s="1"/>
  <c r="R39" i="12"/>
  <c r="Q39" i="12" s="1"/>
  <c r="Z39" i="12"/>
  <c r="AF39" i="12" s="1"/>
  <c r="P39" i="12"/>
  <c r="O39" i="12" s="1"/>
  <c r="AC39" i="12"/>
  <c r="AA37" i="12"/>
  <c r="AG37" i="12" s="1"/>
  <c r="S39" i="12"/>
  <c r="U39" i="12"/>
  <c r="AA39" i="12"/>
  <c r="AG39" i="12" s="1"/>
  <c r="X39" i="12"/>
  <c r="W39" i="12" s="1"/>
  <c r="N39" i="12"/>
  <c r="M39" i="12" s="1"/>
  <c r="AA35" i="12"/>
  <c r="AG35" i="12" s="1"/>
  <c r="W35" i="12"/>
  <c r="T35" i="12"/>
  <c r="S35" i="12" s="1"/>
  <c r="Z31" i="12"/>
  <c r="AF31" i="12" s="1"/>
  <c r="R31" i="12"/>
  <c r="X31" i="12"/>
  <c r="V31" i="12"/>
  <c r="U31" i="12" s="1"/>
  <c r="R27" i="12"/>
  <c r="AC27" i="12"/>
  <c r="AA25" i="12"/>
  <c r="AG25" i="12" s="1"/>
  <c r="M27" i="12"/>
  <c r="Q27" i="12"/>
  <c r="V23" i="12"/>
  <c r="V19" i="12"/>
  <c r="AC19" i="12"/>
  <c r="AA16" i="12"/>
  <c r="AG16" i="12" s="1"/>
  <c r="N19" i="12"/>
  <c r="M19" i="12" s="1"/>
  <c r="N15" i="12"/>
  <c r="Z15" i="12"/>
  <c r="AF15" i="12" s="1"/>
  <c r="P15" i="12"/>
  <c r="O15" i="12" s="1"/>
  <c r="AC15" i="12"/>
  <c r="AA12" i="12"/>
  <c r="AG12" i="12" s="1"/>
  <c r="X15" i="12"/>
  <c r="W15" i="12" s="1"/>
  <c r="T11" i="12"/>
  <c r="S11" i="12" s="1"/>
  <c r="AC11" i="12"/>
  <c r="AA9" i="12"/>
  <c r="AG9" i="12" s="1"/>
  <c r="AA11" i="12"/>
  <c r="AG11" i="12" s="1"/>
  <c r="O11" i="12"/>
  <c r="U11" i="12"/>
  <c r="W11" i="12"/>
  <c r="Y11" i="12"/>
  <c r="AC7" i="12"/>
  <c r="AA6" i="12"/>
  <c r="AG6" i="12" s="1"/>
  <c r="N7" i="12"/>
  <c r="M7" i="12" s="1"/>
  <c r="V7" i="12"/>
  <c r="AO19" i="13"/>
  <c r="AN20" i="13"/>
  <c r="AN21" i="13" s="1"/>
  <c r="AN22" i="13" s="1"/>
  <c r="P95" i="12"/>
  <c r="O95" i="12" s="1"/>
  <c r="V111" i="12"/>
  <c r="U111" i="12" s="1"/>
  <c r="N71" i="12"/>
  <c r="M71" i="12" s="1"/>
  <c r="R55" i="12"/>
  <c r="T31" i="12"/>
  <c r="S31" i="12" s="1"/>
  <c r="R91" i="12"/>
  <c r="Q91" i="12" s="1"/>
  <c r="AC67" i="12"/>
  <c r="R35" i="12"/>
  <c r="Q35" i="12" s="1"/>
  <c r="N87" i="12"/>
  <c r="M87" i="12" s="1"/>
  <c r="Z87" i="12"/>
  <c r="AF87" i="12" s="1"/>
  <c r="U27" i="12"/>
  <c r="T23" i="12"/>
  <c r="S23" i="12" s="1"/>
  <c r="R79" i="12"/>
  <c r="Q79" i="12" s="1"/>
  <c r="Z43" i="12"/>
  <c r="AF43" i="12" s="1"/>
  <c r="AC23" i="12"/>
  <c r="P35" i="12"/>
  <c r="O35" i="12" s="1"/>
  <c r="T27" i="12"/>
  <c r="S27" i="12" s="1"/>
  <c r="AC95" i="12"/>
  <c r="Z27" i="12"/>
  <c r="AF27" i="12" s="1"/>
  <c r="P115" i="12"/>
  <c r="O115" i="12" s="1"/>
  <c r="AK128" i="12"/>
  <c r="AJ128" i="12" s="1"/>
  <c r="R127" i="12"/>
  <c r="Q127" i="12" s="1"/>
  <c r="R119" i="12"/>
  <c r="Q119" i="12" s="1"/>
  <c r="X83" i="12"/>
  <c r="W83" i="12" s="1"/>
  <c r="P59" i="12"/>
  <c r="P111" i="12"/>
  <c r="O111" i="12" s="1"/>
  <c r="T95" i="12"/>
  <c r="S95" i="12" s="1"/>
  <c r="N95" i="12"/>
  <c r="M95" i="12" s="1"/>
  <c r="V71" i="12"/>
  <c r="U71" i="12" s="1"/>
  <c r="R99" i="12"/>
  <c r="Q99" i="12" s="1"/>
  <c r="P43" i="12"/>
  <c r="O43" i="12" s="1"/>
  <c r="P31" i="12"/>
  <c r="O31" i="12" s="1"/>
  <c r="T87" i="12"/>
  <c r="S87" i="12" s="1"/>
  <c r="AC35" i="12"/>
  <c r="AC31" i="12"/>
  <c r="T7" i="12"/>
  <c r="S7" i="12" s="1"/>
  <c r="Z19" i="12"/>
  <c r="AF19" i="12" s="1"/>
  <c r="AC63" i="12"/>
  <c r="T15" i="12"/>
  <c r="S15" i="12" s="1"/>
  <c r="Z23" i="12"/>
  <c r="AF23" i="12" s="1"/>
  <c r="Z35" i="12"/>
  <c r="AF35" i="12" s="1"/>
  <c r="T83" i="12"/>
  <c r="S83" i="12" s="1"/>
  <c r="AC71" i="12"/>
  <c r="V75" i="12"/>
  <c r="U75" i="12" s="1"/>
  <c r="AE128" i="12"/>
  <c r="AD128" i="12" s="1"/>
  <c r="R19" i="12"/>
  <c r="Q19" i="12" s="1"/>
  <c r="AI128" i="12"/>
  <c r="AA119" i="12"/>
  <c r="AG119" i="12" s="1"/>
  <c r="W119" i="12"/>
  <c r="S119" i="12"/>
  <c r="O119" i="12"/>
  <c r="N119" i="12"/>
  <c r="M119" i="12" s="1"/>
  <c r="X111" i="12"/>
  <c r="W111" i="12" s="1"/>
  <c r="R111" i="12"/>
  <c r="Q111" i="12" s="1"/>
  <c r="W91" i="12"/>
  <c r="O91" i="12"/>
  <c r="AA91" i="12"/>
  <c r="AG91" i="12" s="1"/>
  <c r="S91" i="12"/>
  <c r="M91" i="12"/>
  <c r="AC55" i="12"/>
  <c r="U47" i="12"/>
  <c r="AA47" i="12"/>
  <c r="AG47" i="12" s="1"/>
  <c r="S47" i="12"/>
  <c r="Y47" i="12"/>
  <c r="O47" i="12"/>
  <c r="N35" i="12"/>
  <c r="M35" i="12" s="1"/>
  <c r="N79" i="12"/>
  <c r="N43" i="12"/>
  <c r="M43" i="12" s="1"/>
  <c r="P27" i="12"/>
  <c r="O27" i="12" s="1"/>
  <c r="X63" i="12"/>
  <c r="W63" i="12" s="1"/>
  <c r="Z51" i="12"/>
  <c r="AF51" i="12" s="1"/>
  <c r="W7" i="12"/>
  <c r="Y7" i="12"/>
  <c r="U7" i="12"/>
  <c r="U107" i="12"/>
  <c r="M107" i="12"/>
  <c r="Y107" i="12"/>
  <c r="Q107" i="12"/>
  <c r="AA107" i="12"/>
  <c r="AG107" i="12" s="1"/>
  <c r="O107" i="12"/>
  <c r="N127" i="12"/>
  <c r="M127" i="12" s="1"/>
  <c r="Z127" i="12"/>
  <c r="Y127" i="12" s="1"/>
  <c r="V119" i="12"/>
  <c r="U119" i="12" s="1"/>
  <c r="N111" i="12"/>
  <c r="M111" i="12" s="1"/>
  <c r="Z111" i="12"/>
  <c r="AF111" i="12" s="1"/>
  <c r="Y75" i="12"/>
  <c r="Q75" i="12"/>
  <c r="S75" i="12"/>
  <c r="AA75" i="12"/>
  <c r="AG75" i="12" s="1"/>
  <c r="W75" i="12"/>
  <c r="Q59" i="12"/>
  <c r="U59" i="12"/>
  <c r="M59" i="12"/>
  <c r="W59" i="12"/>
  <c r="O59" i="12"/>
  <c r="AA59" i="12"/>
  <c r="AG59" i="12" s="1"/>
  <c r="P103" i="12"/>
  <c r="O103" i="12" s="1"/>
  <c r="R103" i="12"/>
  <c r="Q103" i="12" s="1"/>
  <c r="Z95" i="12"/>
  <c r="AF95" i="12" s="1"/>
  <c r="Z71" i="12"/>
  <c r="AF71" i="12" s="1"/>
  <c r="V35" i="12"/>
  <c r="U35" i="12" s="1"/>
  <c r="Q87" i="12"/>
  <c r="AA87" i="12"/>
  <c r="AG87" i="12" s="1"/>
  <c r="W87" i="12"/>
  <c r="V87" i="12"/>
  <c r="U87" i="12" s="1"/>
  <c r="AA79" i="12"/>
  <c r="AG79" i="12" s="1"/>
  <c r="W79" i="12"/>
  <c r="S79" i="12"/>
  <c r="O79" i="12"/>
  <c r="M79" i="12"/>
  <c r="V79" i="12"/>
  <c r="U79" i="12" s="1"/>
  <c r="V43" i="12"/>
  <c r="U43" i="12" s="1"/>
  <c r="U19" i="12"/>
  <c r="AA19" i="12"/>
  <c r="AG19" i="12" s="1"/>
  <c r="W19" i="12"/>
  <c r="S19" i="12"/>
  <c r="P19" i="12"/>
  <c r="O19" i="12" s="1"/>
  <c r="R7" i="12"/>
  <c r="Q7" i="12" s="1"/>
  <c r="P63" i="12"/>
  <c r="O63" i="12" s="1"/>
  <c r="V63" i="12"/>
  <c r="U63" i="12" s="1"/>
  <c r="AA51" i="12"/>
  <c r="AG51" i="12" s="1"/>
  <c r="S51" i="12"/>
  <c r="Y51" i="12"/>
  <c r="U51" i="12"/>
  <c r="N51" i="12"/>
  <c r="M51" i="12" s="1"/>
  <c r="X23" i="12"/>
  <c r="W23" i="12" s="1"/>
  <c r="S115" i="12"/>
  <c r="W115" i="12"/>
  <c r="Y115" i="12"/>
  <c r="Q115" i="12"/>
  <c r="U115" i="12"/>
  <c r="AA127" i="12"/>
  <c r="AG127" i="12" s="1"/>
  <c r="W127" i="12"/>
  <c r="S127" i="12"/>
  <c r="O127" i="12"/>
  <c r="L128" i="12"/>
  <c r="V127" i="12"/>
  <c r="U127" i="12" s="1"/>
  <c r="AC119" i="12"/>
  <c r="AA111" i="12"/>
  <c r="AG111" i="12" s="1"/>
  <c r="S111" i="12"/>
  <c r="Y55" i="12"/>
  <c r="U55" i="12"/>
  <c r="Q55" i="12"/>
  <c r="M55" i="12"/>
  <c r="AA55" i="12"/>
  <c r="AG55" i="12" s="1"/>
  <c r="W55" i="12"/>
  <c r="S55" i="12"/>
  <c r="O55" i="12"/>
  <c r="Y15" i="12"/>
  <c r="Q15" i="12"/>
  <c r="M15" i="12"/>
  <c r="AA15" i="12"/>
  <c r="AG15" i="12" s="1"/>
  <c r="AC79" i="12"/>
  <c r="T63" i="12"/>
  <c r="S63" i="12" s="1"/>
  <c r="AC43" i="12"/>
  <c r="Y31" i="12"/>
  <c r="Q31" i="12"/>
  <c r="W31" i="12"/>
  <c r="AA31" i="12"/>
  <c r="AG31" i="12" s="1"/>
  <c r="M31" i="12"/>
  <c r="R23" i="12"/>
  <c r="Q23" i="12" s="1"/>
  <c r="R63" i="12"/>
  <c r="Q63" i="12" s="1"/>
  <c r="P23" i="12"/>
  <c r="O23" i="12" s="1"/>
  <c r="AC127" i="12"/>
  <c r="Z119" i="12"/>
  <c r="AF119" i="12" s="1"/>
  <c r="AC111" i="12"/>
  <c r="Y103" i="12"/>
  <c r="U103" i="12"/>
  <c r="M103" i="12"/>
  <c r="W103" i="12"/>
  <c r="S103" i="12"/>
  <c r="AA95" i="12"/>
  <c r="AG95" i="12" s="1"/>
  <c r="W95" i="12"/>
  <c r="Y95" i="12"/>
  <c r="Q95" i="12"/>
  <c r="V95" i="12"/>
  <c r="U95" i="12" s="1"/>
  <c r="Q71" i="12"/>
  <c r="AA71" i="12"/>
  <c r="AG71" i="12" s="1"/>
  <c r="W71" i="12"/>
  <c r="S71" i="12"/>
  <c r="O71" i="12"/>
  <c r="N23" i="12"/>
  <c r="M23" i="12" s="1"/>
  <c r="Y23" i="12"/>
  <c r="U23" i="12"/>
  <c r="AA23" i="12"/>
  <c r="AG23" i="12" s="1"/>
  <c r="Z79" i="12"/>
  <c r="AF79" i="12" s="1"/>
  <c r="P51" i="12"/>
  <c r="O51" i="12" s="1"/>
  <c r="R43" i="12"/>
  <c r="Q43" i="12" s="1"/>
  <c r="X27" i="12"/>
  <c r="W27" i="12" s="1"/>
  <c r="V15" i="12"/>
  <c r="U15" i="12" s="1"/>
  <c r="AA63" i="12"/>
  <c r="AG63" i="12" s="1"/>
  <c r="Z63" i="12"/>
  <c r="AF63" i="12" s="1"/>
  <c r="R51" i="12"/>
  <c r="Q51" i="12" s="1"/>
  <c r="AC51" i="12"/>
  <c r="P7" i="12"/>
  <c r="O7" i="12" s="1"/>
  <c r="AG121" i="12" l="1"/>
  <c r="AA123" i="12"/>
  <c r="AG123" i="12" s="1"/>
  <c r="AF123" i="12"/>
  <c r="Y123" i="12"/>
  <c r="Y119" i="12"/>
  <c r="AA115" i="12"/>
  <c r="AG115" i="12" s="1"/>
  <c r="Y111" i="12"/>
  <c r="AA103" i="12"/>
  <c r="AG103" i="12" s="1"/>
  <c r="AF99" i="12"/>
  <c r="Y99" i="12"/>
  <c r="Y91" i="12"/>
  <c r="Y87" i="12"/>
  <c r="Y79" i="12"/>
  <c r="Y71" i="12"/>
  <c r="AF67" i="12"/>
  <c r="Y67" i="12"/>
  <c r="Y63" i="12"/>
  <c r="Y59" i="12"/>
  <c r="Y43" i="12"/>
  <c r="Y39" i="12"/>
  <c r="Y35" i="12"/>
  <c r="AA27" i="12"/>
  <c r="AG27" i="12" s="1"/>
  <c r="Y27" i="12"/>
  <c r="Y19" i="12"/>
  <c r="X128" i="12"/>
  <c r="W128" i="12" s="1"/>
  <c r="AA7" i="12"/>
  <c r="AG7" i="12" s="1"/>
  <c r="AN24" i="13"/>
  <c r="AN25" i="13" s="1"/>
  <c r="AN26" i="13" s="1"/>
  <c r="AO23" i="13"/>
  <c r="T128" i="12"/>
  <c r="S128" i="12" s="1"/>
  <c r="V128" i="12"/>
  <c r="U128" i="12" s="1"/>
  <c r="P128" i="12"/>
  <c r="O128" i="12" s="1"/>
  <c r="R128" i="12"/>
  <c r="Q128" i="12" s="1"/>
  <c r="N128" i="12"/>
  <c r="M128" i="12" s="1"/>
  <c r="AC128" i="12"/>
  <c r="K128" i="12"/>
  <c r="AF127" i="12"/>
  <c r="Z128" i="12"/>
  <c r="Y128" i="12" s="1"/>
  <c r="AO27" i="13" l="1"/>
  <c r="AN28" i="13"/>
  <c r="AN29" i="13" s="1"/>
  <c r="AN30" i="13" s="1"/>
  <c r="AA128" i="12"/>
  <c r="AB128" i="12"/>
  <c r="AG128" i="12" l="1"/>
  <c r="AO31" i="13"/>
  <c r="AN32" i="13"/>
  <c r="AN33" i="13" s="1"/>
  <c r="AN34" i="13" s="1"/>
  <c r="AN36" i="13" l="1"/>
  <c r="AN37" i="13" s="1"/>
  <c r="AN38" i="13" s="1"/>
  <c r="AO35" i="13"/>
  <c r="AN40" i="13" l="1"/>
  <c r="AN41" i="13" s="1"/>
  <c r="AN42" i="13" s="1"/>
  <c r="AO39" i="13"/>
  <c r="AN44" i="13" l="1"/>
  <c r="AN45" i="13" s="1"/>
  <c r="AN46" i="13" s="1"/>
  <c r="AO43" i="13"/>
  <c r="AO47" i="13" l="1"/>
  <c r="AN48" i="13"/>
  <c r="AN49" i="13" s="1"/>
  <c r="AN50" i="13" s="1"/>
  <c r="AN53" i="13" l="1"/>
  <c r="AN54" i="13" s="1"/>
  <c r="AO51" i="13"/>
  <c r="AO55" i="13" l="1"/>
  <c r="AN56" i="13"/>
  <c r="AN57" i="13" s="1"/>
  <c r="AN58" i="13" s="1"/>
  <c r="AN60" i="13" l="1"/>
  <c r="AN61" i="13" s="1"/>
  <c r="AN62" i="13" s="1"/>
  <c r="AO59" i="13"/>
  <c r="AN64" i="13" l="1"/>
  <c r="AN65" i="13" s="1"/>
  <c r="AN66" i="13" s="1"/>
  <c r="AO63" i="13"/>
  <c r="AN68" i="13" l="1"/>
  <c r="AN69" i="13" s="1"/>
  <c r="AN70" i="13" s="1"/>
  <c r="AO67" i="13"/>
  <c r="AN72" i="13" l="1"/>
  <c r="AN73" i="13" s="1"/>
  <c r="AN74" i="13" s="1"/>
  <c r="AO71" i="13"/>
  <c r="AN76" i="13" l="1"/>
  <c r="AN77" i="13" s="1"/>
  <c r="AN78" i="13" s="1"/>
  <c r="AO75" i="13"/>
  <c r="AN80" i="13" l="1"/>
  <c r="AN81" i="13" s="1"/>
  <c r="AN82" i="13" s="1"/>
  <c r="AO79" i="13"/>
  <c r="AN84" i="13" l="1"/>
  <c r="AN85" i="13" s="1"/>
  <c r="AN86" i="13" s="1"/>
  <c r="AO83" i="13"/>
  <c r="AN88" i="13" l="1"/>
  <c r="AN89" i="13" s="1"/>
  <c r="AN90" i="13" s="1"/>
  <c r="AO87" i="13"/>
  <c r="AN92" i="13" l="1"/>
  <c r="AN93" i="13" s="1"/>
  <c r="AN94" i="13" s="1"/>
  <c r="AO91" i="13"/>
  <c r="AO95" i="13" l="1"/>
  <c r="AN96" i="13"/>
  <c r="AN97" i="13" s="1"/>
  <c r="AN98" i="13" s="1"/>
  <c r="AO99" i="13" l="1"/>
  <c r="AN101" i="13"/>
  <c r="AN102" i="13" s="1"/>
  <c r="AN104" i="13" l="1"/>
  <c r="AN105" i="13" s="1"/>
  <c r="AN106" i="13" s="1"/>
  <c r="AO103" i="13"/>
  <c r="AN108" i="13" l="1"/>
  <c r="AN109" i="13" s="1"/>
  <c r="AN110" i="13" s="1"/>
  <c r="AO107" i="13"/>
  <c r="AO111" i="13" l="1"/>
  <c r="AN112" i="13"/>
  <c r="AN113" i="13" s="1"/>
  <c r="AN114" i="13" s="1"/>
  <c r="AN117" i="13" l="1"/>
  <c r="AN118" i="13" s="1"/>
  <c r="AO115" i="13"/>
  <c r="AN120" i="13" l="1"/>
  <c r="AN121" i="13" s="1"/>
  <c r="AN122" i="13" s="1"/>
  <c r="AN124" i="13" s="1"/>
  <c r="AO119" i="13"/>
  <c r="AO123" i="13" l="1"/>
  <c r="AN125" i="13"/>
  <c r="AN126" i="13" s="1"/>
  <c r="AO127" i="13" s="1"/>
  <c r="AN3" i="3" s="1"/>
  <c r="AN4" i="3" s="1"/>
  <c r="AN5" i="3" s="1"/>
  <c r="AN6" i="3" s="1"/>
  <c r="AO7" i="3" l="1"/>
  <c r="AN8" i="3"/>
  <c r="AN9" i="3" s="1"/>
  <c r="AN10" i="3" s="1"/>
  <c r="AO11" i="3" l="1"/>
  <c r="AN12" i="3"/>
  <c r="AN13" i="3" s="1"/>
  <c r="AN14" i="3" s="1"/>
  <c r="AN16" i="3" l="1"/>
  <c r="AN17" i="3" s="1"/>
  <c r="AN18" i="3" s="1"/>
  <c r="AO15" i="3"/>
  <c r="AO19" i="3" l="1"/>
  <c r="AN20" i="3"/>
  <c r="AN21" i="3" s="1"/>
  <c r="AN22" i="3" s="1"/>
  <c r="AO23" i="3" l="1"/>
  <c r="AN24" i="3"/>
  <c r="AN25" i="3" s="1"/>
  <c r="AN26" i="3" s="1"/>
  <c r="AO27" i="3" l="1"/>
  <c r="AN28" i="3"/>
  <c r="AN29" i="3" s="1"/>
  <c r="AN30" i="3" s="1"/>
  <c r="AO31" i="3" l="1"/>
  <c r="AN32" i="3"/>
  <c r="AN33" i="3" s="1"/>
  <c r="AN34" i="3" s="1"/>
  <c r="AO35" i="3" l="1"/>
  <c r="AN36" i="3"/>
  <c r="AN37" i="3" s="1"/>
  <c r="AN38" i="3" s="1"/>
  <c r="AN40" i="3" l="1"/>
  <c r="AN41" i="3" s="1"/>
  <c r="AN42" i="3" s="1"/>
  <c r="AO39" i="3"/>
  <c r="AN44" i="3" l="1"/>
  <c r="AN45" i="3" s="1"/>
  <c r="AN46" i="3" s="1"/>
  <c r="AO43" i="3"/>
  <c r="AO47" i="3" l="1"/>
  <c r="AN48" i="3"/>
  <c r="AN49" i="3" s="1"/>
  <c r="AN50" i="3" s="1"/>
  <c r="AO51" i="3" l="1"/>
  <c r="AN52" i="3"/>
  <c r="AN53" i="3" s="1"/>
  <c r="AN54" i="3" s="1"/>
  <c r="AN56" i="3" l="1"/>
  <c r="AN57" i="3" s="1"/>
  <c r="AN58" i="3" s="1"/>
  <c r="AO55" i="3"/>
  <c r="AN60" i="3" l="1"/>
  <c r="AN61" i="3" s="1"/>
  <c r="AN62" i="3" s="1"/>
  <c r="AO59" i="3"/>
  <c r="AO63" i="3" l="1"/>
  <c r="AN64" i="3"/>
  <c r="AN65" i="3" s="1"/>
  <c r="AN66" i="3" s="1"/>
  <c r="AN68" i="3" l="1"/>
  <c r="AN69" i="3" s="1"/>
  <c r="AN70" i="3" s="1"/>
  <c r="AO67" i="3"/>
  <c r="AN72" i="3" l="1"/>
  <c r="AN73" i="3" s="1"/>
  <c r="AN74" i="3" s="1"/>
  <c r="AO71" i="3"/>
  <c r="AN77" i="3" l="1"/>
  <c r="AN78" i="3" s="1"/>
  <c r="AO75" i="3"/>
  <c r="AN80" i="3" l="1"/>
  <c r="AN81" i="3" s="1"/>
  <c r="AN82" i="3" s="1"/>
  <c r="AO79" i="3"/>
  <c r="AN84" i="3" l="1"/>
  <c r="AN85" i="3" s="1"/>
  <c r="AN86" i="3" s="1"/>
  <c r="AO83" i="3"/>
  <c r="AO87" i="3" l="1"/>
  <c r="AN88" i="3"/>
  <c r="AN89" i="3" s="1"/>
  <c r="AN90" i="3" s="1"/>
  <c r="AO91" i="3" l="1"/>
  <c r="AN93" i="3"/>
  <c r="AN94" i="3" s="1"/>
  <c r="AO95" i="3" l="1"/>
  <c r="AN96" i="3"/>
  <c r="AN97" i="3" s="1"/>
  <c r="AN98" i="3" s="1"/>
  <c r="AN101" i="3" l="1"/>
  <c r="AN102" i="3" s="1"/>
  <c r="AO99" i="3"/>
  <c r="AO103" i="3" l="1"/>
  <c r="AN105" i="3"/>
  <c r="AN106" i="3" s="1"/>
  <c r="AN108" i="3" s="1"/>
  <c r="AO107" i="3" l="1"/>
  <c r="AN109" i="3"/>
  <c r="AN110" i="3" s="1"/>
  <c r="AN112" i="3" l="1"/>
  <c r="AN113" i="3" s="1"/>
  <c r="AN114" i="3" s="1"/>
  <c r="AO111" i="3"/>
  <c r="AO115" i="3" l="1"/>
  <c r="AN116" i="3"/>
  <c r="AN117" i="3" s="1"/>
  <c r="AN118" i="3" s="1"/>
  <c r="AO119" i="3" l="1"/>
  <c r="AO127" i="3" l="1"/>
  <c r="AN3" i="14" s="1"/>
  <c r="AN4" i="14" s="1"/>
  <c r="AN5" i="14" s="1"/>
  <c r="AN6" i="14" s="1"/>
  <c r="AN8" i="14" l="1"/>
  <c r="AN9" i="14" s="1"/>
  <c r="AN10" i="14" s="1"/>
  <c r="AO7" i="14"/>
  <c r="AO11" i="14" l="1"/>
  <c r="AN12" i="14"/>
  <c r="AN13" i="14" s="1"/>
  <c r="AN14" i="14" s="1"/>
  <c r="AO15" i="14" l="1"/>
  <c r="AN16" i="14"/>
  <c r="AN17" i="14" s="1"/>
  <c r="AN18" i="14" s="1"/>
  <c r="AO19" i="14" l="1"/>
  <c r="AN20" i="14"/>
  <c r="AN21" i="14" s="1"/>
  <c r="AN22" i="14" s="1"/>
  <c r="AO23" i="14" l="1"/>
  <c r="AN24" i="14"/>
  <c r="AN25" i="14" s="1"/>
  <c r="AN26" i="14" s="1"/>
  <c r="AN28" i="14" l="1"/>
  <c r="AN29" i="14" s="1"/>
  <c r="AN30" i="14" s="1"/>
  <c r="AO27" i="14"/>
  <c r="AO31" i="14" l="1"/>
  <c r="AN32" i="14"/>
  <c r="AN33" i="14" s="1"/>
  <c r="AN34" i="14" s="1"/>
  <c r="AN36" i="14" l="1"/>
  <c r="AN37" i="14" s="1"/>
  <c r="AN38" i="14" s="1"/>
  <c r="AO35" i="14"/>
  <c r="AN41" i="14" l="1"/>
  <c r="AN42" i="14" s="1"/>
  <c r="AO39" i="14"/>
  <c r="AO43" i="14" l="1"/>
  <c r="AN44" i="14"/>
  <c r="AN45" i="14" s="1"/>
  <c r="AN46" i="14" s="1"/>
  <c r="AN48" i="14" l="1"/>
  <c r="AN49" i="14" s="1"/>
  <c r="AN50" i="14" s="1"/>
  <c r="AO47" i="14"/>
  <c r="AO51" i="14" l="1"/>
  <c r="AN52" i="14"/>
  <c r="AN53" i="14" s="1"/>
  <c r="AN54" i="14" s="1"/>
  <c r="AO55" i="14" l="1"/>
  <c r="AN60" i="14" l="1"/>
  <c r="AN61" i="14" s="1"/>
  <c r="AN62" i="14" s="1"/>
  <c r="AO59" i="14"/>
  <c r="AO63" i="14" l="1"/>
  <c r="AN66" i="14"/>
  <c r="AO67" i="14" l="1"/>
  <c r="AN68" i="14"/>
  <c r="AN69" i="14" s="1"/>
  <c r="AN70" i="14" s="1"/>
  <c r="AN72" i="14" l="1"/>
  <c r="AN73" i="14" s="1"/>
  <c r="AN74" i="14" s="1"/>
  <c r="AO71" i="14"/>
  <c r="AN76" i="14" l="1"/>
  <c r="AN77" i="14" s="1"/>
  <c r="AN78" i="14" s="1"/>
  <c r="AO75" i="14"/>
  <c r="AN80" i="14" l="1"/>
  <c r="AN81" i="14" s="1"/>
  <c r="AN82" i="14" s="1"/>
  <c r="AO79" i="14"/>
  <c r="AO83" i="14" l="1"/>
  <c r="AN84" i="14"/>
  <c r="AN85" i="14" s="1"/>
  <c r="AN86" i="14" s="1"/>
  <c r="AN88" i="14" l="1"/>
  <c r="AN89" i="14" s="1"/>
  <c r="AN90" i="14" s="1"/>
  <c r="AO87" i="14"/>
  <c r="AN92" i="14" l="1"/>
  <c r="AN93" i="14" s="1"/>
  <c r="AN94" i="14" s="1"/>
  <c r="AO91" i="14"/>
  <c r="AN96" i="14" l="1"/>
  <c r="AN97" i="14" s="1"/>
  <c r="AN98" i="14" s="1"/>
  <c r="AO95" i="14"/>
  <c r="AO99" i="14" l="1"/>
  <c r="AN100" i="14"/>
  <c r="AN101" i="14" s="1"/>
  <c r="AN102" i="14" s="1"/>
  <c r="AO103" i="14" l="1"/>
  <c r="AN104" i="14"/>
  <c r="AN105" i="14" s="1"/>
  <c r="AN106" i="14" s="1"/>
  <c r="AO107" i="14" l="1"/>
  <c r="AN108" i="14"/>
  <c r="AN109" i="14" s="1"/>
  <c r="AN110" i="14" s="1"/>
  <c r="AO111" i="14" l="1"/>
  <c r="AN112" i="14"/>
  <c r="AN113" i="14" s="1"/>
  <c r="AN114" i="14" s="1"/>
  <c r="AO115" i="14" l="1"/>
  <c r="AN116" i="14"/>
  <c r="AN117" i="14" s="1"/>
  <c r="AN118" i="14" s="1"/>
  <c r="AN121" i="14" l="1"/>
  <c r="AN122" i="14" s="1"/>
  <c r="AO119" i="14"/>
  <c r="AO123" i="14" l="1"/>
  <c r="AN124" i="14"/>
  <c r="AN125" i="14" s="1"/>
  <c r="AN126" i="14" s="1"/>
  <c r="AO127" i="14" s="1"/>
  <c r="AN3" i="5" s="1"/>
  <c r="AN4" i="5" s="1"/>
  <c r="AN5" i="5" s="1"/>
  <c r="AN6" i="5" s="1"/>
  <c r="AN8" i="5" l="1"/>
  <c r="AN9" i="5" s="1"/>
  <c r="AN10" i="5" s="1"/>
  <c r="AO7" i="5"/>
  <c r="AN12" i="5" l="1"/>
  <c r="AN13" i="5" s="1"/>
  <c r="AN14" i="5" s="1"/>
  <c r="AO11" i="5"/>
  <c r="AO15" i="5" l="1"/>
  <c r="AN16" i="5"/>
  <c r="AN17" i="5" s="1"/>
  <c r="AN18" i="5" s="1"/>
  <c r="AO19" i="5" l="1"/>
  <c r="AN20" i="5"/>
  <c r="AN21" i="5" s="1"/>
  <c r="AN22" i="5" s="1"/>
  <c r="AO23" i="5" l="1"/>
  <c r="AN24" i="5"/>
  <c r="AN25" i="5" s="1"/>
  <c r="AN26" i="5" s="1"/>
  <c r="AN28" i="5" l="1"/>
  <c r="AN29" i="5" s="1"/>
  <c r="AN30" i="5" s="1"/>
  <c r="AO27" i="5"/>
  <c r="AO31" i="5" l="1"/>
  <c r="AN32" i="5"/>
  <c r="AN33" i="5" s="1"/>
  <c r="AN34" i="5" s="1"/>
  <c r="AO35" i="5" l="1"/>
  <c r="AN36" i="5"/>
  <c r="AN37" i="5" s="1"/>
  <c r="AN38" i="5" s="1"/>
  <c r="AO39" i="5" l="1"/>
  <c r="AN40" i="5"/>
  <c r="AN41" i="5" s="1"/>
  <c r="AN42" i="5" s="1"/>
  <c r="AO43" i="5" l="1"/>
  <c r="AN44" i="5"/>
  <c r="AN45" i="5" s="1"/>
  <c r="AN46" i="5" s="1"/>
  <c r="AO47" i="5" l="1"/>
  <c r="AN48" i="5"/>
  <c r="AN49" i="5" s="1"/>
  <c r="AN50" i="5" s="1"/>
  <c r="AN52" i="5" l="1"/>
  <c r="AN53" i="5" s="1"/>
  <c r="AN54" i="5" s="1"/>
  <c r="AO51" i="5"/>
  <c r="AO55" i="5" l="1"/>
  <c r="AN57" i="5"/>
  <c r="AN58" i="5" s="1"/>
  <c r="AO59" i="5" l="1"/>
  <c r="AN60" i="5"/>
  <c r="AN61" i="5" s="1"/>
  <c r="AN62" i="5" s="1"/>
  <c r="AN64" i="5" l="1"/>
  <c r="AN65" i="5" s="1"/>
  <c r="AN66" i="5" s="1"/>
  <c r="AO63" i="5"/>
  <c r="AN68" i="5" l="1"/>
  <c r="AN69" i="5" s="1"/>
  <c r="AN70" i="5" s="1"/>
  <c r="AO67" i="5"/>
  <c r="AN72" i="5" l="1"/>
  <c r="AN73" i="5" s="1"/>
  <c r="AN74" i="5" s="1"/>
  <c r="AO71" i="5"/>
  <c r="AN76" i="5" l="1"/>
  <c r="AN77" i="5" s="1"/>
  <c r="AN78" i="5" s="1"/>
  <c r="AO75" i="5"/>
  <c r="AO79" i="5" l="1"/>
  <c r="AN80" i="5"/>
  <c r="AN81" i="5" s="1"/>
  <c r="AN82" i="5" s="1"/>
  <c r="AN84" i="5" l="1"/>
  <c r="AN85" i="5" s="1"/>
  <c r="AN86" i="5" s="1"/>
  <c r="AO83" i="5"/>
  <c r="AO87" i="5" l="1"/>
  <c r="AN89" i="5"/>
  <c r="AN90" i="5" s="1"/>
  <c r="AN92" i="5" l="1"/>
  <c r="AN93" i="5" s="1"/>
  <c r="AN94" i="5" s="1"/>
  <c r="AO91" i="5"/>
  <c r="AN96" i="5" l="1"/>
  <c r="AN97" i="5" s="1"/>
  <c r="AN98" i="5" s="1"/>
  <c r="AO95" i="5"/>
  <c r="AO99" i="5" l="1"/>
  <c r="AN100" i="5"/>
  <c r="AN101" i="5" s="1"/>
  <c r="AN102" i="5" s="1"/>
  <c r="AN104" i="5" l="1"/>
  <c r="AN105" i="5" s="1"/>
  <c r="AN106" i="5" s="1"/>
  <c r="AO103" i="5"/>
  <c r="AN108" i="5" l="1"/>
  <c r="AN109" i="5" s="1"/>
  <c r="AN110" i="5" s="1"/>
  <c r="AO107" i="5"/>
  <c r="AN112" i="5" l="1"/>
  <c r="AN113" i="5" s="1"/>
  <c r="AN114" i="5" s="1"/>
  <c r="AO111" i="5"/>
  <c r="AN116" i="5" l="1"/>
  <c r="AN117" i="5" s="1"/>
  <c r="AN118" i="5" s="1"/>
  <c r="AO115" i="5"/>
  <c r="AN120" i="5" l="1"/>
  <c r="AN121" i="5" s="1"/>
  <c r="AN122" i="5" s="1"/>
  <c r="AO119" i="5"/>
  <c r="AO123" i="5" l="1"/>
  <c r="AN125" i="5"/>
  <c r="AN126" i="5" s="1"/>
  <c r="AO127" i="5" s="1"/>
  <c r="AP3" i="6" s="1"/>
  <c r="AP4" i="6" s="1"/>
  <c r="AP5" i="6" s="1"/>
  <c r="AP6" i="6" s="1"/>
  <c r="AQ7" i="6" s="1"/>
  <c r="AP8" i="6" l="1"/>
  <c r="AP9" i="6" s="1"/>
  <c r="AP10" i="6" s="1"/>
  <c r="AP12" i="6" l="1"/>
  <c r="AP13" i="6" s="1"/>
  <c r="AP14" i="6" s="1"/>
  <c r="AQ11" i="6"/>
  <c r="AP16" i="6" l="1"/>
  <c r="AP17" i="6" s="1"/>
  <c r="AP18" i="6" s="1"/>
  <c r="AQ15" i="6"/>
  <c r="AP20" i="6" l="1"/>
  <c r="AP21" i="6" s="1"/>
  <c r="AP22" i="6" s="1"/>
  <c r="AQ19" i="6"/>
  <c r="AP24" i="6" l="1"/>
  <c r="AP25" i="6" s="1"/>
  <c r="AP26" i="6" s="1"/>
  <c r="AQ23" i="6"/>
  <c r="AP28" i="6" l="1"/>
  <c r="AP29" i="6" s="1"/>
  <c r="AP30" i="6" s="1"/>
  <c r="AQ27" i="6"/>
  <c r="AQ31" i="6" l="1"/>
  <c r="AP32" i="6"/>
  <c r="AP33" i="6" s="1"/>
  <c r="AP34" i="6" s="1"/>
  <c r="AP36" i="6" l="1"/>
  <c r="AP37" i="6" s="1"/>
  <c r="AP38" i="6" s="1"/>
  <c r="AQ35" i="6"/>
  <c r="AP40" i="6" l="1"/>
  <c r="AP41" i="6" s="1"/>
  <c r="AP42" i="6" s="1"/>
  <c r="AQ39" i="6"/>
  <c r="AQ43" i="6" l="1"/>
  <c r="AP45" i="6"/>
  <c r="AP46" i="6" s="1"/>
  <c r="AP49" i="6" l="1"/>
  <c r="AP50" i="6" s="1"/>
  <c r="AQ47" i="6"/>
  <c r="AQ51" i="6" l="1"/>
  <c r="AP52" i="6"/>
  <c r="AP53" i="6" s="1"/>
  <c r="AP54" i="6" s="1"/>
  <c r="AP56" i="6" l="1"/>
  <c r="AP57" i="6" s="1"/>
  <c r="AP58" i="6" s="1"/>
  <c r="AQ55" i="6"/>
  <c r="AP60" i="6" l="1"/>
  <c r="AP61" i="6" s="1"/>
  <c r="AP62" i="6" s="1"/>
  <c r="AQ59" i="6"/>
  <c r="AQ63" i="6" l="1"/>
  <c r="AP64" i="6"/>
  <c r="AP65" i="6" s="1"/>
  <c r="AP66" i="6" s="1"/>
  <c r="AP68" i="6" l="1"/>
  <c r="AP69" i="6" s="1"/>
  <c r="AP70" i="6" s="1"/>
  <c r="AQ67" i="6"/>
  <c r="AP73" i="6" l="1"/>
  <c r="AP74" i="6" s="1"/>
  <c r="AQ71" i="6"/>
  <c r="AP76" i="6" l="1"/>
  <c r="AP77" i="6" s="1"/>
  <c r="AP78" i="6" s="1"/>
  <c r="AQ75" i="6"/>
  <c r="AQ79" i="6" l="1"/>
  <c r="AP80" i="6"/>
  <c r="AP81" i="6" s="1"/>
  <c r="AP82" i="6" s="1"/>
  <c r="AP84" i="6" l="1"/>
  <c r="AP85" i="6" s="1"/>
  <c r="AP86" i="6" s="1"/>
  <c r="AQ83" i="6"/>
  <c r="AP88" i="6" l="1"/>
  <c r="AP89" i="6" s="1"/>
  <c r="AP90" i="6" s="1"/>
  <c r="AQ87" i="6"/>
  <c r="AP92" i="6" l="1"/>
  <c r="AP93" i="6" s="1"/>
  <c r="AP94" i="6" s="1"/>
  <c r="AQ91" i="6"/>
  <c r="AQ95" i="6" l="1"/>
  <c r="AP96" i="6"/>
  <c r="AP97" i="6" s="1"/>
  <c r="AP98" i="6" s="1"/>
  <c r="AQ99" i="6" l="1"/>
  <c r="AP100" i="6"/>
  <c r="AP101" i="6" s="1"/>
  <c r="AP102" i="6" s="1"/>
  <c r="AP105" i="6" l="1"/>
  <c r="AP106" i="6" s="1"/>
  <c r="AQ103" i="6"/>
  <c r="AQ107" i="6" l="1"/>
  <c r="AP108" i="6"/>
  <c r="AP109" i="6" s="1"/>
  <c r="AP110" i="6" s="1"/>
  <c r="AQ111" i="6" l="1"/>
  <c r="AP112" i="6"/>
  <c r="AP113" i="6" s="1"/>
  <c r="AP114" i="6" s="1"/>
  <c r="AQ115" i="6" l="1"/>
  <c r="AP116" i="6"/>
  <c r="AP117" i="6" s="1"/>
  <c r="AP118" i="6" s="1"/>
  <c r="AP120" i="6" l="1"/>
  <c r="AP121" i="6" s="1"/>
  <c r="AP122" i="6" s="1"/>
  <c r="AQ119" i="6"/>
  <c r="AP124" i="6" l="1"/>
  <c r="AP125" i="6" s="1"/>
  <c r="AP126" i="6" s="1"/>
  <c r="AQ127" i="6" s="1"/>
  <c r="AP3" i="7" s="1"/>
  <c r="AP4" i="7" s="1"/>
  <c r="AP5" i="7" s="1"/>
  <c r="AP6" i="7" s="1"/>
  <c r="AQ123" i="6"/>
  <c r="AQ7" i="7" l="1"/>
  <c r="AP8" i="7"/>
  <c r="AP9" i="7" s="1"/>
  <c r="AP10" i="7" s="1"/>
  <c r="AQ11" i="7" l="1"/>
  <c r="AP12" i="7"/>
  <c r="AP13" i="7" s="1"/>
  <c r="AP14" i="7" s="1"/>
  <c r="AQ15" i="7" l="1"/>
  <c r="AP16" i="7"/>
  <c r="AP17" i="7" s="1"/>
  <c r="AP18" i="7" s="1"/>
  <c r="AQ19" i="7" l="1"/>
  <c r="AP20" i="7"/>
  <c r="AP21" i="7" s="1"/>
  <c r="AP22" i="7" s="1"/>
  <c r="AP24" i="7" l="1"/>
  <c r="AP25" i="7" s="1"/>
  <c r="AP26" i="7" s="1"/>
  <c r="AQ23" i="7"/>
  <c r="AQ27" i="7" l="1"/>
  <c r="AP28" i="7"/>
  <c r="AP29" i="7" s="1"/>
  <c r="AP30" i="7" s="1"/>
  <c r="AQ31" i="7" l="1"/>
  <c r="AP32" i="7"/>
  <c r="AP33" i="7" s="1"/>
  <c r="AP34" i="7" s="1"/>
  <c r="AQ35" i="7" l="1"/>
  <c r="AP36" i="7"/>
  <c r="AP37" i="7" s="1"/>
  <c r="AP38" i="7" s="1"/>
  <c r="AP40" i="7" l="1"/>
  <c r="AP41" i="7" s="1"/>
  <c r="AP42" i="7" s="1"/>
  <c r="AQ39" i="7"/>
  <c r="AP44" i="7" l="1"/>
  <c r="AP45" i="7" s="1"/>
  <c r="AP46" i="7" s="1"/>
  <c r="AQ43" i="7"/>
  <c r="AQ47" i="7" l="1"/>
  <c r="AP48" i="7"/>
  <c r="AP49" i="7" s="1"/>
  <c r="AP50" i="7" s="1"/>
  <c r="AP52" i="7" l="1"/>
  <c r="AP53" i="7" s="1"/>
  <c r="AP54" i="7" s="1"/>
  <c r="AQ51" i="7"/>
  <c r="AQ55" i="7" l="1"/>
  <c r="AP56" i="7"/>
  <c r="AP57" i="7" s="1"/>
  <c r="AP58" i="7" s="1"/>
  <c r="AP60" i="7" s="1"/>
  <c r="AQ59" i="7" l="1"/>
  <c r="AP61" i="7"/>
  <c r="AP62" i="7" s="1"/>
  <c r="AQ63" i="7" l="1"/>
  <c r="AP64" i="7"/>
  <c r="AP65" i="7" s="1"/>
  <c r="AP66" i="7" s="1"/>
  <c r="AQ67" i="7" l="1"/>
  <c r="AP68" i="7"/>
  <c r="AP69" i="7" s="1"/>
  <c r="AP70" i="7" s="1"/>
  <c r="AJ67" i="7" l="1"/>
  <c r="AJ71" i="7" s="1"/>
  <c r="AJ75" i="7" s="1"/>
  <c r="AJ79" i="7" s="1"/>
  <c r="AJ83" i="7" s="1"/>
  <c r="AJ87" i="7" s="1"/>
  <c r="AJ91" i="7" s="1"/>
  <c r="AJ95" i="7" s="1"/>
  <c r="AJ99" i="7" s="1"/>
  <c r="AJ103" i="7" s="1"/>
  <c r="AJ107" i="7" s="1"/>
  <c r="AJ111" i="7" s="1"/>
  <c r="AJ115" i="7" s="1"/>
  <c r="AJ119" i="7" s="1"/>
  <c r="AJ123" i="7" s="1"/>
  <c r="AJ127" i="7" s="1"/>
  <c r="AQ71" i="7"/>
  <c r="AP72" i="7"/>
  <c r="AP73" i="7" s="1"/>
  <c r="AP74" i="7" s="1"/>
  <c r="AQ75" i="7" l="1"/>
  <c r="AP76" i="7"/>
  <c r="AP77" i="7" s="1"/>
  <c r="AP78" i="7" s="1"/>
  <c r="AQ79" i="7" l="1"/>
  <c r="AP80" i="7"/>
  <c r="AP81" i="7" s="1"/>
  <c r="AP82" i="7" s="1"/>
  <c r="AP84" i="7" l="1"/>
  <c r="AP85" i="7" s="1"/>
  <c r="AP86" i="7" s="1"/>
  <c r="AQ83" i="7"/>
  <c r="AP88" i="7" l="1"/>
  <c r="AP89" i="7" s="1"/>
  <c r="AP90" i="7" s="1"/>
  <c r="AQ87" i="7"/>
  <c r="AP92" i="7" l="1"/>
  <c r="AP93" i="7" s="1"/>
  <c r="AP94" i="7" s="1"/>
  <c r="AQ91" i="7"/>
  <c r="AQ95" i="7" l="1"/>
  <c r="AP96" i="7"/>
  <c r="AP97" i="7" s="1"/>
  <c r="AP98" i="7" s="1"/>
  <c r="AQ99" i="7" l="1"/>
  <c r="AP100" i="7"/>
  <c r="AP101" i="7" s="1"/>
  <c r="AP102" i="7" s="1"/>
  <c r="AP104" i="7" l="1"/>
  <c r="AP105" i="7" s="1"/>
  <c r="AP106" i="7" s="1"/>
  <c r="AQ103" i="7"/>
  <c r="AQ107" i="7" l="1"/>
  <c r="AP108" i="7"/>
  <c r="AP109" i="7" s="1"/>
  <c r="AP110" i="7" s="1"/>
  <c r="AP112" i="7" l="1"/>
  <c r="AP113" i="7" s="1"/>
  <c r="AP114" i="7" s="1"/>
  <c r="AQ111" i="7"/>
  <c r="AP116" i="7" l="1"/>
  <c r="AP117" i="7" s="1"/>
  <c r="AP118" i="7" s="1"/>
  <c r="AQ115" i="7"/>
  <c r="AQ119" i="7" l="1"/>
  <c r="AP120" i="7"/>
  <c r="AP121" i="7" s="1"/>
  <c r="AP122" i="7" s="1"/>
  <c r="AQ123" i="7" l="1"/>
  <c r="AP125" i="7"/>
  <c r="AP126" i="7" s="1"/>
  <c r="AQ127" i="7" s="1"/>
  <c r="AP3" i="8" s="1"/>
  <c r="AP4" i="8" l="1"/>
  <c r="AP5" i="8" s="1"/>
  <c r="AP6" i="8" s="1"/>
  <c r="AQ7" i="8" s="1"/>
  <c r="AJ4" i="8"/>
  <c r="AJ7" i="8" s="1"/>
  <c r="AJ11" i="8" s="1"/>
  <c r="AJ15" i="8" s="1"/>
  <c r="AJ19" i="8" s="1"/>
  <c r="AJ23" i="8" s="1"/>
  <c r="AJ27" i="8" s="1"/>
  <c r="AJ31" i="8" s="1"/>
  <c r="AJ35" i="8" s="1"/>
  <c r="AJ39" i="8" s="1"/>
  <c r="AJ43" i="8" s="1"/>
  <c r="AJ47" i="8" s="1"/>
  <c r="AJ51" i="8" s="1"/>
  <c r="AJ55" i="8" s="1"/>
  <c r="AJ59" i="8" s="1"/>
  <c r="AJ63" i="8" s="1"/>
  <c r="AJ67" i="8" s="1"/>
  <c r="AJ71" i="8" s="1"/>
  <c r="AJ75" i="8" s="1"/>
  <c r="AJ79" i="8" s="1"/>
  <c r="AJ83" i="8" s="1"/>
  <c r="AJ87" i="8" s="1"/>
  <c r="AJ91" i="8" s="1"/>
  <c r="AJ95" i="8" s="1"/>
  <c r="AJ99" i="8" s="1"/>
  <c r="AJ103" i="8" s="1"/>
  <c r="AJ107" i="8" s="1"/>
  <c r="AJ111" i="8" s="1"/>
  <c r="AJ115" i="8" s="1"/>
  <c r="AJ119" i="8" s="1"/>
  <c r="AJ123" i="8" s="1"/>
  <c r="AJ127" i="8" s="1"/>
  <c r="AP8" i="8" l="1"/>
  <c r="AP9" i="8" s="1"/>
  <c r="AP10" i="8" s="1"/>
  <c r="AP12" i="8" s="1"/>
  <c r="AP13" i="8" s="1"/>
  <c r="AP14" i="8" s="1"/>
  <c r="AQ11" i="8" l="1"/>
  <c r="AP16" i="8"/>
  <c r="AP17" i="8" s="1"/>
  <c r="AP18" i="8" s="1"/>
  <c r="AQ15" i="8"/>
  <c r="AQ19" i="8" l="1"/>
  <c r="AP20" i="8"/>
  <c r="AP21" i="8" s="1"/>
  <c r="AP22" i="8" s="1"/>
  <c r="AP24" i="8" l="1"/>
  <c r="AP25" i="8" s="1"/>
  <c r="AP26" i="8" s="1"/>
  <c r="AQ23" i="8"/>
  <c r="AQ27" i="8" l="1"/>
  <c r="AP28" i="8"/>
  <c r="AP29" i="8" s="1"/>
  <c r="AP30" i="8" s="1"/>
  <c r="AQ31" i="8" l="1"/>
  <c r="AP32" i="8"/>
  <c r="AP33" i="8" s="1"/>
  <c r="AP34" i="8" s="1"/>
  <c r="AQ35" i="8" l="1"/>
  <c r="AP36" i="8"/>
  <c r="AP37" i="8" s="1"/>
  <c r="AP38" i="8" s="1"/>
  <c r="AQ39" i="8" l="1"/>
  <c r="AP40" i="8"/>
  <c r="AP41" i="8" s="1"/>
  <c r="AP42" i="8" s="1"/>
  <c r="AP44" i="8" l="1"/>
  <c r="AP45" i="8" s="1"/>
  <c r="AP46" i="8" s="1"/>
  <c r="AQ43" i="8"/>
  <c r="AP48" i="8" l="1"/>
  <c r="AP49" i="8" s="1"/>
  <c r="AP50" i="8" s="1"/>
  <c r="AQ47" i="8"/>
  <c r="AQ51" i="8" l="1"/>
  <c r="AP52" i="8"/>
  <c r="AP53" i="8" s="1"/>
  <c r="AP54" i="8" s="1"/>
  <c r="AQ55" i="8" l="1"/>
  <c r="AP57" i="8"/>
  <c r="AP58" i="8" s="1"/>
  <c r="AP60" i="8" l="1"/>
  <c r="AP61" i="8" s="1"/>
  <c r="AP62" i="8" s="1"/>
  <c r="AQ59" i="8"/>
  <c r="AQ63" i="8" l="1"/>
  <c r="AP64" i="8"/>
  <c r="AP65" i="8" s="1"/>
  <c r="AP66" i="8" s="1"/>
  <c r="AQ67" i="8" l="1"/>
  <c r="AP68" i="8"/>
  <c r="AP69" i="8" s="1"/>
  <c r="AP70" i="8" s="1"/>
  <c r="AP72" i="8" l="1"/>
  <c r="AP73" i="8" s="1"/>
  <c r="AP74" i="8" s="1"/>
  <c r="AQ71" i="8"/>
  <c r="AQ75" i="8" l="1"/>
  <c r="AP76" i="8"/>
  <c r="AP77" i="8" s="1"/>
  <c r="AP78" i="8" s="1"/>
  <c r="AP80" i="8" l="1"/>
  <c r="AP81" i="8" s="1"/>
  <c r="AP82" i="8" s="1"/>
  <c r="AQ79" i="8"/>
  <c r="AQ83" i="8" l="1"/>
  <c r="AP84" i="8"/>
  <c r="AP85" i="8" s="1"/>
  <c r="AP86" i="8" s="1"/>
  <c r="AP88" i="8" l="1"/>
  <c r="AP89" i="8" s="1"/>
  <c r="AP90" i="8" s="1"/>
  <c r="AQ87" i="8"/>
  <c r="AQ91" i="8" l="1"/>
  <c r="AP92" i="8"/>
  <c r="AP93" i="8" s="1"/>
  <c r="AP94" i="8" s="1"/>
  <c r="AQ95" i="8" l="1"/>
  <c r="AP96" i="8"/>
  <c r="AP97" i="8" s="1"/>
  <c r="AP98" i="8" s="1"/>
  <c r="AP100" i="8" l="1"/>
  <c r="AP101" i="8" s="1"/>
  <c r="AP102" i="8" s="1"/>
  <c r="AQ99" i="8"/>
  <c r="AQ103" i="8" l="1"/>
  <c r="AP104" i="8"/>
  <c r="AP105" i="8" s="1"/>
  <c r="AP106" i="8" s="1"/>
  <c r="AP108" i="8" l="1"/>
  <c r="AP109" i="8" s="1"/>
  <c r="AP110" i="8" s="1"/>
  <c r="AQ107" i="8"/>
  <c r="AQ111" i="8" l="1"/>
  <c r="AP113" i="8"/>
  <c r="AP114" i="8" s="1"/>
  <c r="AP116" i="8" l="1"/>
  <c r="AP117" i="8" s="1"/>
  <c r="AP118" i="8" s="1"/>
  <c r="AQ115" i="8"/>
  <c r="AQ119" i="8" l="1"/>
  <c r="AP120" i="8"/>
  <c r="AP121" i="8" s="1"/>
  <c r="AP122" i="8" s="1"/>
  <c r="AQ123" i="8" l="1"/>
  <c r="AP125" i="8"/>
  <c r="AP126" i="8" s="1"/>
  <c r="AQ127" i="8" s="1"/>
  <c r="AP3" i="9" s="1"/>
  <c r="AP4" i="9" l="1"/>
  <c r="AP5" i="9" s="1"/>
  <c r="AP6" i="9" s="1"/>
  <c r="AQ7" i="9" s="1"/>
  <c r="AJ4" i="9"/>
  <c r="AJ7" i="9" s="1"/>
  <c r="AJ11" i="9" s="1"/>
  <c r="AJ15" i="9" s="1"/>
  <c r="AJ19" i="9" s="1"/>
  <c r="AJ23" i="9" s="1"/>
  <c r="AJ27" i="9" s="1"/>
  <c r="AJ31" i="9" s="1"/>
  <c r="AJ35" i="9" s="1"/>
  <c r="AJ39" i="9" s="1"/>
  <c r="AJ43" i="9" s="1"/>
  <c r="AJ47" i="9" s="1"/>
  <c r="AJ51" i="9" s="1"/>
  <c r="AJ55" i="9" s="1"/>
  <c r="AJ59" i="9" s="1"/>
  <c r="AJ63" i="9" s="1"/>
  <c r="AJ67" i="9" s="1"/>
  <c r="AJ71" i="9" s="1"/>
  <c r="AJ75" i="9" s="1"/>
  <c r="AJ79" i="9" s="1"/>
  <c r="AJ83" i="9" s="1"/>
  <c r="AJ87" i="9" s="1"/>
  <c r="AJ91" i="9" s="1"/>
  <c r="AJ95" i="9" s="1"/>
  <c r="AJ99" i="9" s="1"/>
  <c r="AJ103" i="9" s="1"/>
  <c r="AJ107" i="9" s="1"/>
  <c r="AJ111" i="9" s="1"/>
  <c r="AJ115" i="9" s="1"/>
  <c r="AJ119" i="9" s="1"/>
  <c r="AJ123" i="9" s="1"/>
  <c r="AJ127" i="9" s="1"/>
  <c r="AP9" i="9" l="1"/>
  <c r="AP10" i="9" s="1"/>
  <c r="AQ11" i="9" s="1"/>
  <c r="AP12" i="9" l="1"/>
  <c r="AP13" i="9" s="1"/>
  <c r="AP14" i="9" s="1"/>
  <c r="AP16" i="9" s="1"/>
  <c r="AP17" i="9" s="1"/>
  <c r="AP18" i="9" s="1"/>
  <c r="AQ15" i="9" l="1"/>
  <c r="AQ19" i="9"/>
  <c r="AP20" i="9"/>
  <c r="AP21" i="9" s="1"/>
  <c r="AP22" i="9" s="1"/>
  <c r="AQ23" i="9" l="1"/>
  <c r="AP24" i="9"/>
  <c r="AP25" i="9" s="1"/>
  <c r="AP26" i="9" s="1"/>
  <c r="AQ27" i="9" l="1"/>
  <c r="AP28" i="9"/>
  <c r="AP29" i="9" s="1"/>
  <c r="AP30" i="9" s="1"/>
  <c r="AQ31" i="9" l="1"/>
  <c r="AP32" i="9"/>
  <c r="AP33" i="9" s="1"/>
  <c r="AP34" i="9" s="1"/>
  <c r="AP36" i="9" l="1"/>
  <c r="AP37" i="9" s="1"/>
  <c r="AP38" i="9" s="1"/>
  <c r="AQ35" i="9"/>
  <c r="AQ39" i="9" l="1"/>
  <c r="AP40" i="9"/>
  <c r="AP41" i="9" s="1"/>
  <c r="AP42" i="9" s="1"/>
  <c r="AQ43" i="9" l="1"/>
  <c r="AP44" i="9"/>
  <c r="AP45" i="9" s="1"/>
  <c r="AP46" i="9" s="1"/>
  <c r="AP48" i="9" l="1"/>
  <c r="AP49" i="9" s="1"/>
  <c r="AP50" i="9" s="1"/>
  <c r="AQ47" i="9"/>
  <c r="AP52" i="9" l="1"/>
  <c r="AP53" i="9" s="1"/>
  <c r="AP54" i="9" s="1"/>
  <c r="AQ51" i="9"/>
  <c r="AP56" i="9" l="1"/>
  <c r="AP57" i="9" s="1"/>
  <c r="AP58" i="9" s="1"/>
  <c r="AQ55" i="9"/>
  <c r="AQ59" i="9" l="1"/>
  <c r="AP60" i="9"/>
  <c r="AP61" i="9" s="1"/>
  <c r="AP62" i="9" s="1"/>
  <c r="AP64" i="9" l="1"/>
  <c r="AP65" i="9" s="1"/>
  <c r="AP66" i="9" s="1"/>
  <c r="AQ63" i="9"/>
  <c r="AP69" i="9" l="1"/>
  <c r="AP70" i="9" s="1"/>
  <c r="AQ67" i="9"/>
  <c r="AQ71" i="9" l="1"/>
  <c r="AP72" i="9"/>
  <c r="AP73" i="9" s="1"/>
  <c r="AP74" i="9" s="1"/>
  <c r="AP76" i="9" l="1"/>
  <c r="AP77" i="9" s="1"/>
  <c r="AP78" i="9" s="1"/>
  <c r="AQ75" i="9"/>
  <c r="AP80" i="9" l="1"/>
  <c r="AP81" i="9" s="1"/>
  <c r="AP82" i="9" s="1"/>
  <c r="AQ79" i="9"/>
  <c r="AP84" i="9" l="1"/>
  <c r="AP85" i="9" s="1"/>
  <c r="AP86" i="9" s="1"/>
  <c r="AQ83" i="9"/>
  <c r="AQ87" i="9" l="1"/>
  <c r="AP88" i="9"/>
  <c r="AP89" i="9" s="1"/>
  <c r="AP90" i="9" s="1"/>
  <c r="AP92" i="9" l="1"/>
  <c r="AP93" i="9" s="1"/>
  <c r="AP94" i="9" s="1"/>
  <c r="AQ91" i="9"/>
  <c r="AP96" i="9" l="1"/>
  <c r="AP97" i="9" s="1"/>
  <c r="AQ95" i="9"/>
  <c r="AQ99" i="9" l="1"/>
  <c r="AP101" i="9"/>
  <c r="AP102" i="9" s="1"/>
  <c r="AP104" i="9" l="1"/>
  <c r="AP105" i="9" s="1"/>
  <c r="AP106" i="9" s="1"/>
  <c r="AQ103" i="9"/>
  <c r="AP108" i="9" l="1"/>
  <c r="AP109" i="9" s="1"/>
  <c r="AP110" i="9" s="1"/>
  <c r="AQ107" i="9"/>
  <c r="AQ111" i="9" l="1"/>
  <c r="AP112" i="9"/>
  <c r="AP113" i="9" s="1"/>
  <c r="AP114" i="9" s="1"/>
  <c r="AP116" i="9" l="1"/>
  <c r="AP117" i="9" s="1"/>
  <c r="AP118" i="9" s="1"/>
  <c r="AQ115" i="9"/>
  <c r="AQ119" i="9" l="1"/>
  <c r="AP121" i="9"/>
  <c r="AP122" i="9" s="1"/>
  <c r="AP124" i="9" l="1"/>
  <c r="AP125" i="9" s="1"/>
  <c r="AP126" i="9" s="1"/>
  <c r="AQ127" i="9" s="1"/>
  <c r="AN3" i="10" s="1"/>
  <c r="AN4" i="10" s="1"/>
  <c r="AN5" i="10" s="1"/>
  <c r="AN6" i="10" s="1"/>
  <c r="AO7" i="10" s="1"/>
  <c r="AQ123" i="9"/>
  <c r="AN8" i="10" l="1"/>
  <c r="AN9" i="10" s="1"/>
  <c r="AN10" i="10" s="1"/>
  <c r="AO11" i="10" l="1"/>
  <c r="AN12" i="10"/>
  <c r="AN13" i="10" s="1"/>
  <c r="AN14" i="10" s="1"/>
  <c r="AN16" i="10" l="1"/>
  <c r="AN17" i="10" s="1"/>
  <c r="AN18" i="10" s="1"/>
  <c r="AO15" i="10"/>
  <c r="AO19" i="10" l="1"/>
  <c r="AN20" i="10"/>
  <c r="AN21" i="10" s="1"/>
  <c r="AN22" i="10" s="1"/>
  <c r="AO23" i="10" l="1"/>
  <c r="AN24" i="10"/>
  <c r="AN25" i="10" s="1"/>
  <c r="AN26" i="10" s="1"/>
  <c r="AO27" i="10" l="1"/>
  <c r="AN28" i="10"/>
  <c r="AN29" i="10" s="1"/>
  <c r="AN30" i="10" s="1"/>
  <c r="AN32" i="10" l="1"/>
  <c r="AN33" i="10" s="1"/>
  <c r="AN34" i="10" s="1"/>
  <c r="AO31" i="10"/>
  <c r="AO35" i="10" l="1"/>
  <c r="AN37" i="10"/>
  <c r="AN38" i="10" s="1"/>
  <c r="AN40" i="10" l="1"/>
  <c r="AN41" i="10" s="1"/>
  <c r="AN42" i="10" s="1"/>
  <c r="AO39" i="10"/>
  <c r="AO43" i="10" l="1"/>
  <c r="AN44" i="10"/>
  <c r="AN45" i="10" s="1"/>
  <c r="AN46" i="10" s="1"/>
  <c r="AO47" i="10" l="1"/>
  <c r="AN48" i="10"/>
  <c r="AN49" i="10" s="1"/>
  <c r="AN50" i="10" s="1"/>
  <c r="AO51" i="10" l="1"/>
  <c r="AN52" i="10"/>
  <c r="AN53" i="10" s="1"/>
  <c r="AN54" i="10" s="1"/>
  <c r="AN56" i="10" l="1"/>
  <c r="AN57" i="10" s="1"/>
  <c r="AN58" i="10" s="1"/>
  <c r="AO55" i="10"/>
  <c r="AN61" i="10" l="1"/>
  <c r="AN62" i="10" s="1"/>
  <c r="AO59" i="10"/>
  <c r="AO63" i="10" l="1"/>
  <c r="AN64" i="10"/>
  <c r="AN65" i="10" s="1"/>
  <c r="AN66" i="10" s="1"/>
  <c r="AO67" i="10" l="1"/>
  <c r="AN68" i="10"/>
  <c r="AN69" i="10" s="1"/>
  <c r="AN70" i="10" s="1"/>
  <c r="AO71" i="10" l="1"/>
  <c r="AN72" i="10"/>
  <c r="AN73" i="10" s="1"/>
  <c r="AN74" i="10" s="1"/>
  <c r="AN76" i="10" l="1"/>
  <c r="AN77" i="10" s="1"/>
  <c r="AN78" i="10" s="1"/>
  <c r="AO75" i="10"/>
  <c r="AN80" i="10" l="1"/>
  <c r="AN81" i="10" s="1"/>
  <c r="AN82" i="10" s="1"/>
  <c r="AO79" i="10"/>
  <c r="AO83" i="10" l="1"/>
  <c r="AN84" i="10"/>
  <c r="AN85" i="10" s="1"/>
  <c r="AN86" i="10" s="1"/>
  <c r="AN88" i="10" l="1"/>
  <c r="AN89" i="10" s="1"/>
  <c r="AN90" i="10" s="1"/>
  <c r="AO87" i="10"/>
  <c r="AO91" i="10" l="1"/>
  <c r="AN92" i="10"/>
  <c r="AN93" i="10" s="1"/>
  <c r="AN94" i="10" s="1"/>
  <c r="AO95" i="10" l="1"/>
  <c r="AN96" i="10"/>
  <c r="AN97" i="10" s="1"/>
  <c r="AN98" i="10" s="1"/>
  <c r="AN100" i="10" l="1"/>
  <c r="AN101" i="10" s="1"/>
  <c r="AN102" i="10" s="1"/>
  <c r="AO99" i="10"/>
  <c r="AO103" i="10" l="1"/>
  <c r="AN104" i="10"/>
  <c r="AN105" i="10" s="1"/>
  <c r="AN106" i="10" s="1"/>
  <c r="AO107" i="10" l="1"/>
  <c r="AN108" i="10"/>
  <c r="AN109" i="10" s="1"/>
  <c r="AN110" i="10" s="1"/>
  <c r="AN112" i="10" l="1"/>
  <c r="AN113" i="10" s="1"/>
  <c r="AN114" i="10" s="1"/>
  <c r="AO111" i="10"/>
  <c r="AO115" i="10" l="1"/>
  <c r="AN116" i="10"/>
  <c r="AN117" i="10" s="1"/>
  <c r="AN118" i="10" s="1"/>
  <c r="AN120" i="10" l="1"/>
  <c r="AN121" i="10" s="1"/>
  <c r="AN122" i="10" s="1"/>
  <c r="AO119" i="10"/>
  <c r="AN125" i="10" l="1"/>
  <c r="AN126" i="10" s="1"/>
  <c r="AO127" i="10" s="1"/>
  <c r="AN3" i="11" l="1"/>
  <c r="AN4" i="11" s="1"/>
  <c r="AN5" i="11" s="1"/>
  <c r="AN6" i="11" s="1"/>
  <c r="AO7" i="11" l="1"/>
  <c r="AN8" i="11"/>
  <c r="AN9" i="11" s="1"/>
  <c r="AN10" i="11" s="1"/>
  <c r="AN12" i="11" s="1"/>
  <c r="AN13" i="11" s="1"/>
  <c r="AN14" i="11" s="1"/>
  <c r="AO11" i="11" l="1"/>
  <c r="AN16" i="11"/>
  <c r="AN17" i="11" s="1"/>
  <c r="AN18" i="11" s="1"/>
  <c r="AO15" i="11"/>
  <c r="AN20" i="11" l="1"/>
  <c r="AN21" i="11" s="1"/>
  <c r="AN22" i="11" s="1"/>
  <c r="AO19" i="11"/>
  <c r="AO23" i="11" l="1"/>
  <c r="AN24" i="11"/>
  <c r="AN25" i="11" s="1"/>
  <c r="AN26" i="11" s="1"/>
  <c r="AN28" i="11" l="1"/>
  <c r="AN29" i="11" s="1"/>
  <c r="AN30" i="11" s="1"/>
  <c r="AO27" i="11"/>
  <c r="AO31" i="11" l="1"/>
  <c r="AN32" i="11"/>
  <c r="AN33" i="11" s="1"/>
  <c r="AN34" i="11" s="1"/>
  <c r="AO35" i="11" l="1"/>
  <c r="AN36" i="11"/>
  <c r="AN37" i="11" s="1"/>
  <c r="AN38" i="11" s="1"/>
  <c r="AO39" i="11" l="1"/>
  <c r="AN40" i="11"/>
  <c r="AN41" i="11" s="1"/>
  <c r="AN42" i="11" s="1"/>
  <c r="AN44" i="11" l="1"/>
  <c r="AN45" i="11" s="1"/>
  <c r="AN46" i="11" s="1"/>
  <c r="AO43" i="11"/>
  <c r="AN48" i="11" l="1"/>
  <c r="AN49" i="11" s="1"/>
  <c r="AN50" i="11" s="1"/>
  <c r="AO47" i="11"/>
  <c r="AO51" i="11" l="1"/>
  <c r="AN53" i="11"/>
  <c r="AN54" i="11" s="1"/>
  <c r="AO55" i="11" l="1"/>
  <c r="AN56" i="11"/>
  <c r="AN57" i="11" s="1"/>
  <c r="AN58" i="11" s="1"/>
  <c r="AO59" i="11" l="1"/>
  <c r="AN60" i="11"/>
  <c r="AN61" i="11" s="1"/>
  <c r="AN62" i="11" s="1"/>
  <c r="AO63" i="11" l="1"/>
  <c r="AN64" i="11"/>
  <c r="AN65" i="11" s="1"/>
  <c r="AN66" i="11" s="1"/>
  <c r="AN68" i="11" l="1"/>
  <c r="AN69" i="11" s="1"/>
  <c r="AN70" i="11" s="1"/>
  <c r="AO67" i="11"/>
  <c r="AO71" i="11" l="1"/>
  <c r="AN72" i="11"/>
  <c r="AN73" i="11" s="1"/>
  <c r="AN74" i="11" s="1"/>
  <c r="AO75" i="11" l="1"/>
  <c r="AN76" i="11"/>
  <c r="AN77" i="11" s="1"/>
  <c r="AN78" i="11" s="1"/>
  <c r="AN81" i="11" l="1"/>
  <c r="AN82" i="11" s="1"/>
  <c r="AO79" i="11"/>
  <c r="AO83" i="11" l="1"/>
  <c r="AN84" i="11"/>
  <c r="AN85" i="11" s="1"/>
  <c r="AN86" i="11" s="1"/>
  <c r="AN88" i="11" l="1"/>
  <c r="AN89" i="11" s="1"/>
  <c r="AN90" i="11" s="1"/>
  <c r="AO87" i="11"/>
  <c r="AN92" i="11" l="1"/>
  <c r="AN93" i="11" s="1"/>
  <c r="AN94" i="11" s="1"/>
  <c r="AO91" i="11"/>
  <c r="AO95" i="11" l="1"/>
  <c r="AN96" i="11"/>
  <c r="AN97" i="11" s="1"/>
  <c r="AN98" i="11" s="1"/>
  <c r="AN100" i="11" l="1"/>
  <c r="AN101" i="11" s="1"/>
  <c r="AN102" i="11" s="1"/>
  <c r="AO99" i="11"/>
  <c r="AN104" i="11" l="1"/>
  <c r="AN105" i="11" s="1"/>
  <c r="AN106" i="11" s="1"/>
  <c r="AO103" i="11"/>
  <c r="AO107" i="11" l="1"/>
  <c r="AN109" i="11"/>
  <c r="AN110" i="11" s="1"/>
  <c r="AO111" i="11" l="1"/>
  <c r="AN112" i="11"/>
  <c r="AN113" i="11" s="1"/>
  <c r="AN114" i="11" s="1"/>
  <c r="AN116" i="11" l="1"/>
  <c r="AN117" i="11" s="1"/>
  <c r="AN118" i="11" s="1"/>
  <c r="AO115" i="11"/>
  <c r="AN120" i="11" l="1"/>
  <c r="AN121" i="11" s="1"/>
  <c r="AN122" i="11" s="1"/>
  <c r="AO119" i="11"/>
  <c r="AO123" i="11" l="1"/>
  <c r="AN124" i="11"/>
  <c r="AN125" i="11" s="1"/>
  <c r="AN126" i="11" s="1"/>
  <c r="AO127" i="11" s="1"/>
  <c r="AN3" i="12" s="1"/>
  <c r="AN4" i="12" s="1"/>
  <c r="AN5" i="12" s="1"/>
  <c r="AN6" i="12" s="1"/>
  <c r="AN8" i="12" l="1"/>
  <c r="AN9" i="12" s="1"/>
  <c r="AN10" i="12" s="1"/>
  <c r="AO7" i="12"/>
  <c r="AO11" i="12" l="1"/>
  <c r="AN12" i="12"/>
  <c r="AN13" i="12" s="1"/>
  <c r="AN14" i="12" s="1"/>
  <c r="AN16" i="12" l="1"/>
  <c r="AN17" i="12" s="1"/>
  <c r="AN18" i="12" s="1"/>
  <c r="AO15" i="12"/>
  <c r="AN20" i="12" l="1"/>
  <c r="AN21" i="12" s="1"/>
  <c r="AN22" i="12" s="1"/>
  <c r="AO19" i="12"/>
  <c r="AN24" i="12" l="1"/>
  <c r="AN25" i="12" s="1"/>
  <c r="AN26" i="12" s="1"/>
  <c r="AO23" i="12"/>
  <c r="AN28" i="12" l="1"/>
  <c r="AN29" i="12" s="1"/>
  <c r="AN30" i="12" s="1"/>
  <c r="AO27" i="12"/>
  <c r="AN32" i="12" l="1"/>
  <c r="AN33" i="12" s="1"/>
  <c r="AN34" i="12" s="1"/>
  <c r="AO31" i="12"/>
  <c r="AO35" i="12" l="1"/>
  <c r="AN36" i="12"/>
  <c r="AN37" i="12" s="1"/>
  <c r="AN38" i="12" s="1"/>
  <c r="AN40" i="12" l="1"/>
  <c r="AN41" i="12" s="1"/>
  <c r="AN42" i="12" s="1"/>
  <c r="AO39" i="12"/>
  <c r="AO43" i="12" l="1"/>
  <c r="AN45" i="12"/>
  <c r="AN46" i="12" s="1"/>
  <c r="AN48" i="12" s="1"/>
  <c r="AN49" i="12" l="1"/>
  <c r="AN50" i="12" s="1"/>
  <c r="AO47" i="12"/>
  <c r="AO51" i="12" l="1"/>
  <c r="AN52" i="12"/>
  <c r="AN53" i="12" s="1"/>
  <c r="AN54" i="12" s="1"/>
  <c r="AO55" i="12" l="1"/>
  <c r="AN56" i="12"/>
  <c r="AN57" i="12" s="1"/>
  <c r="AN58" i="12" s="1"/>
  <c r="AO59" i="12" l="1"/>
  <c r="AN60" i="12"/>
  <c r="AN61" i="12" s="1"/>
  <c r="AN62" i="12" s="1"/>
  <c r="AN64" i="12" l="1"/>
  <c r="AN65" i="12" s="1"/>
  <c r="AN66" i="12" s="1"/>
  <c r="AO63" i="12"/>
  <c r="AO67" i="12" l="1"/>
  <c r="AN69" i="12"/>
  <c r="AN70" i="12" s="1"/>
  <c r="AN72" i="12" l="1"/>
  <c r="AN73" i="12" s="1"/>
  <c r="AN74" i="12" s="1"/>
  <c r="AO71" i="12"/>
  <c r="AN76" i="12" l="1"/>
  <c r="AN77" i="12" s="1"/>
  <c r="AN78" i="12" s="1"/>
  <c r="AO75" i="12"/>
  <c r="AN80" i="12" l="1"/>
  <c r="AN81" i="12" s="1"/>
  <c r="AN82" i="12" s="1"/>
  <c r="AO79" i="12"/>
  <c r="AO83" i="12" l="1"/>
  <c r="AN84" i="12"/>
  <c r="AN85" i="12" s="1"/>
  <c r="AN86" i="12" s="1"/>
  <c r="AO87" i="12" l="1"/>
  <c r="AN88" i="12"/>
  <c r="AN89" i="12" s="1"/>
  <c r="AN90" i="12" s="1"/>
  <c r="AO91" i="12" l="1"/>
  <c r="AN93" i="12"/>
  <c r="AN94" i="12" s="1"/>
  <c r="AO95" i="12" l="1"/>
  <c r="AN96" i="12"/>
  <c r="AN97" i="12" s="1"/>
  <c r="AN98" i="12" s="1"/>
  <c r="AO99" i="12" l="1"/>
  <c r="AN100" i="12"/>
  <c r="AN101" i="12" s="1"/>
  <c r="AN102" i="12" s="1"/>
  <c r="AO103" i="12" l="1"/>
  <c r="AN104" i="12"/>
  <c r="AN105" i="12" s="1"/>
  <c r="AN106" i="12" s="1"/>
  <c r="AN108" i="12" l="1"/>
  <c r="AN109" i="12" s="1"/>
  <c r="AN110" i="12" s="1"/>
  <c r="AO107" i="12"/>
  <c r="AO111" i="12" l="1"/>
  <c r="AN112" i="12"/>
  <c r="AN113" i="12" s="1"/>
  <c r="AN114" i="12" s="1"/>
  <c r="AN116" i="12" l="1"/>
  <c r="AN117" i="12" s="1"/>
  <c r="AN118" i="12" s="1"/>
  <c r="AO115" i="12"/>
  <c r="AN120" i="12" l="1"/>
  <c r="AN121" i="12" s="1"/>
  <c r="AN122" i="12" s="1"/>
  <c r="AO119" i="12"/>
  <c r="AN125" i="12" l="1"/>
  <c r="AN126" i="12" s="1"/>
  <c r="AO123" i="12"/>
  <c r="T78" i="14"/>
  <c r="T79" i="14" s="1"/>
  <c r="T128" i="14" l="1"/>
  <c r="S128" i="14" s="1"/>
  <c r="S79" i="14"/>
</calcChain>
</file>

<file path=xl/comments1.xml><?xml version="1.0" encoding="utf-8"?>
<comments xmlns="http://schemas.openxmlformats.org/spreadsheetml/2006/main">
  <authors>
    <author>Author</author>
  </authors>
  <commentList>
    <comment ref="AH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-168 t
LAROX -8 t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- 152 t
ФП Larox - 90 t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- 8,8 %
Фп Larox - 9,2 %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- 163 t
Larox - 59 t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-9,1
Larox -8,5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- 195 t
ФП Larox - 9 t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- 9,3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-117 т.
ФП Larox - 32 т.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Merso - 8,3%
ФП  Larox - 9,0%</t>
        </r>
      </text>
    </comment>
    <comment ref="AH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- 165 t
ФП Larox - 35 t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Merso -8,3 %
ФП  Larox - 8,2%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- 105 т.
Larox  - 51 т.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Мetso 8,4
Larox 9,5</t>
        </r>
      </text>
    </comment>
    <comment ref="AH7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-192 т.
ФП Larox - 11 т.</t>
        </r>
      </text>
    </comment>
    <comment ref="AH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-119 т.
ФП Larox -  73т.</t>
        </r>
      </text>
    </comment>
    <comment ref="AI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- 8,5 %
ФП Larox - 8,0%</t>
        </r>
      </text>
    </comment>
    <comment ref="AH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-164 т.
ФП Larox - 16т.</t>
        </r>
      </text>
    </comment>
    <comment ref="AI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- 8,1%
ФП Larox - 8,1%</t>
        </r>
      </text>
    </comment>
    <comment ref="AH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- 150 т.
ФП Larox - 48 т.</t>
        </r>
      </text>
    </comment>
    <comment ref="AI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- 8,5%
ФП Larox - 9,5%</t>
        </r>
      </text>
    </comment>
    <comment ref="AH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- 196 т.
ФП Larox - 10 т.</t>
        </r>
      </text>
    </comment>
    <comment ref="AI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- 8,9%
ФП Larox - 9,0%</t>
        </r>
      </text>
    </comment>
    <comment ref="AH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- 132 т. 
ФП Larox - 52 т.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- 8,8</t>
        </r>
      </text>
    </comment>
    <comment ref="AH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-192 т.
ФП Larox - 8 т.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
ФП Larox - 8,5 </t>
        </r>
      </text>
    </comment>
    <comment ref="AH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- 151 т
ФП Larox - 47 т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-9,9%
Larox - 8,7%</t>
        </r>
      </text>
    </comment>
    <comment ref="AH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- 76t
Larox - 82t</t>
        </r>
      </text>
    </comment>
    <comment ref="AI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8,1
Larox 8,2</t>
        </r>
      </text>
    </comment>
    <comment ref="AH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- 231 t
Larox - 28 t</t>
        </r>
      </text>
    </comment>
    <comment ref="AI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- 8,7 %
Larox - 8,5 %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замер на 31.01.2020 г. в 15:00ч.</t>
        </r>
      </text>
    </comment>
    <comment ref="AH1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-63т.
Larox - 91т.</t>
        </r>
      </text>
    </comment>
    <comment ref="AI1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Metso-8,1
Larox-9,0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H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- 85
ФП Larox - 85
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9,0
Larox 9,3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23
Larox 134 t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- 8,7
Metso - 8,3
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Metso-59
Larox -125
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-145t
ФП Larox -40 t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-8,4%
Larox  - 8,4%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- 122 т.
ФП Larox - 74 т.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- 8,6 % 
ФП Larox - 9,3 %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-146t
ФП Larox -70 t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8,4
Larox 8,6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77 t
Larox 115 t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- 8,4
Larox - 8,6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171 t
Larox 47 t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8,7
Larox 8,6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- 65t
ФП Larox - 127t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- 8,5
Metso - 7,9</t>
        </r>
      </text>
    </comment>
    <comment ref="AH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-133t
ФП Larox -72t</t>
        </r>
      </text>
    </comment>
    <comment ref="AI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-7,8
ФП Larox -9,5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-68t
ФП Larox -126t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- 9,6
Metso - 8,4</t>
        </r>
      </text>
    </comment>
    <comment ref="AH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-208 t
ФП Larox -52 t</t>
        </r>
      </text>
    </comment>
    <comment ref="AI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- 9,3
Metso - 9,0</t>
        </r>
      </text>
    </comment>
    <comment ref="AH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- 196t
ФП Larox - 18t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8,3
Larox 9,7</t>
        </r>
      </text>
    </comment>
    <comment ref="AO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склад концентрат след маркшайдерски замер</t>
        </r>
      </text>
    </comment>
    <comment ref="AO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  <comment ref="AH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- 165t 
ФП Larox - 55 t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- 9,6
Metso - 8,9
</t>
        </r>
      </text>
    </comment>
    <comment ref="AH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216 t +19 t 
Часовата разлика</t>
        </r>
      </text>
    </comment>
    <comment ref="AH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Metso-78 т.
ФП Larox- 82 т.</t>
        </r>
      </text>
    </comment>
    <comment ref="AI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Metso- 8,4
ФП Larox- 8,0</t>
        </r>
      </text>
    </comment>
    <comment ref="AH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Metso-97 т.
ФП Larox- 122 т.</t>
        </r>
      </text>
    </comment>
    <comment ref="AI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Metso-7,5%
ФП Larox- 9,1%</t>
        </r>
      </text>
    </comment>
    <comment ref="AH108" authorId="0" shapeId="0">
      <text>
        <r>
          <rPr>
            <sz val="9"/>
            <color indexed="81"/>
            <rFont val="Tahoma"/>
            <family val="2"/>
            <charset val="204"/>
          </rPr>
          <t xml:space="preserve">
Larox- 53
Metso- 150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-8,3
Larox -8,7</t>
        </r>
      </text>
    </comment>
    <comment ref="AH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Metso- 181 т.
ФП Larox - 7 т.</t>
        </r>
      </text>
    </comment>
    <comment ref="AH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Metso- 129 т.
ФП Larox- 94 т.</t>
        </r>
      </text>
    </comment>
    <comment ref="AI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Metso-8,1%
ФП Larox- 8,8%</t>
        </r>
      </text>
    </comment>
    <comment ref="AH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- 213  т.
ФП Larox - 25 т.</t>
        </r>
      </text>
    </comment>
    <comment ref="AI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Larox- 8,8%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H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- 123 t
Larox - 8 t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- 97 t
Larox - 70 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- 7,7
Metso - 8,3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-128 t 
ФП Larox -50 t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- 8,4
Metso - 8,1 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- 144 t 
ФП Larox - 49 t</t>
        </r>
      </text>
    </comment>
    <comment ref="AH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- 13 t
ФП Metso - 171 t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- 21 t
ФП Metso - 212 t</t>
        </r>
      </text>
    </comment>
    <comment ref="AO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склад концентрат след замер 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-273 т.
ФП Larox -8 т.</t>
        </r>
      </text>
    </comment>
    <comment ref="AH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-234 t
ФП Larox - 5 t</t>
        </r>
      </text>
    </comment>
    <comment ref="AH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- 107 т.
ФП Larox -99 т.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  %
ФП Larox - 8,8 %</t>
        </r>
      </text>
    </comment>
    <comment ref="AO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
корекция на склад концентрат след маркшайдерски замер</t>
        </r>
      </text>
    </comment>
    <comment ref="AH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- 167 t
Larox - 83 t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-9,6
Larox - 9,7</t>
        </r>
      </text>
    </comment>
    <comment ref="AO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извоз /извозен всичкия концентрат/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-57 т.
ФП Larox - 77 т.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- 8,0 %
ФП Larox - 8,6 %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-61 т.
ФП Larox - 140 т.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- 182 т.
ФП Larox - 21 т.</t>
        </r>
      </text>
    </comment>
    <comment ref="AI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- 8,8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-182 т.
ФП Larox - 18 т.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
ФП Larox - 9,5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 т.
ФП Larox - 45т.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- 8,3
Larox- 8,3
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Metso-162t
Larox -44 t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
Larox -8,5</t>
        </r>
      </text>
    </comment>
    <comment ref="AO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направен замер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-125 t.
Larox - 87 t.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-9,3%
Larox -8,8%</t>
        </r>
      </text>
    </comment>
    <comment ref="AH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- 203 t
ФП Larox - 6 t</t>
        </r>
      </text>
    </comment>
    <comment ref="AI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-9,1%
ФП Larox -8,5 %</t>
        </r>
      </text>
    </comment>
    <comment ref="AH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Metso-166
Larox-36t.</t>
        </r>
      </text>
    </comment>
    <comment ref="AI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Metso-9,0
Larox-8,6</t>
        </r>
      </text>
    </comment>
    <comment ref="AO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склад-15:30
след извоза.</t>
        </r>
      </text>
    </comment>
    <comment ref="AO9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склад-15:30
след извоза.</t>
        </r>
      </text>
    </comment>
    <comment ref="AH10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Metso-210 т
Larox- 21т</t>
        </r>
      </text>
    </comment>
    <comment ref="AH10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- 186 т.
ФП Larox - 43 т.</t>
        </r>
      </text>
    </comment>
    <comment ref="AI10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Metso-8,6
ФП Larox -9,1</t>
        </r>
      </text>
    </comment>
    <comment ref="AH1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Metso - 198 т.
Larox -16 т.</t>
        </r>
      </text>
    </comment>
    <comment ref="AO1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направен маркшайдерски замер в 15:00</t>
        </r>
      </text>
    </comment>
    <comment ref="AH12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-155т
ФП Larox -61т</t>
        </r>
      </text>
    </comment>
    <comment ref="AI12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- 9,3
ФП Larox -9,5</t>
        </r>
      </text>
    </comment>
    <comment ref="AH1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- 178 т.
ФП Larox - 15 т</t>
        </r>
      </text>
    </comment>
    <comment ref="AI1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-8,6
ФП Larox -9,5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H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- 36 t
ФП Larox - 152 t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- 8,2% 
ФП Larox - 8,7% 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-208   t
ФП Larox - 2 t
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- 63 t
Metso - 115 t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Lrox- 8,0
Metso- 8,6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Larox-69
Metso-102
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Larox-8,8
Metso--7,9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LAROX-11
METSO-173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LAROX-8,0
METSO-8,5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Metso-136
Larox-24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Metso- 8,3
Larox- 8,0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-142 t  
ФП Larox - 28 t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
ФП Larox - 8,2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Metso-131т
Larox-50т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- 8,8%
Larox -8,5%</t>
        </r>
      </text>
    </comment>
    <comment ref="AH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- 154 т.
Larox - 7 т.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-112  т.
Larox - 106 т.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- 7,5%
Larox - 8,1%</t>
        </r>
      </text>
    </comment>
    <comment ref="AO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
Направена корекция след замер на концентрат на 13.02.2020 г.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-143  т.
Larox -51 т.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- 8,5%
Larox -9,9%</t>
        </r>
      </text>
    </comment>
    <comment ref="AH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Larox-79 т
Metso-100 т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Larox- 8,3
Metso- 8,6</t>
        </r>
      </text>
    </comment>
    <comment ref="AL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от втори сгъстител</t>
        </r>
      </text>
    </comment>
    <comment ref="AH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-131 
Larox - 52 т.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- 8,5%
Larox - 8,1%</t>
        </r>
      </text>
    </comment>
    <comment ref="AO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замер на 25.2.20г в 15:00ч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H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- 12 t
ФП Metso - 130 t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- 42 t
ФП Metso - 147 t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- 7,8
ФП Metso - 8,9</t>
        </r>
      </text>
    </comment>
    <comment ref="AH3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 Larox - 18
ФП  Metso - 177</t>
        </r>
      </text>
    </comment>
    <comment ref="AI3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 Larox - 8,5
ФП  Metso - 9,4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Metso-141t.
Larox-44t.</t>
        </r>
      </text>
    </comment>
    <comment ref="AO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концентрат, след направен замер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- 150t
ФП Larox - 48 t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- 8,1%
ФП Larox - 7,8%</t>
        </r>
      </text>
    </comment>
    <comment ref="AO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направен замер в 15:00ч
от14:00ч до 14:45ч от пресата -12,720т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H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- 180 t
ФП Larox - 16 t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- 9,1 %
ФП Larox - 9,3 %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Metso- 185 t.
Larox- 14 t.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- 184 t
ФП Larox - 35 t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Larox-8,5
Metso-8,5 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Larox-35 t.
Metso-135</t>
        </r>
      </text>
    </comment>
    <comment ref="AO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направен замер в 15:00 ч.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- 116 т.
ФП Larox -14 т.</t>
        </r>
      </text>
    </comment>
    <comment ref="AH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- 135 t
ФП Larox - 65 t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Metso-9,0
Larox-13,5</t>
        </r>
      </text>
    </comment>
    <comment ref="AL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втори сгъстител- 1,750</t>
        </r>
      </text>
    </comment>
    <comment ref="AH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- 201  t
ФП Larox - 85  t</t>
        </r>
      </text>
    </comment>
    <comment ref="AI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- 10,8
Larox - 9,2</t>
        </r>
      </text>
    </comment>
    <comment ref="AL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втори сгъстител- 1,700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 т.
ФП Larox - 59 т.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- 8,1 %
ФП Larox - 8,6 %</t>
        </r>
      </text>
    </comment>
    <comment ref="AL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втори сгъстител- 1,00</t>
        </r>
      </text>
    </comment>
    <comment ref="AH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Меtso-161 t.
Larox-34</t>
        </r>
      </text>
    </comment>
    <comment ref="AO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</t>
        </r>
      </text>
    </comment>
    <comment ref="AH6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-132 т
Larox -74 т</t>
        </r>
      </text>
    </comment>
    <comment ref="AI6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Metso-8,4
Larox-8,7</t>
        </r>
      </text>
    </comment>
    <comment ref="AH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-153 t
Larox - 57 t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- 8,2
Larox - 8,7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- 209 т.
ФП Larox - 11 т.</t>
        </r>
      </text>
    </comment>
    <comment ref="AH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-167 т.
ФП Larox - 20 т.</t>
        </r>
      </text>
    </comment>
    <comment ref="AH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-113 т.
ФП Larox - 73 т.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- 8,6 %
ФП Larox - 8,4 %</t>
        </r>
      </text>
    </comment>
    <comment ref="AL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- 1,650
ФП Larox - 1,700
 работили с 2-ри сгъстител</t>
        </r>
      </text>
    </comment>
    <comment ref="AH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-148 t
Larox -31 t</t>
        </r>
      </text>
    </comment>
    <comment ref="AH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- Metso -131
ФП Larox -80</t>
        </r>
      </text>
    </comment>
    <comment ref="AI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- 9,2</t>
        </r>
      </text>
    </comment>
    <comment ref="AH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- Metso -173
ФП Larox - 36</t>
        </r>
      </text>
    </comment>
    <comment ref="AI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- 9,1</t>
        </r>
      </text>
    </comment>
    <comment ref="AH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-136 т.
ФП Larox - 42 т.</t>
        </r>
      </text>
    </comment>
    <comment ref="AI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- 8,7 %
ФП Larox - 9,0 %</t>
        </r>
      </text>
    </comment>
    <comment ref="AH1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177 t
Larox 13 t </t>
        </r>
      </text>
    </comment>
    <comment ref="AI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9,2
Larox 8,7</t>
        </r>
      </text>
    </comment>
    <comment ref="AO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направен замер в 15:00 ч.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H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Metso-76+73=149
Larox- 50 t.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Larox- 8,2
Metso- 8,8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-164 t
ФП Larox -38 t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Metso-9,2
Larox-9,8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Metso-131
Larox-42</t>
        </r>
      </text>
    </comment>
    <comment ref="AI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
Larox-9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- 196 t
Larox -18 t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Metso-8,9
Larox-9,7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- 204
Larox - 3t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-62 т.
ФП Larox -93 т.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- 9,2 %
ФП Larox - 10,00 %</t>
        </r>
      </text>
    </comment>
    <comment ref="AO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след направен замер на концентрата в склада</t>
        </r>
      </text>
    </comment>
    <comment ref="AH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-240 т.
ФП Larox -34 т.</t>
        </r>
      </text>
    </comment>
    <comment ref="AI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- 9,3 %
ФП Larox - 10,50 %</t>
        </r>
      </text>
    </comment>
    <comment ref="AH5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Мetso -192  t.
Larox - 14 t.</t>
        </r>
      </text>
    </comment>
    <comment ref="AO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в склада след направен замер:  -147 т.</t>
        </r>
      </text>
    </comment>
    <comment ref="AH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-125 т.
ФП Larox - 55 т.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-8,4 %
ФП Larox - 9,0 %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замер на концентрат на 31.05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- 140 т.
ФП Larox - 10 т.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- 136,270 т.
ФП Larox - 10 т.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-201  т.
ФП Larox - 3 т.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-196,135  т.
ФП Larox - 3 т.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-143 т.
ФП Larox - 33 т.</t>
        </r>
      </text>
    </comment>
    <comment ref="AI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-139,64 т.
ФП Larox - 33 т.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т.93
ФП Larox - т.106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- 91,02 т.
ФП Larox - 106 т.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- 8,6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- 111 t
Larox - 82 t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108,38 t
Larox 82 t</t>
        </r>
      </text>
    </comment>
    <comment ref="AK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8,0
Larox 8,9</t>
        </r>
      </text>
    </comment>
    <comment ref="AQ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- направена след замер на автомобилна везна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- 44 t
ФП Metso - 187 t</t>
        </r>
      </text>
    </comment>
    <comment ref="AI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182,40 t
Larox 44 t</t>
        </r>
      </text>
    </comment>
    <comment ref="AK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- 9,1
Larox - 9,2</t>
        </r>
      </text>
    </comment>
    <comment ref="AQ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-маркшайдерски замер.Направен на 12.06</t>
        </r>
      </text>
    </comment>
    <comment ref="AH7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- 205 т.
Larox - 40 т.</t>
        </r>
      </text>
    </comment>
    <comment ref="AK7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8,7
Larox 9,5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т.150
ФП Larox -  т.38</t>
        </r>
      </text>
    </comment>
    <comment ref="AI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140,72 т.
Larox 38 т.</t>
        </r>
      </text>
    </comment>
    <comment ref="AK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- 8,6 %
ФП Larox - 8,3 %</t>
        </r>
      </text>
    </comment>
    <comment ref="AQ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замер.</t>
        </r>
      </text>
    </comment>
    <comment ref="AH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Larox-2t.
Metso-204t .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199,75
Larox 2 t.</t>
        </r>
      </text>
    </comment>
    <comment ref="AK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Metso-8,6
Larox-8,0</t>
        </r>
      </text>
    </comment>
    <comment ref="AH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- 38 т
Metso-150 T</t>
        </r>
      </text>
    </comment>
    <comment ref="AI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146,39 t
Larox 38 t</t>
        </r>
      </text>
    </comment>
    <comment ref="AK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- 9,1 %
ФП Larox - 8,2 %</t>
        </r>
      </text>
    </comment>
    <comment ref="AH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- 85 t
ФП Larox - 94 t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- 82,90 t
Larox - 94 t</t>
        </r>
      </text>
    </comment>
    <comment ref="AK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- 9,7 %
ФП Larox - 9,2 %</t>
        </r>
      </text>
    </comment>
    <comment ref="AN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първи сгъстител- 1,700
втори сгъстител- 1,450</t>
        </r>
      </text>
    </comment>
    <comment ref="AQ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188 t.
Larox 26 t.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- 10,0
ФП Larox - 11,2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-154 т.
ФП Larox -21 т.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- 9,2 %
ФП Larox - 9,7 %</t>
        </r>
      </text>
    </comment>
    <comment ref="AQ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- направена след замер на  автомобилна везна</t>
        </r>
      </text>
    </comment>
    <comment ref="AH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- 157 т.
ФП Larox - 44 т.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- 44 t
ФП Metso - 157,011 t</t>
        </r>
      </text>
    </comment>
    <comment ref="AK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- 8,3%
ФП Larox - 8,2 %</t>
        </r>
      </text>
    </comment>
    <comment ref="AH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- 121 т.
ФП Larox - 84 т.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- 121,063
ФП Larox - 84 т.</t>
        </r>
      </text>
    </comment>
    <comment ref="AK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-8,4
ФП Larox -9,5</t>
        </r>
      </text>
    </comment>
    <comment ref="AH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-218  т.
ФП Larox - 5 т.</t>
        </r>
      </text>
    </comment>
    <comment ref="AI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- 218,419
ФП Larox - 5 т.</t>
        </r>
      </text>
    </comment>
    <comment ref="AK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-9,3%</t>
        </r>
      </text>
    </comment>
    <comment ref="AQ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-маркшайдерски замер.Направен на 31.07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H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Metso-154 t
Larox-43 t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154,611 t
Larox 43 t</t>
        </r>
      </text>
    </comment>
    <comment ref="AK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Metso-8,9
Larox-8,4</t>
        </r>
      </text>
    </comment>
    <comment ref="AH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- 216 т. 
Larox 41 t</t>
        </r>
      </text>
    </comment>
    <comment ref="AK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8,8
Larox 8,5</t>
        </r>
      </text>
    </comment>
    <comment ref="AH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- 195 t
ФП Larox - 34 t</t>
        </r>
      </text>
    </comment>
    <comment ref="AI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-34t
ФП Metso -195,88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-102 t
ФП Larox -83 t</t>
        </r>
      </text>
    </comment>
    <comment ref="AI3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-102,15
Larox - 83</t>
        </r>
      </text>
    </comment>
    <comment ref="AK3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- 8,3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-93 t
ФП Larox -106 t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-93,20
ФП Larox -106</t>
        </r>
      </text>
    </comment>
    <comment ref="AK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- 8,4</t>
        </r>
      </text>
    </comment>
    <comment ref="AN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Първи сгъстител(работен)- 1,600
Втори сгъстител- 1,750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- 198 t
ФП Larox - 6 t</t>
        </r>
      </text>
    </comment>
    <comment ref="AI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- 198,111 t
ФП Larox - 6 t</t>
        </r>
      </text>
    </comment>
    <comment ref="AN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Първи сгъстител(работен)- 1,520
Втори сгъстител- 1,350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 t
ФП Larox - 25 t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- 137,64 t
ФП Larox - 25 t</t>
        </r>
      </text>
    </comment>
    <comment ref="AK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- 8,7</t>
        </r>
      </text>
    </comment>
    <comment ref="AN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Първи сгъстител- 1,300
Втори сгъстител(работен)- 1,550</t>
        </r>
      </text>
    </comment>
    <comment ref="AQ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</t>
        </r>
      </text>
    </comment>
    <comment ref="AH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- 219
ФП Larox - 50</t>
        </r>
      </text>
    </comment>
    <comment ref="AI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- 219,00 t
ФП Larox - 50 t</t>
        </r>
      </text>
    </comment>
    <comment ref="AK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- 10,4</t>
        </r>
      </text>
    </comment>
    <comment ref="AN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Първи сгъстител- 1,000
Втори сгъстител(работен)- 1,600</t>
        </r>
      </text>
    </comment>
    <comment ref="AH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- 240 т.
ФП Larox - 6 т.</t>
        </r>
      </text>
    </comment>
    <comment ref="AQ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</t>
        </r>
      </text>
    </comment>
    <comment ref="AH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-220  т.
ФП Larox - 12 т.</t>
        </r>
      </text>
    </comment>
    <comment ref="AK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- 11,2 %</t>
        </r>
      </text>
    </comment>
    <comment ref="AH1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186 т.
ФП Larox 34 т.</t>
        </r>
      </text>
    </comment>
    <comment ref="AK1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8,2
Larox 10,3</t>
        </r>
      </text>
    </comment>
    <comment ref="AQ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направен замер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H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-105 т.
ФП Larox -88 т.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-105,02 т.
ФП Larox -88 т.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- 9,1 %
ФП Larox - 8,8%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Metso-154
Larox-41t.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Metso-154,65
Larox-41t.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Metso-8,8
Larox-8,6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- 134 t
ФП Larox - 18 t</t>
        </r>
      </text>
    </comment>
    <comment ref="AI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- 134,53 t
ФП Larox - 18 t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-172 t
ФП Larox -22 t</t>
        </r>
      </text>
    </comment>
    <comment ref="AH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 t
ФП Larox - 17 t</t>
        </r>
      </text>
    </comment>
    <comment ref="AI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-187,368 t
ФП Larox - 17 t</t>
        </r>
      </text>
    </comment>
    <comment ref="AH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- 228 t
ФП Larox - 14 t</t>
        </r>
      </text>
    </comment>
    <comment ref="AI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-228,169  t
ФП Larox - 14 t</t>
        </r>
      </text>
    </comment>
    <comment ref="AK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- 6,5</t>
        </r>
      </text>
    </comment>
    <comment ref="AQ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-103  t
ФП Larox -61  t</t>
        </r>
      </text>
    </comment>
    <comment ref="AI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-103,04  t
ФП Larox -61  t</t>
        </r>
      </text>
    </comment>
    <comment ref="AK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- 9,3</t>
        </r>
      </text>
    </comment>
    <comment ref="AH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Metso-247 t
Larox-5 t.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Metso-247,33 t
Larox-5 t.</t>
        </r>
      </text>
    </comment>
    <comment ref="AH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106 t
Larox 51 t</t>
        </r>
      </text>
    </comment>
    <comment ref="AK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Metso-8,2
Larox-9,6</t>
        </r>
      </text>
    </comment>
    <comment ref="AK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8,3 
Larox 10,0 </t>
        </r>
      </text>
    </comment>
    <comment ref="AH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134 т.
ФП Larox  67 т.
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134,20 t
ФП Larox  67 t</t>
        </r>
      </text>
    </comment>
    <comment ref="AK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8,2
Larox 9,0</t>
        </r>
      </text>
    </comment>
    <comment ref="AQ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склад,след маркшайдерски замер</t>
        </r>
      </text>
    </comment>
    <comment ref="AH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186 t
ФП Larox  34 t</t>
        </r>
      </text>
    </comment>
    <comment ref="AI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186,854 t
ФП Larox  34 t</t>
        </r>
      </text>
    </comment>
    <comment ref="AK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8,5
Larox 8,5
</t>
        </r>
      </text>
    </comment>
    <comment ref="AH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- 68 т.
ФП Larox - 122 т.</t>
        </r>
      </text>
    </comment>
    <comment ref="AK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-9,0
ФП Larox -8,6</t>
        </r>
      </text>
    </comment>
    <comment ref="AH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-189 т.
ФП Larox - 16 т.</t>
        </r>
      </text>
    </comment>
    <comment ref="AK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Larox- 8,9%</t>
        </r>
      </text>
    </comment>
    <comment ref="AQ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склад концентрат след  замер</t>
        </r>
      </text>
    </comment>
  </commentList>
</comments>
</file>

<file path=xl/sharedStrings.xml><?xml version="1.0" encoding="utf-8"?>
<sst xmlns="http://schemas.openxmlformats.org/spreadsheetml/2006/main" count="2416" uniqueCount="61">
  <si>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</si>
  <si>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</si>
  <si>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</si>
  <si>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</si>
  <si>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</si>
  <si>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</si>
  <si>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</si>
  <si>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</si>
  <si>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</si>
  <si>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</si>
  <si>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</si>
  <si>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</si>
  <si>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</si>
  <si>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</si>
  <si>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</si>
  <si>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</si>
  <si>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</si>
  <si>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</si>
  <si>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</si>
  <si>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</si>
  <si>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</si>
  <si>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</si>
  <si>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</si>
  <si>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</si>
  <si>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</si>
  <si>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</si>
  <si>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</si>
  <si>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</si>
  <si>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</si>
  <si>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</si>
  <si>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</si>
  <si>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</si>
  <si>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</si>
  <si>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</si>
  <si>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</si>
  <si>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</si>
  <si>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</si>
  <si>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</si>
  <si>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</si>
  <si>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</si>
  <si>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</si>
  <si>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</si>
  <si>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</si>
  <si>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</si>
  <si>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</si>
  <si>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</si>
  <si>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</si>
  <si>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</si>
  <si>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</si>
  <si>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Мария Лачева</t>
  </si>
  <si>
    <t>Иванка Копаранска</t>
  </si>
  <si>
    <t>Георги Томов</t>
  </si>
  <si>
    <t>Гергана Колева</t>
  </si>
  <si>
    <t>Димитър Цончев</t>
  </si>
  <si>
    <t>Николинка Мутафова</t>
  </si>
  <si>
    <t>Стоянка Далеева</t>
  </si>
  <si>
    <t>Добит
 меден 
концентрат (по цикли на ФП METSO)</t>
  </si>
  <si>
    <t>Склад концентрат по цикли Metso</t>
  </si>
  <si>
    <t>Цвета Владова</t>
  </si>
  <si>
    <t>Цонка Джунева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</si>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</sst>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%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4"/>
      <name val="Times New Roman"/>
      <family val="1"/>
      <charset val="204"/>
    </font>
    <font>
      <sz val="10"/>
      <color theme="4"/>
      <name val="Times New Roman"/>
      <family val="1"/>
      <charset val="204"/>
    </font>
    <font>
      <sz val="10"/>
      <color theme="4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 tint="0.1499984740745262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67" fontId="3" fillId="0" borderId="2" xfId="0" applyNumberFormat="1" applyFont="1" applyBorder="1"/>
    <xf numFmtId="10" fontId="3" fillId="2" borderId="10" xfId="0" applyNumberFormat="1" applyFont="1" applyFill="1" applyBorder="1"/>
    <xf numFmtId="166" fontId="2" fillId="3" borderId="5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/>
    </xf>
    <xf numFmtId="1" fontId="3" fillId="0" borderId="14" xfId="0" applyNumberFormat="1" applyFont="1" applyFill="1" applyBorder="1"/>
    <xf numFmtId="165" fontId="3" fillId="0" borderId="10" xfId="0" applyNumberFormat="1" applyFont="1" applyBorder="1"/>
    <xf numFmtId="10" fontId="3" fillId="0" borderId="10" xfId="0" applyNumberFormat="1" applyFont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7" fontId="3" fillId="0" borderId="10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2" fillId="3" borderId="14" xfId="0" applyFont="1" applyFill="1" applyBorder="1" applyAlignment="1">
      <alignment horizontal="center"/>
    </xf>
    <xf numFmtId="1" fontId="2" fillId="3" borderId="7" xfId="0" applyNumberFormat="1" applyFont="1" applyFill="1" applyBorder="1"/>
    <xf numFmtId="164" fontId="2" fillId="3" borderId="7" xfId="0" applyNumberFormat="1" applyFont="1" applyFill="1" applyBorder="1"/>
    <xf numFmtId="167" fontId="2" fillId="3" borderId="7" xfId="0" applyNumberFormat="1" applyFont="1" applyFill="1" applyBorder="1"/>
    <xf numFmtId="4" fontId="2" fillId="3" borderId="7" xfId="0" applyNumberFormat="1" applyFont="1" applyFill="1" applyBorder="1"/>
    <xf numFmtId="2" fontId="2" fillId="3" borderId="7" xfId="0" applyNumberFormat="1" applyFont="1" applyFill="1" applyBorder="1"/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7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9" fillId="0" borderId="9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10" fillId="0" borderId="10" xfId="0" applyNumberFormat="1" applyFont="1" applyBorder="1"/>
    <xf numFmtId="167" fontId="7" fillId="3" borderId="14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13" fillId="0" borderId="3" xfId="0" applyNumberFormat="1" applyFont="1" applyBorder="1"/>
    <xf numFmtId="10" fontId="13" fillId="0" borderId="7" xfId="0" applyNumberFormat="1" applyFont="1" applyBorder="1"/>
    <xf numFmtId="10" fontId="13" fillId="0" borderId="9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/>
    <xf numFmtId="164" fontId="3" fillId="2" borderId="3" xfId="0" applyNumberFormat="1" applyFont="1" applyFill="1" applyBorder="1"/>
    <xf numFmtId="164" fontId="3" fillId="2" borderId="7" xfId="0" applyNumberFormat="1" applyFont="1" applyFill="1" applyBorder="1"/>
    <xf numFmtId="164" fontId="3" fillId="2" borderId="9" xfId="0" applyNumberFormat="1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" fontId="3" fillId="0" borderId="2" xfId="0" applyNumberFormat="1" applyFont="1" applyBorder="1"/>
    <xf numFmtId="3" fontId="3" fillId="5" borderId="9" xfId="0" applyNumberFormat="1" applyFont="1" applyFill="1" applyBorder="1"/>
    <xf numFmtId="3" fontId="2" fillId="5" borderId="5" xfId="0" applyNumberFormat="1" applyFont="1" applyFill="1" applyBorder="1"/>
    <xf numFmtId="165" fontId="3" fillId="2" borderId="9" xfId="0" applyNumberFormat="1" applyFont="1" applyFill="1" applyBorder="1"/>
    <xf numFmtId="165" fontId="3" fillId="2" borderId="2" xfId="0" applyNumberFormat="1" applyFont="1" applyFill="1" applyBorder="1"/>
    <xf numFmtId="3" fontId="3" fillId="2" borderId="9" xfId="0" applyNumberFormat="1" applyFont="1" applyFill="1" applyBorder="1"/>
    <xf numFmtId="1" fontId="3" fillId="2" borderId="3" xfId="0" applyNumberFormat="1" applyFont="1" applyFill="1" applyBorder="1"/>
    <xf numFmtId="165" fontId="3" fillId="2" borderId="3" xfId="0" applyNumberFormat="1" applyFont="1" applyFill="1" applyBorder="1"/>
    <xf numFmtId="164" fontId="3" fillId="2" borderId="2" xfId="0" applyNumberFormat="1" applyFont="1" applyFill="1" applyBorder="1"/>
    <xf numFmtId="10" fontId="3" fillId="2" borderId="3" xfId="0" applyNumberFormat="1" applyFont="1" applyFill="1" applyBorder="1"/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" fontId="16" fillId="4" borderId="16" xfId="0" applyNumberFormat="1" applyFont="1" applyFill="1" applyBorder="1"/>
    <xf numFmtId="0" fontId="18" fillId="0" borderId="0" xfId="0" applyFont="1"/>
    <xf numFmtId="2" fontId="17" fillId="0" borderId="7" xfId="0" applyNumberFormat="1" applyFont="1" applyBorder="1"/>
    <xf numFmtId="2" fontId="17" fillId="0" borderId="9" xfId="0" applyNumberFormat="1" applyFont="1" applyBorder="1"/>
    <xf numFmtId="2" fontId="16" fillId="3" borderId="5" xfId="0" applyNumberFormat="1" applyFont="1" applyFill="1" applyBorder="1"/>
    <xf numFmtId="2" fontId="17" fillId="0" borderId="3" xfId="0" applyNumberFormat="1" applyFont="1" applyBorder="1"/>
    <xf numFmtId="167" fontId="16" fillId="0" borderId="3" xfId="0" applyNumberFormat="1" applyFont="1" applyBorder="1" applyAlignment="1">
      <alignment horizontal="center" vertical="center" wrapText="1"/>
    </xf>
    <xf numFmtId="167" fontId="16" fillId="0" borderId="6" xfId="0" applyNumberFormat="1" applyFont="1" applyBorder="1" applyAlignment="1">
      <alignment horizontal="center" vertical="center"/>
    </xf>
    <xf numFmtId="167" fontId="16" fillId="0" borderId="14" xfId="0" applyNumberFormat="1" applyFont="1" applyBorder="1" applyAlignment="1">
      <alignment horizontal="center" vertical="center"/>
    </xf>
    <xf numFmtId="167" fontId="17" fillId="0" borderId="3" xfId="0" applyNumberFormat="1" applyFont="1" applyBorder="1"/>
    <xf numFmtId="167" fontId="17" fillId="0" borderId="7" xfId="0" applyNumberFormat="1" applyFont="1" applyBorder="1"/>
    <xf numFmtId="167" fontId="17" fillId="0" borderId="9" xfId="0" applyNumberFormat="1" applyFont="1" applyBorder="1"/>
    <xf numFmtId="167" fontId="16" fillId="3" borderId="5" xfId="0" applyNumberFormat="1" applyFont="1" applyFill="1" applyBorder="1"/>
    <xf numFmtId="167" fontId="16" fillId="4" borderId="16" xfId="0" applyNumberFormat="1" applyFont="1" applyFill="1" applyBorder="1"/>
    <xf numFmtId="167" fontId="18" fillId="0" borderId="0" xfId="0" applyNumberFormat="1" applyFont="1"/>
    <xf numFmtId="1" fontId="3" fillId="2" borderId="7" xfId="0" applyNumberFormat="1" applyFont="1" applyFill="1" applyBorder="1"/>
    <xf numFmtId="165" fontId="3" fillId="2" borderId="10" xfId="0" applyNumberFormat="1" applyFont="1" applyFill="1" applyBorder="1"/>
    <xf numFmtId="10" fontId="3" fillId="2" borderId="7" xfId="0" applyNumberFormat="1" applyFont="1" applyFill="1" applyBorder="1"/>
    <xf numFmtId="165" fontId="3" fillId="2" borderId="7" xfId="0" applyNumberFormat="1" applyFont="1" applyFill="1" applyBorder="1"/>
    <xf numFmtId="1" fontId="3" fillId="2" borderId="9" xfId="0" applyNumberFormat="1" applyFont="1" applyFill="1" applyBorder="1"/>
    <xf numFmtId="164" fontId="10" fillId="0" borderId="3" xfId="0" applyNumberFormat="1" applyFont="1" applyBorder="1"/>
    <xf numFmtId="1" fontId="19" fillId="2" borderId="9" xfId="0" applyNumberFormat="1" applyFont="1" applyFill="1" applyBorder="1"/>
    <xf numFmtId="167" fontId="3" fillId="0" borderId="3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0" fontId="3" fillId="0" borderId="7" xfId="0" applyNumberFormat="1" applyFont="1" applyBorder="1"/>
    <xf numFmtId="0" fontId="3" fillId="0" borderId="9" xfId="0" applyFont="1" applyBorder="1"/>
    <xf numFmtId="1" fontId="20" fillId="0" borderId="9" xfId="0" applyNumberFormat="1" applyFont="1" applyBorder="1"/>
    <xf numFmtId="165" fontId="3" fillId="0" borderId="14" xfId="0" applyNumberFormat="1" applyFont="1" applyBorder="1"/>
    <xf numFmtId="1" fontId="23" fillId="0" borderId="3" xfId="0" applyNumberFormat="1" applyFont="1" applyBorder="1"/>
    <xf numFmtId="166" fontId="13" fillId="0" borderId="7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3" activePane="bottomLeft" state="frozen"/>
      <selection pane="bottomLeft" activeCell="B130" sqref="B130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2" style="131" customWidth="1"/>
    <col min="40" max="40" width="11.7109375" style="132" hidden="1" customWidth="1"/>
    <col min="41" max="41" width="11.5703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v>1915.48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11" t="s">
        <v>49</v>
      </c>
      <c r="D4" s="12">
        <v>13149</v>
      </c>
      <c r="E4" s="12">
        <v>0</v>
      </c>
      <c r="F4" s="12">
        <v>15239</v>
      </c>
      <c r="G4" s="13">
        <v>1</v>
      </c>
      <c r="H4" s="13">
        <v>3.9</v>
      </c>
      <c r="I4" s="12">
        <v>16269</v>
      </c>
      <c r="J4" s="12">
        <v>15157</v>
      </c>
      <c r="K4" s="14">
        <v>8.4000000000000005E-2</v>
      </c>
      <c r="L4" s="25">
        <f>J4*(1-K4)</f>
        <v>13883.812</v>
      </c>
      <c r="M4" s="15">
        <v>0.63500000000000001</v>
      </c>
      <c r="N4" s="26">
        <f>L4*M4</f>
        <v>8816.2206200000001</v>
      </c>
      <c r="O4" s="14">
        <v>0.185</v>
      </c>
      <c r="P4" s="26">
        <f>L4*O4</f>
        <v>2568.50522</v>
      </c>
      <c r="Q4" s="16">
        <v>0.18</v>
      </c>
      <c r="R4" s="26">
        <f>L4*Q4</f>
        <v>2499.0861599999998</v>
      </c>
      <c r="S4" s="27">
        <v>0.191</v>
      </c>
      <c r="T4" s="26">
        <f>L4*S4</f>
        <v>2651.8080920000002</v>
      </c>
      <c r="U4" s="16">
        <v>0.51800000000000002</v>
      </c>
      <c r="V4" s="26">
        <f>L4*U4</f>
        <v>7191.8146160000006</v>
      </c>
      <c r="W4" s="16">
        <v>0.4</v>
      </c>
      <c r="X4" s="26">
        <f>W4*L4</f>
        <v>5553.5248000000001</v>
      </c>
      <c r="Y4" s="17">
        <v>3.4099999999999998E-3</v>
      </c>
      <c r="Z4" s="18">
        <f>L4*Y4</f>
        <v>47.343798919999998</v>
      </c>
      <c r="AA4" s="28">
        <f>IF(J4&gt;0,(AC4+AK4)/J4,0)</f>
        <v>3.076342408128257E-3</v>
      </c>
      <c r="AB4" s="17">
        <v>2.9E-4</v>
      </c>
      <c r="AC4" s="25">
        <f>AB4*L4</f>
        <v>4.0263054800000004</v>
      </c>
      <c r="AD4" s="141">
        <v>0.214</v>
      </c>
      <c r="AE4" s="31">
        <f>AH4*(1-AI4)*AD4</f>
        <v>42.942951999999998</v>
      </c>
      <c r="AF4" s="29">
        <f>IF(AND(AD4&gt;0,AB4&gt;0,Y4&gt;0),((Y4-AB4)*AD4)/((AD4-AB4)*Y4),0)</f>
        <v>0.91619758790072492</v>
      </c>
      <c r="AG4" s="62">
        <f t="shared" ref="AG4:AG35" si="0">IF(AND(AA4&gt;0,AJ4&gt;0,AB4&gt;0),((AJ4*(AA4-AB4))/(AA4*(AJ4-AB4))),0)</f>
        <v>0.90697112489849796</v>
      </c>
      <c r="AH4" s="12">
        <v>221</v>
      </c>
      <c r="AI4" s="14">
        <v>9.1999999999999998E-2</v>
      </c>
      <c r="AJ4" s="15">
        <v>0.21229999999999999</v>
      </c>
      <c r="AK4" s="31">
        <f>AH4*(1-AI4)*AJ4</f>
        <v>42.601816399999997</v>
      </c>
      <c r="AL4" s="19">
        <v>1.73</v>
      </c>
      <c r="AM4" s="19"/>
      <c r="AN4" s="119">
        <f>AN3+AH4-AM4</f>
        <v>2136.48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50</v>
      </c>
      <c r="D5" s="35">
        <v>20307</v>
      </c>
      <c r="E5" s="35">
        <v>2</v>
      </c>
      <c r="F5" s="35">
        <v>14383</v>
      </c>
      <c r="G5" s="36">
        <v>1</v>
      </c>
      <c r="H5" s="36">
        <v>4</v>
      </c>
      <c r="I5" s="35">
        <v>15128</v>
      </c>
      <c r="J5" s="35">
        <v>15143</v>
      </c>
      <c r="K5" s="37">
        <v>8.1000000000000003E-2</v>
      </c>
      <c r="L5" s="38">
        <f>J5*(1-K5)</f>
        <v>13916.417000000001</v>
      </c>
      <c r="M5" s="39">
        <v>0.63800000000000001</v>
      </c>
      <c r="N5" s="26">
        <f>L5*M5</f>
        <v>8878.6740460000001</v>
      </c>
      <c r="O5" s="37">
        <v>0.20300000000000001</v>
      </c>
      <c r="P5" s="26">
        <f>L5*O5</f>
        <v>2825.0326510000004</v>
      </c>
      <c r="Q5" s="40">
        <v>0.159</v>
      </c>
      <c r="R5" s="26">
        <f>L5*Q5</f>
        <v>2212.7103030000003</v>
      </c>
      <c r="S5" s="29">
        <v>0.19400000000000001</v>
      </c>
      <c r="T5" s="26">
        <f>L5*S5</f>
        <v>2699.7848980000003</v>
      </c>
      <c r="U5" s="40">
        <v>0.52</v>
      </c>
      <c r="V5" s="26">
        <f>L5*U5</f>
        <v>7236.5368400000007</v>
      </c>
      <c r="W5" s="40">
        <v>0.39</v>
      </c>
      <c r="X5" s="26">
        <f>W5*L5</f>
        <v>5427.4026300000005</v>
      </c>
      <c r="Y5" s="41">
        <v>3.4199999999999999E-3</v>
      </c>
      <c r="Z5" s="18">
        <f>L5*Y5</f>
        <v>47.594146139999999</v>
      </c>
      <c r="AA5" s="28">
        <f>IF(J5&gt;0,(AC5+AK5)/J5,0)</f>
        <v>2.9105005850888197E-3</v>
      </c>
      <c r="AB5" s="41">
        <v>2.7999999999999998E-4</v>
      </c>
      <c r="AC5" s="38">
        <f>AB5*L5</f>
        <v>3.89659676</v>
      </c>
      <c r="AD5" s="29">
        <v>0.2112</v>
      </c>
      <c r="AE5" s="42">
        <f>AH5*(1-AI5)*AD5</f>
        <v>39.800217600000003</v>
      </c>
      <c r="AF5" s="29">
        <f>IF(AND(AD5&gt;0,AB5&gt;0,Y5&gt;0),((Y5-AB5)*AD5)/((AD5-AB5)*Y5),0)</f>
        <v>0.91934748686622692</v>
      </c>
      <c r="AG5" s="30">
        <f t="shared" si="0"/>
        <v>0.90498515371121102</v>
      </c>
      <c r="AH5" s="35">
        <v>208</v>
      </c>
      <c r="AI5" s="37">
        <v>9.4E-2</v>
      </c>
      <c r="AJ5" s="39">
        <v>0.2132</v>
      </c>
      <c r="AK5" s="42">
        <f>AH5*(1-AI5)*AJ5</f>
        <v>40.177113599999998</v>
      </c>
      <c r="AL5" s="43">
        <v>1.75</v>
      </c>
      <c r="AM5" s="43"/>
      <c r="AN5" s="134">
        <f>AN4+AH5-AM5</f>
        <v>2344.48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47" t="s">
        <v>51</v>
      </c>
      <c r="D6" s="44">
        <v>14500</v>
      </c>
      <c r="E6" s="44">
        <v>0</v>
      </c>
      <c r="F6" s="44">
        <v>14962</v>
      </c>
      <c r="G6" s="38">
        <v>0.9</v>
      </c>
      <c r="H6" s="38">
        <v>3.4</v>
      </c>
      <c r="I6" s="44">
        <v>15953</v>
      </c>
      <c r="J6" s="44">
        <v>15138</v>
      </c>
      <c r="K6" s="40">
        <v>8.3000000000000004E-2</v>
      </c>
      <c r="L6" s="38">
        <f>J6*(1-K6)</f>
        <v>13881.546</v>
      </c>
      <c r="M6" s="29">
        <v>0.69299999999999995</v>
      </c>
      <c r="N6" s="26">
        <f>L6*M6</f>
        <v>9619.9113779999989</v>
      </c>
      <c r="O6" s="40">
        <v>0.17299999999999999</v>
      </c>
      <c r="P6" s="26">
        <f>L6*O6</f>
        <v>2401.507458</v>
      </c>
      <c r="Q6" s="40">
        <v>0.13400000000000001</v>
      </c>
      <c r="R6" s="26">
        <f>L6*Q6</f>
        <v>1860.1271640000002</v>
      </c>
      <c r="S6" s="29">
        <v>0.185</v>
      </c>
      <c r="T6" s="26">
        <f>L6*S6</f>
        <v>2568.08601</v>
      </c>
      <c r="U6" s="40">
        <v>0.5</v>
      </c>
      <c r="V6" s="26">
        <f>L6*U6</f>
        <v>6940.7730000000001</v>
      </c>
      <c r="W6" s="40">
        <v>0.4</v>
      </c>
      <c r="X6" s="26">
        <f>W6*L6</f>
        <v>5552.6184000000003</v>
      </c>
      <c r="Y6" s="48">
        <v>3.46E-3</v>
      </c>
      <c r="Z6" s="18">
        <f>L6*Y6</f>
        <v>48.030149160000001</v>
      </c>
      <c r="AA6" s="28">
        <f>IF(J6&gt;0,(AC6+AK6)/J6,0)</f>
        <v>2.5131214387633769E-3</v>
      </c>
      <c r="AB6" s="48">
        <v>2.9E-4</v>
      </c>
      <c r="AC6" s="38">
        <f>AB6*L6</f>
        <v>4.02564834</v>
      </c>
      <c r="AD6" s="29">
        <v>0.20910000000000001</v>
      </c>
      <c r="AE6" s="42">
        <f>AH6*(1-AI6)*AD6</f>
        <v>33.489456000000004</v>
      </c>
      <c r="AF6" s="29">
        <f>IF(AND(AD6&gt;0,AB6&gt;0,Y6&gt;0),((Y6-AB6)*AD6)/((AD6-AB6)*Y6),0)</f>
        <v>0.91745738928522302</v>
      </c>
      <c r="AG6" s="30">
        <f t="shared" si="0"/>
        <v>0.88581510215951575</v>
      </c>
      <c r="AH6" s="44">
        <v>176</v>
      </c>
      <c r="AI6" s="40">
        <v>0.09</v>
      </c>
      <c r="AJ6" s="29">
        <v>0.21240000000000001</v>
      </c>
      <c r="AK6" s="42">
        <f>AH6*(1-AI6)*AJ6</f>
        <v>34.017983999999998</v>
      </c>
      <c r="AL6" s="18">
        <v>1.7</v>
      </c>
      <c r="AM6" s="18"/>
      <c r="AN6" s="134">
        <f>AN5+AH6-AM6</f>
        <v>2520.48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47956</v>
      </c>
      <c r="E7" s="52"/>
      <c r="F7" s="52">
        <f>SUM(F4:F6)</f>
        <v>44584</v>
      </c>
      <c r="G7" s="53"/>
      <c r="H7" s="53"/>
      <c r="I7" s="52">
        <f>SUM(I4:I6)</f>
        <v>47350</v>
      </c>
      <c r="J7" s="52">
        <f>SUM(J4:J6)</f>
        <v>45438</v>
      </c>
      <c r="K7" s="21">
        <f>IF(J7&gt;0,(J4*K4+J5*K5+J6*K6)/J7,0)</f>
        <v>8.266704080285224E-2</v>
      </c>
      <c r="L7" s="53">
        <f>L4+L5+L6</f>
        <v>41681.775000000001</v>
      </c>
      <c r="M7" s="54">
        <f>IF(L7&gt;0,N7/L7,0)</f>
        <v>0.65531772684824474</v>
      </c>
      <c r="N7" s="55">
        <f>N4+N5+N6</f>
        <v>27314.806043999997</v>
      </c>
      <c r="O7" s="21">
        <f>IF(L7&gt;0,P7/L7,0)</f>
        <v>0.18701327688180266</v>
      </c>
      <c r="P7" s="55">
        <f>P4+P5+P6</f>
        <v>7795.0453290000005</v>
      </c>
      <c r="Q7" s="21">
        <f>IF(L7&gt;0,R7/L7,0)</f>
        <v>0.15766899626995254</v>
      </c>
      <c r="R7" s="55">
        <f>R4+R5+R6</f>
        <v>6571.923627000001</v>
      </c>
      <c r="S7" s="21">
        <f>IF(L7&gt;0,T7/L7,0)</f>
        <v>0.19000340076688194</v>
      </c>
      <c r="T7" s="55">
        <f>T4+T5+T6</f>
        <v>7919.679000000001</v>
      </c>
      <c r="U7" s="21">
        <f>IF(L7&gt;0,V7/L7,0)</f>
        <v>0.51267309168095654</v>
      </c>
      <c r="V7" s="55">
        <f>V4+V5+V6</f>
        <v>21369.124456000001</v>
      </c>
      <c r="W7" s="21">
        <f>IF(L7&gt;0,X7/L7,0)</f>
        <v>0.39666127054330097</v>
      </c>
      <c r="X7" s="55">
        <f>X4+X5+X6</f>
        <v>16533.545829999999</v>
      </c>
      <c r="Y7" s="56">
        <f>IF(L7&gt;0,Z7/L7,0)</f>
        <v>3.4299905467077641E-3</v>
      </c>
      <c r="Z7" s="57">
        <f>SUM(Z4:Z6)</f>
        <v>142.96809422000001</v>
      </c>
      <c r="AA7" s="56">
        <f>IF(L7&gt;0,(AA4*L4+AA5*L5+AA6*L6)/L7,0)</f>
        <v>2.8333992570781833E-3</v>
      </c>
      <c r="AB7" s="56">
        <f>IF(J7&gt;0,(J4*AB4+J5*AB5+J6*AB6)/J7,0)</f>
        <v>2.8666732690699415E-4</v>
      </c>
      <c r="AC7" s="53">
        <f>SUM(AC4:AC6)</f>
        <v>11.948550580000001</v>
      </c>
      <c r="AD7" s="54">
        <f>IF(J7&gt;0,(J4*AD4+J5*AD5+J6*AD6)/J7,0)</f>
        <v>0.21143438091465291</v>
      </c>
      <c r="AE7" s="59">
        <f>SUM(AE4:AE6)</f>
        <v>116.23262560000001</v>
      </c>
      <c r="AF7" s="54">
        <f>IF(AND(Z7&gt;0),((Z4*AF4+Z5*AF5+Z6*AF6)/Z7),0)</f>
        <v>0.91766942118805928</v>
      </c>
      <c r="AG7" s="58">
        <f t="shared" si="0"/>
        <v>0.90003906265293587</v>
      </c>
      <c r="AH7" s="52">
        <f>SUM(AH4:AH6)</f>
        <v>605</v>
      </c>
      <c r="AI7" s="21">
        <f>IF(AH7&gt;0,(AI4*AH4+AI5*AH5+AI6*AH6)/AH7,0)</f>
        <v>9.2105785123966943E-2</v>
      </c>
      <c r="AJ7" s="54">
        <f>IF(J7&gt;0,(AJ4*J4+AJ5*J5+AJ6*J6)/J7,0)</f>
        <v>0.21263325630529512</v>
      </c>
      <c r="AK7" s="59">
        <f>SUM(AK4:AK6)</f>
        <v>116.796914</v>
      </c>
      <c r="AL7" s="57"/>
      <c r="AM7" s="57">
        <f>SUM(AM4:AM6)</f>
        <v>0</v>
      </c>
      <c r="AN7" s="124"/>
      <c r="AO7" s="125">
        <f>AN6</f>
        <v>2520.48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49</v>
      </c>
      <c r="D8" s="12">
        <v>4747</v>
      </c>
      <c r="E8" s="12">
        <v>0</v>
      </c>
      <c r="F8" s="12">
        <v>10216</v>
      </c>
      <c r="G8" s="13">
        <v>0.9</v>
      </c>
      <c r="H8" s="13">
        <v>3.5</v>
      </c>
      <c r="I8" s="12">
        <v>11031</v>
      </c>
      <c r="J8" s="12">
        <v>15038</v>
      </c>
      <c r="K8" s="14">
        <v>8.3000000000000004E-2</v>
      </c>
      <c r="L8" s="25">
        <f>J8*(1-K8)</f>
        <v>13789.846000000001</v>
      </c>
      <c r="M8" s="15">
        <v>0.68600000000000005</v>
      </c>
      <c r="N8" s="26">
        <f>L8*M8</f>
        <v>9459.8343560000012</v>
      </c>
      <c r="O8" s="14">
        <v>0.158</v>
      </c>
      <c r="P8" s="26">
        <f>L8*O8</f>
        <v>2178.7956680000002</v>
      </c>
      <c r="Q8" s="16">
        <v>0.156</v>
      </c>
      <c r="R8" s="26">
        <f>L8*Q8</f>
        <v>2151.2159760000004</v>
      </c>
      <c r="S8" s="16">
        <v>0.187</v>
      </c>
      <c r="T8" s="26">
        <f>L8*S8</f>
        <v>2578.7012020000002</v>
      </c>
      <c r="U8" s="16">
        <v>0.52400000000000002</v>
      </c>
      <c r="V8" s="26">
        <f>L8*U8</f>
        <v>7225.879304000001</v>
      </c>
      <c r="W8" s="16">
        <v>0.4</v>
      </c>
      <c r="X8" s="26">
        <f>W8*L8</f>
        <v>5515.9384000000009</v>
      </c>
      <c r="Y8" s="17">
        <v>3.47E-3</v>
      </c>
      <c r="Z8" s="61">
        <f>L8*Y8</f>
        <v>47.850765620000004</v>
      </c>
      <c r="AA8" s="28">
        <f>IF(J8&gt;0,(AC8+AK8)/J8,0)</f>
        <v>3.3838077856097886E-3</v>
      </c>
      <c r="AB8" s="17">
        <v>2.7999999999999998E-4</v>
      </c>
      <c r="AC8" s="25">
        <f>AB8*L8</f>
        <v>3.8611568800000002</v>
      </c>
      <c r="AD8" s="141">
        <v>0.20830000000000001</v>
      </c>
      <c r="AE8" s="31">
        <f>AH8*(1-AI8)*AD8</f>
        <v>45.922234600000003</v>
      </c>
      <c r="AF8" s="29">
        <f>IF(AND(AD8&gt;0,AB8&gt;0,Y8&gt;0),((Y8-AB8)*AD8)/((AD8-AB8)*Y8),0)</f>
        <v>0.92054576884787453</v>
      </c>
      <c r="AG8" s="62">
        <f t="shared" si="0"/>
        <v>0.91845864846788883</v>
      </c>
      <c r="AH8" s="12">
        <v>242</v>
      </c>
      <c r="AI8" s="14">
        <v>8.8999999999999996E-2</v>
      </c>
      <c r="AJ8" s="15">
        <v>0.21329999999999999</v>
      </c>
      <c r="AK8" s="31">
        <f t="shared" ref="AK8:AK70" si="1">AH8*(1-AI8)*AJ8</f>
        <v>47.024544599999999</v>
      </c>
      <c r="AL8" s="19">
        <v>1.7</v>
      </c>
      <c r="AM8" s="19">
        <v>999.48</v>
      </c>
      <c r="AN8" s="119">
        <f>AN6+AH8-AM8</f>
        <v>1763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47" t="s">
        <v>52</v>
      </c>
      <c r="D9" s="35">
        <v>20176</v>
      </c>
      <c r="E9" s="44">
        <v>2</v>
      </c>
      <c r="F9" s="35">
        <v>14098</v>
      </c>
      <c r="G9" s="36">
        <v>1</v>
      </c>
      <c r="H9" s="38">
        <v>4.0999999999999996</v>
      </c>
      <c r="I9" s="35">
        <v>14694</v>
      </c>
      <c r="J9" s="35">
        <v>15061</v>
      </c>
      <c r="K9" s="40">
        <v>8.1000000000000003E-2</v>
      </c>
      <c r="L9" s="38">
        <f>J9*(1-K9)</f>
        <v>13841.059000000001</v>
      </c>
      <c r="M9" s="39">
        <v>0.69599999999999995</v>
      </c>
      <c r="N9" s="26">
        <f>L9*M9</f>
        <v>9633.3770640000002</v>
      </c>
      <c r="O9" s="37">
        <v>0.19</v>
      </c>
      <c r="P9" s="26">
        <f>L9*O9</f>
        <v>2629.8012100000001</v>
      </c>
      <c r="Q9" s="40">
        <v>0.114</v>
      </c>
      <c r="R9" s="26">
        <f>L9*Q9</f>
        <v>1577.8807260000001</v>
      </c>
      <c r="S9" s="40">
        <v>0.20599999999999999</v>
      </c>
      <c r="T9" s="26">
        <f>L9*S9</f>
        <v>2851.2581540000001</v>
      </c>
      <c r="U9" s="40">
        <v>0.52700000000000002</v>
      </c>
      <c r="V9" s="26">
        <f>L9*U9</f>
        <v>7294.2380930000008</v>
      </c>
      <c r="W9" s="40">
        <v>0.4</v>
      </c>
      <c r="X9" s="26">
        <f>W9*L9</f>
        <v>5536.423600000001</v>
      </c>
      <c r="Y9" s="41">
        <v>3.31E-3</v>
      </c>
      <c r="Z9" s="18">
        <f>L9*Y9</f>
        <v>45.813905290000001</v>
      </c>
      <c r="AA9" s="28">
        <f>IF(J9&gt;0,(AC9+AK9)/J9,0)</f>
        <v>3.2044493015072036E-3</v>
      </c>
      <c r="AB9" s="41">
        <v>2.7E-4</v>
      </c>
      <c r="AC9" s="38">
        <f>AB9*L9</f>
        <v>3.7370859300000006</v>
      </c>
      <c r="AD9" s="29">
        <v>0.2147</v>
      </c>
      <c r="AE9" s="42">
        <f>AH9*(1-AI9)*AD9</f>
        <v>44.986091000000002</v>
      </c>
      <c r="AF9" s="29">
        <f>IF(AND(AD9&gt;0,AB9&gt;0,Y9&gt;0),((Y9-AB9)*AD9)/((AD9-AB9)*Y9),0)</f>
        <v>0.91958544489409344</v>
      </c>
      <c r="AG9" s="30">
        <f t="shared" si="0"/>
        <v>0.9169071641328187</v>
      </c>
      <c r="AH9" s="35">
        <v>230</v>
      </c>
      <c r="AI9" s="40">
        <v>8.8999999999999996E-2</v>
      </c>
      <c r="AJ9" s="39">
        <v>0.21249999999999999</v>
      </c>
      <c r="AK9" s="42">
        <f t="shared" si="1"/>
        <v>44.525124999999996</v>
      </c>
      <c r="AL9" s="18">
        <v>1.8</v>
      </c>
      <c r="AM9" s="18"/>
      <c r="AN9" s="134">
        <f>AN8+AH9-AM9</f>
        <v>1993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47" t="s">
        <v>51</v>
      </c>
      <c r="D10" s="44">
        <v>18800</v>
      </c>
      <c r="E10" s="44">
        <v>2</v>
      </c>
      <c r="F10" s="44">
        <v>14929</v>
      </c>
      <c r="G10" s="38">
        <v>1.1000000000000001</v>
      </c>
      <c r="H10" s="38">
        <v>3.8</v>
      </c>
      <c r="I10" s="44">
        <v>15557</v>
      </c>
      <c r="J10" s="44">
        <v>15061</v>
      </c>
      <c r="K10" s="40">
        <v>8.1000000000000003E-2</v>
      </c>
      <c r="L10" s="38">
        <f>J10*(1-K10)</f>
        <v>13841.059000000001</v>
      </c>
      <c r="M10" s="29">
        <v>0.65100000000000002</v>
      </c>
      <c r="N10" s="26">
        <f>L10*M10</f>
        <v>9010.5294090000007</v>
      </c>
      <c r="O10" s="40">
        <v>0.24199999999999999</v>
      </c>
      <c r="P10" s="26">
        <f>L10*O10</f>
        <v>3349.536278</v>
      </c>
      <c r="Q10" s="40">
        <v>0.107</v>
      </c>
      <c r="R10" s="26">
        <f>L10*Q10</f>
        <v>1480.9933130000002</v>
      </c>
      <c r="S10" s="40">
        <v>0.193</v>
      </c>
      <c r="T10" s="26">
        <f>L10*S10</f>
        <v>2671.3243870000001</v>
      </c>
      <c r="U10" s="40">
        <v>0.52200000000000002</v>
      </c>
      <c r="V10" s="26">
        <f>L10*U10</f>
        <v>7225.0327980000011</v>
      </c>
      <c r="W10" s="40">
        <v>0.4</v>
      </c>
      <c r="X10" s="26">
        <f>W10*L10</f>
        <v>5536.423600000001</v>
      </c>
      <c r="Y10" s="48">
        <v>3.2499999999999999E-3</v>
      </c>
      <c r="Z10" s="18">
        <f>L10*Y10</f>
        <v>44.983441750000004</v>
      </c>
      <c r="AA10" s="28">
        <f>IF(J10&gt;0,(AC10+AK10)/J10,0)</f>
        <v>3.0792707277073235E-3</v>
      </c>
      <c r="AB10" s="48">
        <v>2.7E-4</v>
      </c>
      <c r="AC10" s="38">
        <f>AB10*L10</f>
        <v>3.7370859300000006</v>
      </c>
      <c r="AD10" s="29">
        <v>0.217</v>
      </c>
      <c r="AE10" s="42">
        <f>AH10*(1-AI10)*AD10</f>
        <v>42.502704999999999</v>
      </c>
      <c r="AF10" s="29">
        <f>IF(AND(AD10&gt;0,AB10&gt;0,Y10&gt;0),((Y10-AB10)*AD10)/((AD10-AB10)*Y10),0)</f>
        <v>0.91806537024088819</v>
      </c>
      <c r="AG10" s="30">
        <f t="shared" si="0"/>
        <v>0.91344979695681872</v>
      </c>
      <c r="AH10" s="44">
        <v>215</v>
      </c>
      <c r="AI10" s="40">
        <v>8.8999999999999996E-2</v>
      </c>
      <c r="AJ10" s="29">
        <v>0.2177</v>
      </c>
      <c r="AK10" s="42">
        <f t="shared" si="1"/>
        <v>42.639810500000003</v>
      </c>
      <c r="AL10" s="18">
        <v>1.75</v>
      </c>
      <c r="AM10" s="18"/>
      <c r="AN10" s="134">
        <f>AN9+AH10-AM10</f>
        <v>2208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43723</v>
      </c>
      <c r="E11" s="52"/>
      <c r="F11" s="52">
        <f>SUM(F8:F10)</f>
        <v>39243</v>
      </c>
      <c r="G11" s="53"/>
      <c r="H11" s="53"/>
      <c r="I11" s="52">
        <f>SUM(I8:I10)</f>
        <v>41282</v>
      </c>
      <c r="J11" s="52">
        <f>SUM(J8:J10)</f>
        <v>45160</v>
      </c>
      <c r="K11" s="21">
        <f>IF(J11&gt;0,(J8*K8+J9*K9+J10*K10)/J11,0)</f>
        <v>8.1665987599645704E-2</v>
      </c>
      <c r="L11" s="53">
        <f>L8+L9+L10</f>
        <v>41471.964000000007</v>
      </c>
      <c r="M11" s="54">
        <f>IF(L11&gt;0,N11/L11,0)</f>
        <v>0.67765637597968587</v>
      </c>
      <c r="N11" s="55">
        <f>N8+N9+N10</f>
        <v>28103.740829000002</v>
      </c>
      <c r="O11" s="21">
        <f>IF(L11&gt;0,P11/L11,0)</f>
        <v>0.19671441545425722</v>
      </c>
      <c r="P11" s="55">
        <f>P8+P9+P10</f>
        <v>8158.1331559999999</v>
      </c>
      <c r="Q11" s="21">
        <f>IF(L11&gt;0,R11/L11,0)</f>
        <v>0.1256292085660568</v>
      </c>
      <c r="R11" s="55">
        <f>R8+R9+R10</f>
        <v>5210.0900150000007</v>
      </c>
      <c r="S11" s="21">
        <f>IF(L11&gt;0,T11/L11,0)</f>
        <v>0.19534362402031402</v>
      </c>
      <c r="T11" s="55">
        <f>T8+T9+T10</f>
        <v>8101.283743</v>
      </c>
      <c r="U11" s="21">
        <f>IF(L11&gt;0,V11/L11,0)</f>
        <v>0.52433374496081253</v>
      </c>
      <c r="V11" s="55">
        <f>V8+V9+V10</f>
        <v>21745.150195000002</v>
      </c>
      <c r="W11" s="21">
        <f>IF(L11&gt;0,X11/L11,0)</f>
        <v>0.4</v>
      </c>
      <c r="X11" s="55">
        <f>X8+X9+X10</f>
        <v>16588.785600000003</v>
      </c>
      <c r="Y11" s="56">
        <f>IF(L11&gt;0,Z11/L11,0)</f>
        <v>3.3431769148912259E-3</v>
      </c>
      <c r="Z11" s="57">
        <f>SUM(Z8:Z10)</f>
        <v>138.64811266000001</v>
      </c>
      <c r="AA11" s="63">
        <f>IF(L11&gt;0,(AA8*L8+AA9*L9+AA10*L10)/L11,0)</f>
        <v>3.2223100869059394E-3</v>
      </c>
      <c r="AB11" s="56">
        <f>IF(J11&gt;0,(J8*AB8+J9*AB9+J10*AB10)/J11,0)</f>
        <v>2.7332993799822851E-4</v>
      </c>
      <c r="AC11" s="53">
        <f>SUM(AC8:AC10)</f>
        <v>11.335328740000001</v>
      </c>
      <c r="AD11" s="54">
        <f>IF(J11&gt;0,(J8*AD8+J9*AD9+J10*AD10)/J11,0)</f>
        <v>0.21333589681133749</v>
      </c>
      <c r="AE11" s="59">
        <f>SUM(AE8:AE10)</f>
        <v>133.4110306</v>
      </c>
      <c r="AF11" s="54">
        <f>IF(AND(Z11&gt;0),((Z8*AF8+Z9*AF9+Z10*AF10)/Z11),0)</f>
        <v>0.91942369762789411</v>
      </c>
      <c r="AG11" s="58">
        <f t="shared" si="0"/>
        <v>0.9163434419914448</v>
      </c>
      <c r="AH11" s="52">
        <f>SUM(AH8:AH10)</f>
        <v>687</v>
      </c>
      <c r="AI11" s="21">
        <f>IF(AH11&gt;0,(AI8*AH8+AI9*AH9+AI10*AH10)/AH11,0)</f>
        <v>8.8999999999999996E-2</v>
      </c>
      <c r="AJ11" s="54">
        <f>IF(J11&gt;0,(AJ8*J8+AJ9*J9+AJ10*J10)/J11,0)</f>
        <v>0.21450061116031888</v>
      </c>
      <c r="AK11" s="59">
        <f>SUM(AK8:AK10)</f>
        <v>134.1894801</v>
      </c>
      <c r="AL11" s="57"/>
      <c r="AM11" s="57">
        <f>SUM(AM8:AM10)</f>
        <v>999.48</v>
      </c>
      <c r="AN11" s="124"/>
      <c r="AO11" s="125">
        <f>AN10</f>
        <v>2208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49</v>
      </c>
      <c r="D12" s="12">
        <v>5766</v>
      </c>
      <c r="E12" s="12">
        <v>0</v>
      </c>
      <c r="F12" s="12">
        <v>10062</v>
      </c>
      <c r="G12" s="13">
        <v>0.6</v>
      </c>
      <c r="H12" s="13">
        <v>4.4000000000000004</v>
      </c>
      <c r="I12" s="12">
        <v>10587</v>
      </c>
      <c r="J12" s="12">
        <v>15069</v>
      </c>
      <c r="K12" s="14">
        <v>8.3000000000000004E-2</v>
      </c>
      <c r="L12" s="25">
        <f>J12*(1-K12)</f>
        <v>13818.273000000001</v>
      </c>
      <c r="M12" s="15">
        <v>0.83799999999999997</v>
      </c>
      <c r="N12" s="26">
        <f>L12*M12</f>
        <v>11579.712774</v>
      </c>
      <c r="O12" s="14">
        <v>0.115</v>
      </c>
      <c r="P12" s="26">
        <f>L12*O12</f>
        <v>1589.1013950000001</v>
      </c>
      <c r="Q12" s="16">
        <v>4.7E-2</v>
      </c>
      <c r="R12" s="26">
        <f>L12*Q12</f>
        <v>649.45883100000003</v>
      </c>
      <c r="S12" s="16">
        <v>0.183</v>
      </c>
      <c r="T12" s="26">
        <f>L12*S12</f>
        <v>2528.7439590000004</v>
      </c>
      <c r="U12" s="16">
        <v>0.53900000000000003</v>
      </c>
      <c r="V12" s="26">
        <f>L12*U12</f>
        <v>7448.0491470000006</v>
      </c>
      <c r="W12" s="16">
        <v>0.4</v>
      </c>
      <c r="X12" s="26">
        <f>W12*L12</f>
        <v>5527.3092000000006</v>
      </c>
      <c r="Y12" s="17">
        <v>3.2499999999999999E-3</v>
      </c>
      <c r="Z12" s="61">
        <f>L12*Y12</f>
        <v>44.909387250000002</v>
      </c>
      <c r="AA12" s="28">
        <f>IF(J12&gt;0,(AC12+AK12)/J12,0)</f>
        <v>3.1952849810869995E-3</v>
      </c>
      <c r="AB12" s="17">
        <v>2.5999999999999998E-4</v>
      </c>
      <c r="AC12" s="25">
        <f>AB12*L12</f>
        <v>3.5927509799999999</v>
      </c>
      <c r="AD12" s="141">
        <v>0.2145</v>
      </c>
      <c r="AE12" s="31">
        <f>AH12*(1-AI12)*AD12</f>
        <v>43.285671000000001</v>
      </c>
      <c r="AF12" s="29">
        <f>IF(AND(AD12&gt;0,AB12&gt;0,Y12&gt;0),((Y12-AB12)*AD12)/((AD12-AB12)*Y12),0)</f>
        <v>0.92111650485436902</v>
      </c>
      <c r="AG12" s="62">
        <f t="shared" si="0"/>
        <v>0.9197131015660176</v>
      </c>
      <c r="AH12" s="12">
        <v>222</v>
      </c>
      <c r="AI12" s="14">
        <v>9.0999999999999998E-2</v>
      </c>
      <c r="AJ12" s="15">
        <v>0.2208</v>
      </c>
      <c r="AK12" s="31">
        <f t="shared" si="1"/>
        <v>44.556998399999998</v>
      </c>
      <c r="AL12" s="19">
        <v>1.8</v>
      </c>
      <c r="AM12" s="19">
        <v>1003.04</v>
      </c>
      <c r="AN12" s="119">
        <f>AN10+AH12-AM12</f>
        <v>1426.96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47" t="s">
        <v>52</v>
      </c>
      <c r="D13" s="35">
        <v>19645</v>
      </c>
      <c r="E13" s="44">
        <v>5</v>
      </c>
      <c r="F13" s="35">
        <v>14623</v>
      </c>
      <c r="G13" s="36">
        <v>0.7</v>
      </c>
      <c r="H13" s="38">
        <v>3.9</v>
      </c>
      <c r="I13" s="35">
        <v>15012</v>
      </c>
      <c r="J13" s="35">
        <v>15005</v>
      </c>
      <c r="K13" s="40">
        <v>8.1000000000000003E-2</v>
      </c>
      <c r="L13" s="38">
        <f>J13*(1-K13)</f>
        <v>13789.595000000001</v>
      </c>
      <c r="M13" s="39">
        <v>0.76700000000000002</v>
      </c>
      <c r="N13" s="26">
        <f>L13*M13</f>
        <v>10576.619365</v>
      </c>
      <c r="O13" s="37">
        <v>0.14599999999999999</v>
      </c>
      <c r="P13" s="26">
        <f>L13*O13</f>
        <v>2013.28087</v>
      </c>
      <c r="Q13" s="40">
        <v>8.6999999999999994E-2</v>
      </c>
      <c r="R13" s="26">
        <f>L13*Q13</f>
        <v>1199.694765</v>
      </c>
      <c r="S13" s="40">
        <v>0.191</v>
      </c>
      <c r="T13" s="26">
        <f>L13*S13</f>
        <v>2633.8126450000004</v>
      </c>
      <c r="U13" s="40">
        <v>0.52500000000000002</v>
      </c>
      <c r="V13" s="26">
        <f>L13*U13</f>
        <v>7239.5373750000008</v>
      </c>
      <c r="W13" s="40">
        <v>0.4</v>
      </c>
      <c r="X13" s="26">
        <f>W13*L13</f>
        <v>5515.8380000000006</v>
      </c>
      <c r="Y13" s="41">
        <v>3.15E-3</v>
      </c>
      <c r="Z13" s="18">
        <f>L13*Y13</f>
        <v>43.437224250000007</v>
      </c>
      <c r="AA13" s="28">
        <f>IF(J13&gt;0,(AC13+AK13)/J13,0)</f>
        <v>3.0290874708430522E-3</v>
      </c>
      <c r="AB13" s="41">
        <v>2.5999999999999998E-4</v>
      </c>
      <c r="AC13" s="38">
        <f>AB13*L13</f>
        <v>3.5852946999999999</v>
      </c>
      <c r="AD13" s="29">
        <v>0.21740000000000001</v>
      </c>
      <c r="AE13" s="42">
        <f>AH13*(1-AI13)*AD13</f>
        <v>40.888157200000002</v>
      </c>
      <c r="AF13" s="29">
        <f>IF(AND(AD13&gt;0,AB13&gt;0,Y13&gt;0),((Y13-AB13)*AD13)/((AD13-AB13)*Y13),0)</f>
        <v>0.91855886992665114</v>
      </c>
      <c r="AG13" s="30">
        <f t="shared" si="0"/>
        <v>0.91523457597967439</v>
      </c>
      <c r="AH13" s="35">
        <v>206</v>
      </c>
      <c r="AI13" s="40">
        <v>8.6999999999999994E-2</v>
      </c>
      <c r="AJ13" s="39">
        <v>0.22259999999999999</v>
      </c>
      <c r="AK13" s="42">
        <f t="shared" si="1"/>
        <v>41.866162799999998</v>
      </c>
      <c r="AL13" s="18">
        <v>1.7</v>
      </c>
      <c r="AM13" s="18"/>
      <c r="AN13" s="134">
        <f>AN12+AH13-AM13</f>
        <v>1632.96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53</v>
      </c>
      <c r="D14" s="44">
        <v>16200</v>
      </c>
      <c r="E14" s="44">
        <v>3</v>
      </c>
      <c r="F14" s="44">
        <v>16527</v>
      </c>
      <c r="G14" s="38">
        <v>0.7</v>
      </c>
      <c r="H14" s="38">
        <v>4.0999999999999996</v>
      </c>
      <c r="I14" s="44">
        <v>17199</v>
      </c>
      <c r="J14" s="44">
        <v>14860</v>
      </c>
      <c r="K14" s="40">
        <v>8.3000000000000004E-2</v>
      </c>
      <c r="L14" s="38">
        <f>J14*(1-K14)</f>
        <v>13626.62</v>
      </c>
      <c r="M14" s="29">
        <v>0.75600000000000001</v>
      </c>
      <c r="N14" s="26">
        <f>L14*M14</f>
        <v>10301.72472</v>
      </c>
      <c r="O14" s="40">
        <v>0.14299999999999999</v>
      </c>
      <c r="P14" s="26">
        <f>L14*O14</f>
        <v>1948.6066599999999</v>
      </c>
      <c r="Q14" s="40">
        <v>0.1</v>
      </c>
      <c r="R14" s="26">
        <f>L14*Q14</f>
        <v>1362.6620000000003</v>
      </c>
      <c r="S14" s="40">
        <v>0.18</v>
      </c>
      <c r="T14" s="26">
        <f>L14*S14</f>
        <v>2452.7916</v>
      </c>
      <c r="U14" s="40">
        <v>0.53600000000000003</v>
      </c>
      <c r="V14" s="26">
        <f>L14*U14</f>
        <v>7303.8683200000005</v>
      </c>
      <c r="W14" s="40">
        <v>0.39</v>
      </c>
      <c r="X14" s="26">
        <f>W14*L14</f>
        <v>5314.3818000000001</v>
      </c>
      <c r="Y14" s="48">
        <v>3.2399999999999998E-3</v>
      </c>
      <c r="Z14" s="18">
        <f>L14*Y14</f>
        <v>44.1502488</v>
      </c>
      <c r="AA14" s="28">
        <f>IF(J14&gt;0,(AC14+AK14)/J14,0)</f>
        <v>3.0151219179004036E-3</v>
      </c>
      <c r="AB14" s="48">
        <v>2.7999999999999998E-4</v>
      </c>
      <c r="AC14" s="38">
        <f>AB14*L14</f>
        <v>3.8154536000000001</v>
      </c>
      <c r="AD14" s="29">
        <v>0.2165</v>
      </c>
      <c r="AE14" s="42">
        <f>AH14*(1-AI14)*AD14</f>
        <v>39.110508500000002</v>
      </c>
      <c r="AF14" s="29">
        <f>IF(AND(AD14&gt;0,AB14&gt;0,Y14&gt;0),((Y14-AB14)*AD14)/((AD14-AB14)*Y14),0)</f>
        <v>0.91476331262968325</v>
      </c>
      <c r="AG14" s="30">
        <f t="shared" si="0"/>
        <v>0.90825557580684457</v>
      </c>
      <c r="AH14" s="44">
        <v>197</v>
      </c>
      <c r="AI14" s="40">
        <v>8.3000000000000004E-2</v>
      </c>
      <c r="AJ14" s="29">
        <v>0.22689999999999999</v>
      </c>
      <c r="AK14" s="42">
        <f t="shared" si="1"/>
        <v>40.989258100000001</v>
      </c>
      <c r="AL14" s="18">
        <v>1.6</v>
      </c>
      <c r="AM14" s="18"/>
      <c r="AN14" s="134">
        <f>AN13+AH14-AM14</f>
        <v>1829.96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41611</v>
      </c>
      <c r="E15" s="52"/>
      <c r="F15" s="52">
        <f>SUM(F12:F14)</f>
        <v>41212</v>
      </c>
      <c r="G15" s="53"/>
      <c r="H15" s="53"/>
      <c r="I15" s="52">
        <f>SUM(I12:I14)</f>
        <v>42798</v>
      </c>
      <c r="J15" s="52">
        <f>SUM(J12:J14)</f>
        <v>44934</v>
      </c>
      <c r="K15" s="21">
        <f>IF(J15&gt;0,(J12*K12+J13*K13+J14*K14)/J15,0)</f>
        <v>8.2332131570748215E-2</v>
      </c>
      <c r="L15" s="53">
        <f>L12+L13+L14</f>
        <v>41234.488000000005</v>
      </c>
      <c r="M15" s="54">
        <f>IF(L15&gt;0,N15/L15,0)</f>
        <v>0.78715799403159781</v>
      </c>
      <c r="N15" s="55">
        <f>N12+N13+N14</f>
        <v>32458.056858999997</v>
      </c>
      <c r="O15" s="21">
        <f>IF(L15&gt;0,P15/L15,0)</f>
        <v>0.13462005215149025</v>
      </c>
      <c r="P15" s="55">
        <f>P12+P13+P14</f>
        <v>5550.9889249999997</v>
      </c>
      <c r="Q15" s="21">
        <f>IF(L15&gt;0,R15/L15,0)</f>
        <v>7.7891487242426782E-2</v>
      </c>
      <c r="R15" s="55">
        <f>R12+R13+R14</f>
        <v>3211.8155960000004</v>
      </c>
      <c r="S15" s="21">
        <f>IF(L15&gt;0,T15/L15,0)</f>
        <v>0.18468395203549032</v>
      </c>
      <c r="T15" s="55">
        <f>T12+T13+T14</f>
        <v>7615.3482040000017</v>
      </c>
      <c r="U15" s="21">
        <f>IF(L15&gt;0,V15/L15,0)</f>
        <v>0.53332673469839131</v>
      </c>
      <c r="V15" s="55">
        <f>V12+V13+V14</f>
        <v>21991.454842000003</v>
      </c>
      <c r="W15" s="21">
        <f>IF(L15&gt;0,X15/L15,0)</f>
        <v>0.39669533425515069</v>
      </c>
      <c r="X15" s="55">
        <f>X12+X13+X14</f>
        <v>16357.529000000002</v>
      </c>
      <c r="Y15" s="56">
        <f>IF(L15&gt;0,Z15/L15,0)</f>
        <v>3.2132534372683371E-3</v>
      </c>
      <c r="Z15" s="57">
        <f>SUM(Z12:Z14)</f>
        <v>132.49686030000001</v>
      </c>
      <c r="AA15" s="63">
        <f>IF(L15&gt;0,(AA12*L12+AA13*L13+AA14*L14)/L15,0)</f>
        <v>3.0801675105765827E-3</v>
      </c>
      <c r="AB15" s="56">
        <f>IF(J15&gt;0,(J12*AB12+J13*AB13+J14*AB14)/J15,0)</f>
        <v>2.6661414519072417E-4</v>
      </c>
      <c r="AC15" s="53">
        <f>SUM(AC12:AC14)</f>
        <v>10.99349928</v>
      </c>
      <c r="AD15" s="54">
        <f>IF(J15&gt;0,(J12*AD12+J13*AD13+J14*AD14)/J15,0)</f>
        <v>0.21612982374148751</v>
      </c>
      <c r="AE15" s="59">
        <f>SUM(AE12:AE14)</f>
        <v>123.28433670000001</v>
      </c>
      <c r="AF15" s="54">
        <f>IF(AND(Z15&gt;0),((Z12*AF12+Z13*AF13+Z14*AF14)/Z15),0)</f>
        <v>0.91816102667615129</v>
      </c>
      <c r="AG15" s="58">
        <f t="shared" si="0"/>
        <v>0.91453302244307522</v>
      </c>
      <c r="AH15" s="52">
        <f>SUM(AH12:AH14)</f>
        <v>625</v>
      </c>
      <c r="AI15" s="21">
        <f>IF(AH15&gt;0,(AI12*AH12+AI13*AH13+AI14*AH14)/AH15,0)</f>
        <v>8.7159999999999987E-2</v>
      </c>
      <c r="AJ15" s="54">
        <f>IF(J15&gt;0,(AJ12*J12+AJ13*J13+AJ14*J14)/J15,0)</f>
        <v>0.22341839586949749</v>
      </c>
      <c r="AK15" s="59">
        <f>SUM(AK12:AK14)</f>
        <v>127.4124193</v>
      </c>
      <c r="AL15" s="57"/>
      <c r="AM15" s="57">
        <f>SUM(AM12:AM14)</f>
        <v>1003.04</v>
      </c>
      <c r="AN15" s="124"/>
      <c r="AO15" s="125">
        <f>AN14</f>
        <v>1829.96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50</v>
      </c>
      <c r="D16" s="12">
        <v>16403</v>
      </c>
      <c r="E16" s="12">
        <v>0</v>
      </c>
      <c r="F16" s="12">
        <v>16290</v>
      </c>
      <c r="G16" s="13">
        <v>1.3</v>
      </c>
      <c r="H16" s="13">
        <v>3.2</v>
      </c>
      <c r="I16" s="12">
        <v>16534</v>
      </c>
      <c r="J16" s="12">
        <v>14888</v>
      </c>
      <c r="K16" s="14">
        <v>7.9000000000000001E-2</v>
      </c>
      <c r="L16" s="25">
        <f>J16*(1-K16)</f>
        <v>13711.848</v>
      </c>
      <c r="M16" s="15">
        <v>0.73199999999999998</v>
      </c>
      <c r="N16" s="26">
        <f>L16*M16</f>
        <v>10037.072736</v>
      </c>
      <c r="O16" s="14">
        <v>0.14299999999999999</v>
      </c>
      <c r="P16" s="26">
        <f>L16*O16</f>
        <v>1960.7942639999999</v>
      </c>
      <c r="Q16" s="16">
        <v>0.126</v>
      </c>
      <c r="R16" s="26">
        <f>L16*Q16</f>
        <v>1727.6928479999999</v>
      </c>
      <c r="S16" s="16">
        <v>0.18099999999999999</v>
      </c>
      <c r="T16" s="26">
        <f>L16*S16</f>
        <v>2481.8444879999997</v>
      </c>
      <c r="U16" s="16">
        <v>0.53100000000000003</v>
      </c>
      <c r="V16" s="26">
        <f>L16*U16</f>
        <v>7280.9912880000002</v>
      </c>
      <c r="W16" s="16">
        <v>0.39</v>
      </c>
      <c r="X16" s="26">
        <f>W16*L16</f>
        <v>5347.6207199999999</v>
      </c>
      <c r="Y16" s="17">
        <v>3.3500000000000001E-3</v>
      </c>
      <c r="Z16" s="61">
        <f>L16*Y16</f>
        <v>45.934690799999998</v>
      </c>
      <c r="AA16" s="28">
        <f>IF(J16&gt;0,(AC16+AK16)/J16,0)</f>
        <v>2.9329120042987642E-3</v>
      </c>
      <c r="AB16" s="17">
        <v>2.9E-4</v>
      </c>
      <c r="AC16" s="25">
        <f>AB16*L16</f>
        <v>3.9764359200000001</v>
      </c>
      <c r="AD16" s="141">
        <v>0.216</v>
      </c>
      <c r="AE16" s="31">
        <f>AH16*(1-AI16)*AD16</f>
        <v>37.30536</v>
      </c>
      <c r="AF16" s="29">
        <f>IF(AND(AD16&gt;0,AB16&gt;0,Y16&gt;0),((Y16-AB16)*AD16)/((AD16-AB16)*Y16),0)</f>
        <v>0.91466085270647379</v>
      </c>
      <c r="AG16" s="62">
        <f t="shared" si="0"/>
        <v>0.90226078459845793</v>
      </c>
      <c r="AH16" s="12">
        <v>190</v>
      </c>
      <c r="AI16" s="14">
        <v>9.0999999999999998E-2</v>
      </c>
      <c r="AJ16" s="135">
        <v>0.2298</v>
      </c>
      <c r="AK16" s="31">
        <f t="shared" si="1"/>
        <v>39.688758</v>
      </c>
      <c r="AL16" s="19">
        <v>1.65</v>
      </c>
      <c r="AM16" s="19"/>
      <c r="AN16" s="119">
        <f>AN14+AH16-AM16</f>
        <v>2019.96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47" t="s">
        <v>52</v>
      </c>
      <c r="D17" s="35">
        <v>19397</v>
      </c>
      <c r="E17" s="44">
        <v>3</v>
      </c>
      <c r="F17" s="35">
        <v>14983</v>
      </c>
      <c r="G17" s="36">
        <v>0.7</v>
      </c>
      <c r="H17" s="38">
        <v>3.9</v>
      </c>
      <c r="I17" s="35">
        <v>15447</v>
      </c>
      <c r="J17" s="35">
        <v>15021</v>
      </c>
      <c r="K17" s="40">
        <v>8.5000000000000006E-2</v>
      </c>
      <c r="L17" s="38">
        <f>J17*(1-K17)</f>
        <v>13744.215</v>
      </c>
      <c r="M17" s="39">
        <v>0.72799999999999998</v>
      </c>
      <c r="N17" s="26">
        <f>L17*M17</f>
        <v>10005.78852</v>
      </c>
      <c r="O17" s="37">
        <v>0.14899999999999999</v>
      </c>
      <c r="P17" s="26">
        <f>L17*O17</f>
        <v>2047.8880349999999</v>
      </c>
      <c r="Q17" s="40">
        <v>0.123</v>
      </c>
      <c r="R17" s="26">
        <f>L17*Q17</f>
        <v>1690.5384449999999</v>
      </c>
      <c r="S17" s="40">
        <v>0.188</v>
      </c>
      <c r="T17" s="26">
        <f>L17*S17</f>
        <v>2583.9124200000001</v>
      </c>
      <c r="U17" s="40">
        <v>0.52700000000000002</v>
      </c>
      <c r="V17" s="26">
        <f>L17*U17</f>
        <v>7243.2013050000005</v>
      </c>
      <c r="W17" s="40">
        <v>0.4</v>
      </c>
      <c r="X17" s="26">
        <f>W17*L17</f>
        <v>5497.6860000000006</v>
      </c>
      <c r="Y17" s="41">
        <v>3.3E-3</v>
      </c>
      <c r="Z17" s="18">
        <f>L17*Y17</f>
        <v>45.355909500000003</v>
      </c>
      <c r="AA17" s="28">
        <f>IF(J17&gt;0,(AC17+AK17)/J17,0)</f>
        <v>3.0140991012582385E-3</v>
      </c>
      <c r="AB17" s="41">
        <v>2.7999999999999998E-4</v>
      </c>
      <c r="AC17" s="38">
        <f>AB17*L17</f>
        <v>3.8483801999999998</v>
      </c>
      <c r="AD17" s="29">
        <v>0.21460000000000001</v>
      </c>
      <c r="AE17" s="42">
        <f>AH17*(1-AI17)*AD17</f>
        <v>39.794565600000006</v>
      </c>
      <c r="AF17" s="29">
        <f>IF(AND(AD17&gt;0,AB17&gt;0,Y17&gt;0),((Y17-AB17)*AD17)/((AD17-AB17)*Y17),0)</f>
        <v>0.91634712183424394</v>
      </c>
      <c r="AG17" s="30">
        <f t="shared" si="0"/>
        <v>0.90824160470572057</v>
      </c>
      <c r="AH17" s="35">
        <v>204</v>
      </c>
      <c r="AI17" s="40">
        <v>9.0999999999999998E-2</v>
      </c>
      <c r="AJ17" s="136">
        <v>0.22339999999999999</v>
      </c>
      <c r="AK17" s="42">
        <f t="shared" si="1"/>
        <v>41.426402400000001</v>
      </c>
      <c r="AL17" s="18">
        <v>1.6</v>
      </c>
      <c r="AM17" s="18"/>
      <c r="AN17" s="134">
        <f>AN16+AH17-AM17</f>
        <v>2223.96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53</v>
      </c>
      <c r="D18" s="44">
        <v>15500</v>
      </c>
      <c r="E18" s="44">
        <v>2</v>
      </c>
      <c r="F18" s="44">
        <v>15905</v>
      </c>
      <c r="G18" s="38">
        <v>0.9</v>
      </c>
      <c r="H18" s="38">
        <v>4.0999999999999996</v>
      </c>
      <c r="I18" s="44">
        <v>16760</v>
      </c>
      <c r="J18" s="44">
        <v>15043</v>
      </c>
      <c r="K18" s="40">
        <v>0.08</v>
      </c>
      <c r="L18" s="38">
        <f>J18*(1-K18)</f>
        <v>13839.560000000001</v>
      </c>
      <c r="M18" s="29">
        <v>0.71799999999999997</v>
      </c>
      <c r="N18" s="26">
        <f>L18*M18</f>
        <v>9936.8040799999999</v>
      </c>
      <c r="O18" s="40">
        <v>0.14599999999999999</v>
      </c>
      <c r="P18" s="26">
        <f>L18*O18</f>
        <v>2020.5757600000002</v>
      </c>
      <c r="Q18" s="40">
        <v>0.13600000000000001</v>
      </c>
      <c r="R18" s="26">
        <f>L18*Q18</f>
        <v>1882.1801600000003</v>
      </c>
      <c r="S18" s="40">
        <v>0.19500000000000001</v>
      </c>
      <c r="T18" s="26">
        <f>L18*S18</f>
        <v>2698.7142000000003</v>
      </c>
      <c r="U18" s="40">
        <v>0.52</v>
      </c>
      <c r="V18" s="26">
        <f>L18*U18</f>
        <v>7196.5712000000012</v>
      </c>
      <c r="W18" s="40">
        <v>0.39</v>
      </c>
      <c r="X18" s="26">
        <f>W18*L18</f>
        <v>5397.4284000000007</v>
      </c>
      <c r="Y18" s="48">
        <v>3.2100000000000002E-3</v>
      </c>
      <c r="Z18" s="18">
        <f>L18*Y18</f>
        <v>44.424987600000009</v>
      </c>
      <c r="AA18" s="28">
        <f>IF(J18&gt;0,(AC18+AK18)/J18,0)</f>
        <v>2.933182343947351E-3</v>
      </c>
      <c r="AB18" s="48">
        <v>2.7E-4</v>
      </c>
      <c r="AC18" s="38">
        <f>AB18*L18</f>
        <v>3.7366812000000005</v>
      </c>
      <c r="AD18" s="29">
        <v>0.2109</v>
      </c>
      <c r="AE18" s="42">
        <f>AH18*(1-AI18)*AD18</f>
        <v>36.8889408</v>
      </c>
      <c r="AF18" s="29">
        <f>IF(AND(AD18&gt;0,AB18&gt;0,Y18&gt;0),((Y18-AB18)*AD18)/((AD18-AB18)*Y18),0)</f>
        <v>0.91706189841689889</v>
      </c>
      <c r="AG18" s="30">
        <f t="shared" si="0"/>
        <v>0.90901274987797354</v>
      </c>
      <c r="AH18" s="44">
        <v>192</v>
      </c>
      <c r="AI18" s="40">
        <v>8.8999999999999996E-2</v>
      </c>
      <c r="AJ18" s="137">
        <v>0.23089999999999999</v>
      </c>
      <c r="AK18" s="42">
        <f t="shared" si="1"/>
        <v>40.387180800000003</v>
      </c>
      <c r="AL18" s="18">
        <v>1.6</v>
      </c>
      <c r="AM18" s="18"/>
      <c r="AN18" s="134">
        <f>AN17+AH18-AM18</f>
        <v>2415.96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51300</v>
      </c>
      <c r="E19" s="52"/>
      <c r="F19" s="52">
        <f>SUM(F16:F18)</f>
        <v>47178</v>
      </c>
      <c r="G19" s="53"/>
      <c r="H19" s="53"/>
      <c r="I19" s="52">
        <f>SUM(I16:I18)</f>
        <v>48741</v>
      </c>
      <c r="J19" s="52">
        <f>SUM(J16:J18)</f>
        <v>44952</v>
      </c>
      <c r="K19" s="21">
        <f>IF(J19&gt;0,(J16*K16+J17*K17+J18*K18)/J19,0)</f>
        <v>8.13395844456309E-2</v>
      </c>
      <c r="L19" s="53">
        <f>L16+L17+L18</f>
        <v>41295.623000000007</v>
      </c>
      <c r="M19" s="54">
        <f>IF(L19&gt;0,N19/L19,0)</f>
        <v>0.72597682655132711</v>
      </c>
      <c r="N19" s="55">
        <f>N16+N17+N18</f>
        <v>29979.665335999998</v>
      </c>
      <c r="O19" s="21">
        <f>IF(L19&gt;0,P19/L19,0)</f>
        <v>0.14600235136300035</v>
      </c>
      <c r="P19" s="55">
        <f>P16+P17+P18</f>
        <v>6029.2580589999998</v>
      </c>
      <c r="Q19" s="21">
        <f>IF(L19&gt;0,R19/L19,0)</f>
        <v>0.12835286328044984</v>
      </c>
      <c r="R19" s="55">
        <f>R16+R17+R18</f>
        <v>5300.4114530000006</v>
      </c>
      <c r="S19" s="21">
        <f>IF(L19&gt;0,T19/L19,0)</f>
        <v>0.18802164839600552</v>
      </c>
      <c r="T19" s="55">
        <f>T16+T17+T18</f>
        <v>7764.4711079999997</v>
      </c>
      <c r="U19" s="21">
        <f>IF(L19&gt;0,V19/L19,0)</f>
        <v>0.52598222801966199</v>
      </c>
      <c r="V19" s="55">
        <f>V16+V17+V18</f>
        <v>21720.763793000002</v>
      </c>
      <c r="W19" s="21">
        <f>IF(L19&gt;0,X19/L19,0)</f>
        <v>0.39332824982444264</v>
      </c>
      <c r="X19" s="55">
        <f>X16+X17+X18</f>
        <v>16242.735120000001</v>
      </c>
      <c r="Y19" s="56">
        <f>IF(L19&gt;0,Z19/L19,0)</f>
        <v>3.2864400156888294E-3</v>
      </c>
      <c r="Z19" s="57">
        <f>SUM(Z16:Z18)</f>
        <v>135.7155879</v>
      </c>
      <c r="AA19" s="63">
        <f>IF(L19&gt;0,(AA16*L16+AA17*L17+AA18*L18)/L19,0)</f>
        <v>2.9600236983788812E-3</v>
      </c>
      <c r="AB19" s="56">
        <f>IF(J19&gt;0,(J16*AB16+J17*AB17+J18*AB18)/J19,0)</f>
        <v>2.7996551877558279E-4</v>
      </c>
      <c r="AC19" s="53">
        <f>SUM(AC16:AC18)</f>
        <v>11.561497320000001</v>
      </c>
      <c r="AD19" s="54">
        <f>IF(J19&gt;0,(J16*AD16+J17*AD17+J18*AD18)/J19,0)</f>
        <v>0.21382548718633207</v>
      </c>
      <c r="AE19" s="59">
        <f>SUM(AE16:AE18)</f>
        <v>113.98886640000001</v>
      </c>
      <c r="AF19" s="54">
        <f>IF(AND(Z19&gt;0),((Z16*AF16+Z17*AF17+Z18*AF18)/Z19),0)</f>
        <v>0.91601035646428386</v>
      </c>
      <c r="AG19" s="58">
        <f t="shared" si="0"/>
        <v>0.90653081401846847</v>
      </c>
      <c r="AH19" s="52">
        <f>SUM(AH16:AH18)</f>
        <v>586</v>
      </c>
      <c r="AI19" s="21">
        <f>IF(AH19&gt;0,(AI16*AH16+AI17*AH17+AI18*AH18)/AH19,0)</f>
        <v>9.0344709897610925E-2</v>
      </c>
      <c r="AJ19" s="54">
        <f>IF(J19&gt;0,(AJ16*J16+AJ17*J17+AJ18*J18)/J19,0)</f>
        <v>0.2280295092543157</v>
      </c>
      <c r="AK19" s="59">
        <f>SUM(AK16:AK18)</f>
        <v>121.50234120000002</v>
      </c>
      <c r="AL19" s="57"/>
      <c r="AM19" s="57">
        <f>SUM(AM16:AM18)</f>
        <v>0</v>
      </c>
      <c r="AN19" s="124"/>
      <c r="AO19" s="125">
        <f>AN18</f>
        <v>2415.96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11" t="s">
        <v>50</v>
      </c>
      <c r="D20" s="12">
        <v>14375</v>
      </c>
      <c r="E20" s="12">
        <v>0</v>
      </c>
      <c r="F20" s="12">
        <v>14653</v>
      </c>
      <c r="G20" s="13">
        <v>1.3</v>
      </c>
      <c r="H20" s="13">
        <v>4.3</v>
      </c>
      <c r="I20" s="12">
        <v>15215</v>
      </c>
      <c r="J20" s="12">
        <v>15026</v>
      </c>
      <c r="K20" s="14">
        <v>8.2000000000000003E-2</v>
      </c>
      <c r="L20" s="25">
        <f>J20*(1-K20)</f>
        <v>13793.868</v>
      </c>
      <c r="M20" s="15">
        <v>0.77100000000000002</v>
      </c>
      <c r="N20" s="26">
        <f>L20*M20</f>
        <v>10635.072228000001</v>
      </c>
      <c r="O20" s="14">
        <v>0.14399999999999999</v>
      </c>
      <c r="P20" s="26">
        <f>L20*O20</f>
        <v>1986.3169919999998</v>
      </c>
      <c r="Q20" s="16">
        <v>8.5000000000000006E-2</v>
      </c>
      <c r="R20" s="26">
        <f>L20*Q20</f>
        <v>1172.4787800000001</v>
      </c>
      <c r="S20" s="16">
        <v>0.17599999999999999</v>
      </c>
      <c r="T20" s="26">
        <f>L20*S20</f>
        <v>2427.7207680000001</v>
      </c>
      <c r="U20" s="16">
        <v>0.54</v>
      </c>
      <c r="V20" s="26">
        <f>L20*U20</f>
        <v>7448.688720000001</v>
      </c>
      <c r="W20" s="16">
        <v>0.4</v>
      </c>
      <c r="X20" s="26">
        <f>W20*L20</f>
        <v>5517.5472000000009</v>
      </c>
      <c r="Y20" s="17">
        <v>3.2399999999999998E-3</v>
      </c>
      <c r="Z20" s="61">
        <f>L20*Y20</f>
        <v>44.692132319999999</v>
      </c>
      <c r="AA20" s="28">
        <f>IF(J20&gt;0,(AC20+AK20)/J20,0)</f>
        <v>2.9262493704245978E-3</v>
      </c>
      <c r="AB20" s="17">
        <v>2.7999999999999998E-4</v>
      </c>
      <c r="AC20" s="25">
        <f>AB20*L20</f>
        <v>3.8622830399999999</v>
      </c>
      <c r="AD20" s="141">
        <v>0.19919999999999999</v>
      </c>
      <c r="AE20" s="31">
        <f>AH20*(1-AI20)*AD20</f>
        <v>36.315554400000003</v>
      </c>
      <c r="AF20" s="29">
        <f>IF(AND(AD20&gt;0,AB20&gt;0,Y20&gt;0),((Y20-AB20)*AD20)/((AD20-AB20)*Y20),0)</f>
        <v>0.91486620342441782</v>
      </c>
      <c r="AG20" s="62">
        <f t="shared" si="0"/>
        <v>0.90546678724560636</v>
      </c>
      <c r="AH20" s="12">
        <v>201</v>
      </c>
      <c r="AI20" s="14">
        <v>9.2999999999999999E-2</v>
      </c>
      <c r="AJ20" s="135">
        <v>0.22</v>
      </c>
      <c r="AK20" s="31">
        <f t="shared" si="1"/>
        <v>40.107540000000007</v>
      </c>
      <c r="AL20" s="19">
        <v>1.65</v>
      </c>
      <c r="AM20" s="19"/>
      <c r="AN20" s="119">
        <f>AN18+AH20-AM20</f>
        <v>2616.96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47" t="s">
        <v>51</v>
      </c>
      <c r="D21" s="35">
        <v>19125</v>
      </c>
      <c r="E21" s="44">
        <v>1</v>
      </c>
      <c r="F21" s="35">
        <v>13932</v>
      </c>
      <c r="G21" s="36">
        <v>0.7</v>
      </c>
      <c r="H21" s="38">
        <v>3.5</v>
      </c>
      <c r="I21" s="35">
        <v>14760</v>
      </c>
      <c r="J21" s="35">
        <v>14854</v>
      </c>
      <c r="K21" s="40">
        <v>0.09</v>
      </c>
      <c r="L21" s="38">
        <f>J21*(1-K21)</f>
        <v>13517.140000000001</v>
      </c>
      <c r="M21" s="39">
        <v>0.70199999999999996</v>
      </c>
      <c r="N21" s="26">
        <f>L21*M21</f>
        <v>9489.0322799999994</v>
      </c>
      <c r="O21" s="37">
        <v>0.156</v>
      </c>
      <c r="P21" s="26">
        <f>L21*O21</f>
        <v>2108.6738400000004</v>
      </c>
      <c r="Q21" s="40">
        <v>0.14199999999999999</v>
      </c>
      <c r="R21" s="26">
        <f>L21*Q21</f>
        <v>1919.43388</v>
      </c>
      <c r="S21" s="40">
        <v>0.188</v>
      </c>
      <c r="T21" s="26">
        <f>L21*S21</f>
        <v>2541.2223200000003</v>
      </c>
      <c r="U21" s="40">
        <v>0.52500000000000002</v>
      </c>
      <c r="V21" s="26">
        <f>L21*U21</f>
        <v>7096.4985000000006</v>
      </c>
      <c r="W21" s="40">
        <v>0.4</v>
      </c>
      <c r="X21" s="26">
        <f>W21*L21</f>
        <v>5406.8560000000007</v>
      </c>
      <c r="Y21" s="41">
        <v>3.2200000000000002E-3</v>
      </c>
      <c r="Z21" s="18">
        <f>L21*Y21</f>
        <v>43.525190800000004</v>
      </c>
      <c r="AA21" s="28">
        <f>IF(J21&gt;0,(AC21+AK21)/J21,0)</f>
        <v>2.687276329608186E-3</v>
      </c>
      <c r="AB21" s="41">
        <v>2.9E-4</v>
      </c>
      <c r="AC21" s="38">
        <f>AB21*L21</f>
        <v>3.9199706000000005</v>
      </c>
      <c r="AD21" s="29">
        <v>0.20119999999999999</v>
      </c>
      <c r="AE21" s="42">
        <f>AH21*(1-AI21)*AD21</f>
        <v>35.346815999999997</v>
      </c>
      <c r="AF21" s="29">
        <f>IF(AND(AD21&gt;0,AB21&gt;0,Y21&gt;0),((Y21-AB21)*AD21)/((AD21-AB21)*Y21),0)</f>
        <v>0.91125132201279213</v>
      </c>
      <c r="AG21" s="30">
        <f t="shared" si="0"/>
        <v>0.89334841977044477</v>
      </c>
      <c r="AH21" s="35">
        <v>192</v>
      </c>
      <c r="AI21" s="40">
        <v>8.5000000000000006E-2</v>
      </c>
      <c r="AJ21" s="39">
        <v>0.2049</v>
      </c>
      <c r="AK21" s="42">
        <f t="shared" si="1"/>
        <v>35.996831999999998</v>
      </c>
      <c r="AL21" s="18">
        <v>1.6</v>
      </c>
      <c r="AM21" s="18"/>
      <c r="AN21" s="122">
        <f>AN20+AH21-AM21</f>
        <v>2808.96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53</v>
      </c>
      <c r="D22" s="44">
        <v>12640</v>
      </c>
      <c r="E22" s="44">
        <v>0</v>
      </c>
      <c r="F22" s="44">
        <v>13412</v>
      </c>
      <c r="G22" s="38">
        <v>0.9</v>
      </c>
      <c r="H22" s="38">
        <v>4.0999999999999996</v>
      </c>
      <c r="I22" s="44">
        <v>14194</v>
      </c>
      <c r="J22" s="44">
        <v>14952</v>
      </c>
      <c r="K22" s="40">
        <v>9.0999999999999998E-2</v>
      </c>
      <c r="L22" s="38">
        <f>J22*(1-K22)</f>
        <v>13591.368</v>
      </c>
      <c r="M22" s="29">
        <v>0.66</v>
      </c>
      <c r="N22" s="26">
        <f>L22*M22</f>
        <v>8970.3028800000011</v>
      </c>
      <c r="O22" s="40">
        <v>0.17</v>
      </c>
      <c r="P22" s="26">
        <f>L22*O22</f>
        <v>2310.5325600000001</v>
      </c>
      <c r="Q22" s="40">
        <v>0.17</v>
      </c>
      <c r="R22" s="26">
        <f>L22*Q22</f>
        <v>2310.5325600000001</v>
      </c>
      <c r="S22" s="40">
        <v>0.2</v>
      </c>
      <c r="T22" s="26">
        <f>L22*S22</f>
        <v>2718.2736000000004</v>
      </c>
      <c r="U22" s="40">
        <v>0.51700000000000002</v>
      </c>
      <c r="V22" s="26">
        <f>L22*U22</f>
        <v>7026.7372560000003</v>
      </c>
      <c r="W22" s="40">
        <v>0.39</v>
      </c>
      <c r="X22" s="26">
        <f>W22*L22</f>
        <v>5300.6335200000003</v>
      </c>
      <c r="Y22" s="48">
        <v>3.2000000000000002E-3</v>
      </c>
      <c r="Z22" s="18">
        <f>L22*Y22</f>
        <v>43.492377600000005</v>
      </c>
      <c r="AA22" s="28">
        <f>IF(J22&gt;0,(AC22+AK22)/J22,0)</f>
        <v>2.5926357303370788E-3</v>
      </c>
      <c r="AB22" s="48">
        <v>2.7999999999999998E-4</v>
      </c>
      <c r="AC22" s="38">
        <f>AB22*L22</f>
        <v>3.8055830399999997</v>
      </c>
      <c r="AD22" s="29">
        <v>0.20710000000000001</v>
      </c>
      <c r="AE22" s="42">
        <f>AH22*(1-AI22)*AD22</f>
        <v>34.526055200000002</v>
      </c>
      <c r="AF22" s="29">
        <f>IF(AND(AD22&gt;0,AB22&gt;0,Y22&gt;0),((Y22-AB22)*AD22)/((AD22-AB22)*Y22),0)</f>
        <v>0.91373537375495595</v>
      </c>
      <c r="AG22" s="30">
        <f t="shared" si="0"/>
        <v>0.8931944266241062</v>
      </c>
      <c r="AH22" s="44">
        <v>182</v>
      </c>
      <c r="AI22" s="40">
        <v>8.4000000000000005E-2</v>
      </c>
      <c r="AJ22" s="29">
        <v>0.2097</v>
      </c>
      <c r="AK22" s="42">
        <f t="shared" si="1"/>
        <v>34.959506400000002</v>
      </c>
      <c r="AL22" s="18">
        <v>1.55</v>
      </c>
      <c r="AM22" s="18"/>
      <c r="AN22" s="122">
        <f>AN21+AH22-AM22</f>
        <v>2990.96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46140</v>
      </c>
      <c r="E23" s="52"/>
      <c r="F23" s="52">
        <f>SUM(F20:F22)</f>
        <v>41997</v>
      </c>
      <c r="G23" s="53"/>
      <c r="H23" s="53"/>
      <c r="I23" s="52">
        <f>SUM(I20:I22)</f>
        <v>44169</v>
      </c>
      <c r="J23" s="52">
        <f>SUM(J20:J22)</f>
        <v>44832</v>
      </c>
      <c r="K23" s="21">
        <f>IF(J23&gt;0,(J20*K20+J21*K21+J22*K22)/J23,0)</f>
        <v>8.7652212705210564E-2</v>
      </c>
      <c r="L23" s="53">
        <f>L20+L21+L22</f>
        <v>40902.376000000004</v>
      </c>
      <c r="M23" s="54">
        <f>IF(L23&gt;0,N23/L23,0)</f>
        <v>0.71131338159915203</v>
      </c>
      <c r="N23" s="55">
        <f>N20+N21+N22</f>
        <v>29094.407388</v>
      </c>
      <c r="O23" s="21">
        <f>IF(L23&gt;0,P23/L23,0)</f>
        <v>0.15660516621332707</v>
      </c>
      <c r="P23" s="55">
        <f>P20+P21+P22</f>
        <v>6405.523392000001</v>
      </c>
      <c r="Q23" s="21">
        <f>IF(L23&gt;0,R23/L23,0)</f>
        <v>0.13208145218752082</v>
      </c>
      <c r="R23" s="55">
        <f>R20+R21+R22</f>
        <v>5402.4452199999996</v>
      </c>
      <c r="S23" s="21">
        <f>IF(L23&gt;0,T23/L23,0)</f>
        <v>0.18794059024835133</v>
      </c>
      <c r="T23" s="55">
        <f>T20+T21+T22</f>
        <v>7687.2166880000004</v>
      </c>
      <c r="U23" s="21">
        <f>IF(L23&gt;0,V23/L23,0)</f>
        <v>0.52740027806697587</v>
      </c>
      <c r="V23" s="55">
        <f>V20+V21+V22</f>
        <v>21571.924476</v>
      </c>
      <c r="W23" s="21">
        <f>IF(L23&gt;0,X23/L23,0)</f>
        <v>0.39667712017512136</v>
      </c>
      <c r="X23" s="55">
        <f>X20+X21+X22</f>
        <v>16225.03672</v>
      </c>
      <c r="Y23" s="56">
        <f>IF(L23&gt;0,Z23/L23,0)</f>
        <v>3.2200990162527476E-3</v>
      </c>
      <c r="Z23" s="57">
        <f>SUM(Z20:Z22)</f>
        <v>131.70970072</v>
      </c>
      <c r="AA23" s="63">
        <f>IF(L23&gt;0,(AA20*L20+AA21*L21+AA22*L22)/L23,0)</f>
        <v>2.7364193761672917E-3</v>
      </c>
      <c r="AB23" s="56">
        <f>IF(J23&gt;0,(J20*AB20+J21*AB21+J22*AB22)/J23,0)</f>
        <v>2.8331325838686653E-4</v>
      </c>
      <c r="AC23" s="53">
        <f>SUM(AC20:AC22)</f>
        <v>11.587836680000001</v>
      </c>
      <c r="AD23" s="54">
        <f>IF(J23&gt;0,(J20*AD20+J21*AD21+J22*AD22)/J23,0)</f>
        <v>0.20249739471805853</v>
      </c>
      <c r="AE23" s="59">
        <f>SUM(AE20:AE22)</f>
        <v>106.1884256</v>
      </c>
      <c r="AF23" s="54">
        <f>IF(AND(Z23&gt;0),((Z20*AF20+Z21*AF21+Z22*AF22)/Z23),0)</f>
        <v>0.91329820294292763</v>
      </c>
      <c r="AG23" s="58">
        <f t="shared" si="0"/>
        <v>0.89766781524564565</v>
      </c>
      <c r="AH23" s="52">
        <f>SUM(AH20:AH22)</f>
        <v>575</v>
      </c>
      <c r="AI23" s="21">
        <f>IF(AH23&gt;0,(AI20*AH20+AI21*AH21+AI22*AH22)/AH23,0)</f>
        <v>8.7480000000000002E-2</v>
      </c>
      <c r="AJ23" s="54">
        <f>IF(J23&gt;0,(AJ20*J20+AJ21*J21+AJ22*J22)/J23,0)</f>
        <v>0.2115618085296217</v>
      </c>
      <c r="AK23" s="59">
        <f>SUM(AK20:AK22)</f>
        <v>111.06387840000002</v>
      </c>
      <c r="AL23" s="57"/>
      <c r="AM23" s="57">
        <f>SUM(AM20:AM22)</f>
        <v>0</v>
      </c>
      <c r="AN23" s="124"/>
      <c r="AO23" s="125">
        <f>AN22</f>
        <v>2990.96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11" t="s">
        <v>50</v>
      </c>
      <c r="D24" s="12">
        <v>4018</v>
      </c>
      <c r="E24" s="12">
        <v>0</v>
      </c>
      <c r="F24" s="12">
        <v>9984</v>
      </c>
      <c r="G24" s="13">
        <v>1.1000000000000001</v>
      </c>
      <c r="H24" s="13">
        <v>4.2</v>
      </c>
      <c r="I24" s="12">
        <v>10137</v>
      </c>
      <c r="J24" s="12">
        <v>14870</v>
      </c>
      <c r="K24" s="14">
        <v>0.08</v>
      </c>
      <c r="L24" s="25">
        <f>J24*(1-K24)</f>
        <v>13680.400000000001</v>
      </c>
      <c r="M24" s="15">
        <v>0.66500000000000004</v>
      </c>
      <c r="N24" s="26">
        <f>L24*M24</f>
        <v>9097.4660000000022</v>
      </c>
      <c r="O24" s="14">
        <v>0.22900000000000001</v>
      </c>
      <c r="P24" s="26">
        <f>L24*O24</f>
        <v>3132.8116000000005</v>
      </c>
      <c r="Q24" s="16">
        <v>0.106</v>
      </c>
      <c r="R24" s="26">
        <f>L24*Q24</f>
        <v>1450.1224000000002</v>
      </c>
      <c r="S24" s="16">
        <v>0.192</v>
      </c>
      <c r="T24" s="26">
        <f>L24*S24</f>
        <v>2626.6368000000002</v>
      </c>
      <c r="U24" s="16">
        <v>0.53900000000000003</v>
      </c>
      <c r="V24" s="26">
        <f>L24*U24</f>
        <v>7373.7356000000009</v>
      </c>
      <c r="W24" s="16">
        <v>0.39</v>
      </c>
      <c r="X24" s="26">
        <f>W24*L24</f>
        <v>5335.3560000000007</v>
      </c>
      <c r="Y24" s="17">
        <v>3.2599999999999999E-3</v>
      </c>
      <c r="Z24" s="61">
        <f>L24*Y24</f>
        <v>44.598104000000006</v>
      </c>
      <c r="AA24" s="28">
        <f>IF(J24&gt;0,(AC24+AK24)/J24,0)</f>
        <v>2.7410596099529255E-3</v>
      </c>
      <c r="AB24" s="17">
        <v>2.7E-4</v>
      </c>
      <c r="AC24" s="25">
        <f>AB24*L24</f>
        <v>3.6937080000000004</v>
      </c>
      <c r="AD24" s="141">
        <v>0.21129999999999999</v>
      </c>
      <c r="AE24" s="31">
        <f>AH24*(1-AI24)*AD24</f>
        <v>36.581101199999999</v>
      </c>
      <c r="AF24" s="29">
        <f>IF(AND(AD24&gt;0,AB24&gt;0,Y24&gt;0),((Y24-AB24)*AD24)/((AD24-AB24)*Y24),0)</f>
        <v>0.9183513872507878</v>
      </c>
      <c r="AG24" s="62">
        <f t="shared" si="0"/>
        <v>0.90263625484121401</v>
      </c>
      <c r="AH24" s="12">
        <v>189</v>
      </c>
      <c r="AI24" s="14">
        <v>8.4000000000000005E-2</v>
      </c>
      <c r="AJ24" s="15">
        <v>0.21410000000000001</v>
      </c>
      <c r="AK24" s="31">
        <f t="shared" si="1"/>
        <v>37.0658484</v>
      </c>
      <c r="AL24" s="19">
        <v>1.6</v>
      </c>
      <c r="AM24" s="19">
        <v>1200.96</v>
      </c>
      <c r="AN24" s="119">
        <f>AN22+AH24-AM24</f>
        <v>1979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47" t="s">
        <v>51</v>
      </c>
      <c r="D25" s="35">
        <v>21367</v>
      </c>
      <c r="E25" s="44">
        <v>2</v>
      </c>
      <c r="F25" s="35">
        <v>13593</v>
      </c>
      <c r="G25" s="36">
        <v>1.1000000000000001</v>
      </c>
      <c r="H25" s="38">
        <v>4.0999999999999996</v>
      </c>
      <c r="I25" s="35">
        <v>14901</v>
      </c>
      <c r="J25" s="35">
        <v>15071</v>
      </c>
      <c r="K25" s="40">
        <v>7.9000000000000001E-2</v>
      </c>
      <c r="L25" s="38">
        <f>J25*(1-K25)</f>
        <v>13880.391000000001</v>
      </c>
      <c r="M25" s="39">
        <v>0.71099999999999997</v>
      </c>
      <c r="N25" s="26">
        <f>L25*M25</f>
        <v>9868.9580010000009</v>
      </c>
      <c r="O25" s="37">
        <v>0.17699999999999999</v>
      </c>
      <c r="P25" s="26">
        <f>L25*O25</f>
        <v>2456.8292070000002</v>
      </c>
      <c r="Q25" s="40">
        <v>0.112</v>
      </c>
      <c r="R25" s="26">
        <f>L25*Q25</f>
        <v>1554.6037920000001</v>
      </c>
      <c r="S25" s="40">
        <v>0.19</v>
      </c>
      <c r="T25" s="26">
        <f>L25*S25</f>
        <v>2637.2742900000003</v>
      </c>
      <c r="U25" s="40">
        <v>0.54</v>
      </c>
      <c r="V25" s="26">
        <f>L25*U25</f>
        <v>7495.4111400000011</v>
      </c>
      <c r="W25" s="40">
        <v>0.4</v>
      </c>
      <c r="X25" s="26">
        <f>W25*L25</f>
        <v>5552.1564000000008</v>
      </c>
      <c r="Y25" s="41">
        <v>3.1700000000000001E-3</v>
      </c>
      <c r="Z25" s="18">
        <f>L25*Y25</f>
        <v>44.000839470000003</v>
      </c>
      <c r="AA25" s="28">
        <f>IF(J25&gt;0,(AC25+AK25)/J25,0)</f>
        <v>2.6824569670227593E-3</v>
      </c>
      <c r="AB25" s="41">
        <v>2.5000000000000001E-4</v>
      </c>
      <c r="AC25" s="38">
        <f>AB25*L25</f>
        <v>3.4700977500000003</v>
      </c>
      <c r="AD25" s="29">
        <v>0.21510000000000001</v>
      </c>
      <c r="AE25" s="42">
        <f>AH25*(1-AI25)*AD25</f>
        <v>35.938047599999997</v>
      </c>
      <c r="AF25" s="29">
        <f>IF(AND(AD25&gt;0,AB25&gt;0,Y25&gt;0),((Y25-AB25)*AD25)/((AD25-AB25)*Y25),0)</f>
        <v>0.92220748244134809</v>
      </c>
      <c r="AG25" s="30">
        <f t="shared" si="0"/>
        <v>0.90782788607566456</v>
      </c>
      <c r="AH25" s="35">
        <v>182</v>
      </c>
      <c r="AI25" s="40">
        <v>8.2000000000000003E-2</v>
      </c>
      <c r="AJ25" s="39">
        <v>0.22120000000000001</v>
      </c>
      <c r="AK25" s="42">
        <f t="shared" si="1"/>
        <v>36.957211200000003</v>
      </c>
      <c r="AL25" s="18">
        <v>1.6</v>
      </c>
      <c r="AM25" s="18"/>
      <c r="AN25" s="122">
        <f>AN24+AH25-AM25</f>
        <v>2161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49</v>
      </c>
      <c r="D26" s="44">
        <v>12115</v>
      </c>
      <c r="E26" s="44">
        <v>0</v>
      </c>
      <c r="F26" s="44">
        <v>13388</v>
      </c>
      <c r="G26" s="38">
        <v>0.9</v>
      </c>
      <c r="H26" s="38">
        <v>4</v>
      </c>
      <c r="I26" s="44">
        <v>14035</v>
      </c>
      <c r="J26" s="44">
        <v>15125</v>
      </c>
      <c r="K26" s="40">
        <v>8.3000000000000004E-2</v>
      </c>
      <c r="L26" s="38">
        <f>J26*(1-K26)</f>
        <v>13869.625</v>
      </c>
      <c r="M26" s="29">
        <v>0.68500000000000005</v>
      </c>
      <c r="N26" s="26">
        <f>L26*M26</f>
        <v>9500.6931250000016</v>
      </c>
      <c r="O26" s="40">
        <v>0.19500000000000001</v>
      </c>
      <c r="P26" s="26">
        <f>L26*O26</f>
        <v>2704.5768750000002</v>
      </c>
      <c r="Q26" s="40">
        <v>0.12</v>
      </c>
      <c r="R26" s="26">
        <f>L26*Q26</f>
        <v>1664.355</v>
      </c>
      <c r="S26" s="40">
        <v>0.19</v>
      </c>
      <c r="T26" s="26">
        <f>L26*S26</f>
        <v>2635.2287500000002</v>
      </c>
      <c r="U26" s="40">
        <v>0.52700000000000002</v>
      </c>
      <c r="V26" s="26">
        <f>L26*U26</f>
        <v>7309.292375</v>
      </c>
      <c r="W26" s="40">
        <v>0.4</v>
      </c>
      <c r="X26" s="26">
        <f>W26*L26</f>
        <v>5547.85</v>
      </c>
      <c r="Y26" s="48">
        <v>3.15E-3</v>
      </c>
      <c r="Z26" s="18">
        <f>L26*Y26</f>
        <v>43.689318749999998</v>
      </c>
      <c r="AA26" s="28">
        <f>IF(J26&gt;0,(AC26+AK26)/J26,0)</f>
        <v>2.6225393785123969E-3</v>
      </c>
      <c r="AB26" s="48">
        <v>2.5999999999999998E-4</v>
      </c>
      <c r="AC26" s="38">
        <f>AB26*L26</f>
        <v>3.6061024999999995</v>
      </c>
      <c r="AD26" s="29">
        <v>0.20780000000000001</v>
      </c>
      <c r="AE26" s="42">
        <f>AH26*(1-AI26)*AD26</f>
        <v>34.642753600000006</v>
      </c>
      <c r="AF26" s="29">
        <f>IF(AND(AD26&gt;0,AB26&gt;0,Y26&gt;0),((Y26-AB26)*AD26)/((AD26-AB26)*Y26),0)</f>
        <v>0.91860968472705984</v>
      </c>
      <c r="AG26" s="30">
        <f t="shared" si="0"/>
        <v>0.90194361570370418</v>
      </c>
      <c r="AH26" s="44">
        <v>182</v>
      </c>
      <c r="AI26" s="40">
        <v>8.4000000000000005E-2</v>
      </c>
      <c r="AJ26" s="29">
        <v>0.21629999999999999</v>
      </c>
      <c r="AK26" s="42">
        <f t="shared" si="1"/>
        <v>36.059805600000004</v>
      </c>
      <c r="AL26" s="18">
        <v>1.55</v>
      </c>
      <c r="AM26" s="18"/>
      <c r="AN26" s="122">
        <f>AN25+AH26-AM26</f>
        <v>2343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37500</v>
      </c>
      <c r="E27" s="52"/>
      <c r="F27" s="52">
        <f>SUM(F24:F26)</f>
        <v>36965</v>
      </c>
      <c r="G27" s="53"/>
      <c r="H27" s="53"/>
      <c r="I27" s="52">
        <f>SUM(I24:I26)</f>
        <v>39073</v>
      </c>
      <c r="J27" s="52">
        <f>SUM(J24:J26)</f>
        <v>45066</v>
      </c>
      <c r="K27" s="21">
        <f>IF(J27&gt;0,(J24*K24+J25*K25+J26*K26)/J27,0)</f>
        <v>8.0672435982780802E-2</v>
      </c>
      <c r="L27" s="53">
        <f>L24+L25+L26</f>
        <v>41430.416000000005</v>
      </c>
      <c r="M27" s="54">
        <f>IF(L27&gt;0,N27/L27,0)</f>
        <v>0.68710671710368543</v>
      </c>
      <c r="N27" s="55">
        <f>N24+N25+N26</f>
        <v>28467.117126000005</v>
      </c>
      <c r="O27" s="21">
        <f>IF(L27&gt;0,P27/L27,0)</f>
        <v>0.20019634082361132</v>
      </c>
      <c r="P27" s="55">
        <f>P24+P25+P26</f>
        <v>8294.2176820000004</v>
      </c>
      <c r="Q27" s="21">
        <f>IF(L27&gt;0,R27/L27,0)</f>
        <v>0.11269694207270328</v>
      </c>
      <c r="R27" s="55">
        <f>R24+R25+R26</f>
        <v>4669.0811919999996</v>
      </c>
      <c r="S27" s="21">
        <f>IF(L27&gt;0,T27/L27,0)</f>
        <v>0.19066040369954287</v>
      </c>
      <c r="T27" s="55">
        <f>T24+T25+T26</f>
        <v>7899.1398400000007</v>
      </c>
      <c r="U27" s="21">
        <f>IF(L27&gt;0,V27/L27,0)</f>
        <v>0.53531779924681422</v>
      </c>
      <c r="V27" s="55">
        <f>V24+V25+V26</f>
        <v>22178.439115000001</v>
      </c>
      <c r="W27" s="21">
        <f>IF(L27&gt;0,X27/L27,0)</f>
        <v>0.39669798150228563</v>
      </c>
      <c r="X27" s="55">
        <f>X24+X25+X26</f>
        <v>16435.362400000002</v>
      </c>
      <c r="Y27" s="56">
        <f>IF(L27&gt;0,Z27/L27,0)</f>
        <v>3.1930227835510992E-3</v>
      </c>
      <c r="Z27" s="57">
        <f>SUM(Z24:Z26)</f>
        <v>132.28826222000001</v>
      </c>
      <c r="AA27" s="63">
        <f>IF(L27&gt;0,(AA24*L24+AA25*L25+AA26*L26)/L27,0)</f>
        <v>2.6817491081588462E-3</v>
      </c>
      <c r="AB27" s="56">
        <f>IF(J27&gt;0,(J24*AB24+J25*AB25+J26*AB26)/J27,0)</f>
        <v>2.5995539874850218E-4</v>
      </c>
      <c r="AC27" s="53">
        <f>SUM(AC24:AC26)</f>
        <v>10.76990825</v>
      </c>
      <c r="AD27" s="54">
        <f>IF(J27&gt;0,(J24*AD24+J25*AD25+J26*AD26)/J27,0)</f>
        <v>0.21139613233923576</v>
      </c>
      <c r="AE27" s="59">
        <f>SUM(AE24:AE26)</f>
        <v>107.1619024</v>
      </c>
      <c r="AF27" s="54">
        <f>IF(AND(Z27&gt;0),((Z24*AF24+Z25*AF25+Z26*AF26)/Z27),0)</f>
        <v>0.91971928084313925</v>
      </c>
      <c r="AG27" s="58">
        <f t="shared" si="0"/>
        <v>0.90414704487562902</v>
      </c>
      <c r="AH27" s="52">
        <f>SUM(AH24:AH26)</f>
        <v>553</v>
      </c>
      <c r="AI27" s="21">
        <f>IF(AH27&gt;0,(AI24*AH24+AI25*AH25+AI26*AH26)/AH27,0)</f>
        <v>8.3341772151898752E-2</v>
      </c>
      <c r="AJ27" s="54">
        <f>IF(J27&gt;0,(AJ24*J24+AJ25*J25+AJ26*J26)/J27,0)</f>
        <v>0.21721274796964452</v>
      </c>
      <c r="AK27" s="59">
        <f>SUM(AK24:AK26)</f>
        <v>110.08286520000001</v>
      </c>
      <c r="AL27" s="57"/>
      <c r="AM27" s="57">
        <f>SUM(AM24:AM26)</f>
        <v>1200.96</v>
      </c>
      <c r="AN27" s="124"/>
      <c r="AO27" s="125">
        <f>AN26</f>
        <v>2343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47" t="s">
        <v>52</v>
      </c>
      <c r="D28" s="12">
        <v>4596</v>
      </c>
      <c r="E28" s="12">
        <v>0</v>
      </c>
      <c r="F28" s="12">
        <v>12295</v>
      </c>
      <c r="G28" s="13">
        <v>1.1000000000000001</v>
      </c>
      <c r="H28" s="13">
        <v>3.9</v>
      </c>
      <c r="I28" s="12">
        <v>12882</v>
      </c>
      <c r="J28" s="12">
        <v>14996</v>
      </c>
      <c r="K28" s="14">
        <v>8.4000000000000005E-2</v>
      </c>
      <c r="L28" s="25">
        <f>J28*(1-K28)</f>
        <v>13736.336000000001</v>
      </c>
      <c r="M28" s="15">
        <v>0.73499999999999999</v>
      </c>
      <c r="N28" s="26">
        <f>L28*M28</f>
        <v>10096.206960000001</v>
      </c>
      <c r="O28" s="14">
        <v>0.155</v>
      </c>
      <c r="P28" s="26">
        <f>L28*O28</f>
        <v>2129.1320800000003</v>
      </c>
      <c r="Q28" s="16">
        <v>0.11</v>
      </c>
      <c r="R28" s="26">
        <f>L28*Q28</f>
        <v>1510.9969600000002</v>
      </c>
      <c r="S28" s="16">
        <v>0.2</v>
      </c>
      <c r="T28" s="26">
        <f>L28*S28</f>
        <v>2747.2672000000002</v>
      </c>
      <c r="U28" s="16">
        <v>0.52700000000000002</v>
      </c>
      <c r="V28" s="26">
        <f>L28*U28</f>
        <v>7239.0490720000007</v>
      </c>
      <c r="W28" s="16">
        <v>0.4</v>
      </c>
      <c r="X28" s="26">
        <f>W28*L28</f>
        <v>5494.5344000000005</v>
      </c>
      <c r="Y28" s="17">
        <v>3.2000000000000002E-3</v>
      </c>
      <c r="Z28" s="61">
        <f>L28*Y28</f>
        <v>43.956275200000007</v>
      </c>
      <c r="AA28" s="28">
        <f>IF(J28&gt;0,(AC28+AK28)/J28,0)</f>
        <v>2.7768178754334488E-3</v>
      </c>
      <c r="AB28" s="17">
        <v>2.5999999999999998E-4</v>
      </c>
      <c r="AC28" s="25">
        <f>AB28*L28</f>
        <v>3.5714473600000001</v>
      </c>
      <c r="AD28" s="141">
        <v>0.2056</v>
      </c>
      <c r="AE28" s="31">
        <f>AH28*(1-AI28)*AD28</f>
        <v>36.764364</v>
      </c>
      <c r="AF28" s="29">
        <f>IF(AND(AD28&gt;0,AB28&gt;0,Y28&gt;0),((Y28-AB28)*AD28)/((AD28-AB28)*Y28),0)</f>
        <v>0.91991331450277602</v>
      </c>
      <c r="AG28" s="62">
        <f t="shared" si="0"/>
        <v>0.90747588128690215</v>
      </c>
      <c r="AH28" s="12">
        <v>195</v>
      </c>
      <c r="AI28" s="14">
        <v>8.3000000000000004E-2</v>
      </c>
      <c r="AJ28" s="15">
        <v>0.21290000000000001</v>
      </c>
      <c r="AK28" s="31">
        <f t="shared" si="1"/>
        <v>38.069713499999999</v>
      </c>
      <c r="AL28" s="19">
        <v>1.6</v>
      </c>
      <c r="AM28" s="19">
        <v>502.82</v>
      </c>
      <c r="AN28" s="119">
        <f>AN26+AH28-AM28</f>
        <v>2035.18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47" t="s">
        <v>51</v>
      </c>
      <c r="D29" s="35">
        <v>21335</v>
      </c>
      <c r="E29" s="44">
        <v>3</v>
      </c>
      <c r="F29" s="35">
        <v>13852</v>
      </c>
      <c r="G29" s="38">
        <v>1.2</v>
      </c>
      <c r="H29" s="38">
        <v>4.0999999999999996</v>
      </c>
      <c r="I29" s="35">
        <v>14312</v>
      </c>
      <c r="J29" s="35">
        <v>15065</v>
      </c>
      <c r="K29" s="40">
        <v>8.1000000000000003E-2</v>
      </c>
      <c r="L29" s="38">
        <f>J29*(1-K29)</f>
        <v>13844.735000000001</v>
      </c>
      <c r="M29" s="39">
        <v>0.67500000000000004</v>
      </c>
      <c r="N29" s="26">
        <f>L29*M29</f>
        <v>9345.1961250000004</v>
      </c>
      <c r="O29" s="37">
        <v>0.20300000000000001</v>
      </c>
      <c r="P29" s="26">
        <f>L29*O29</f>
        <v>2810.4812050000005</v>
      </c>
      <c r="Q29" s="40">
        <v>0.122</v>
      </c>
      <c r="R29" s="26">
        <f>L29*Q29</f>
        <v>1689.0576700000001</v>
      </c>
      <c r="S29" s="40">
        <v>0.192</v>
      </c>
      <c r="T29" s="26">
        <f>L29*S29</f>
        <v>2658.18912</v>
      </c>
      <c r="U29" s="40">
        <v>0.52</v>
      </c>
      <c r="V29" s="26">
        <f>L29*U29</f>
        <v>7199.2622000000001</v>
      </c>
      <c r="W29" s="40">
        <v>0.4</v>
      </c>
      <c r="X29" s="26">
        <f>W29*L29</f>
        <v>5537.8940000000002</v>
      </c>
      <c r="Y29" s="41">
        <v>3.1900000000000001E-3</v>
      </c>
      <c r="Z29" s="18">
        <f>L29*Y29</f>
        <v>44.164704650000004</v>
      </c>
      <c r="AA29" s="28">
        <f>IF(J29&gt;0,(AC29+AK29)/J29,0)</f>
        <v>2.9126455658811815E-3</v>
      </c>
      <c r="AB29" s="41">
        <v>2.7E-4</v>
      </c>
      <c r="AC29" s="38">
        <f>AB29*L29</f>
        <v>3.7380784500000002</v>
      </c>
      <c r="AD29" s="29">
        <v>0.20499999999999999</v>
      </c>
      <c r="AE29" s="42">
        <f>AH29*(1-AI29)*AD29</f>
        <v>38.578949999999999</v>
      </c>
      <c r="AF29" s="29">
        <f>IF(AND(AD29&gt;0,AB29&gt;0,Y29&gt;0),((Y29-AB29)*AD29)/((AD29-AB29)*Y29),0)</f>
        <v>0.91656768827878965</v>
      </c>
      <c r="AG29" s="30">
        <f t="shared" si="0"/>
        <v>0.90845070802399119</v>
      </c>
      <c r="AH29" s="35">
        <v>205</v>
      </c>
      <c r="AI29" s="40">
        <v>8.2000000000000003E-2</v>
      </c>
      <c r="AJ29" s="39">
        <v>0.21329999999999999</v>
      </c>
      <c r="AK29" s="42">
        <f t="shared" si="1"/>
        <v>40.140926999999998</v>
      </c>
      <c r="AL29" s="18">
        <v>1.6</v>
      </c>
      <c r="AM29" s="18"/>
      <c r="AN29" s="122">
        <f>AN28+AH29-AM29</f>
        <v>2240.1800000000003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54</v>
      </c>
      <c r="D30" s="44">
        <v>17869</v>
      </c>
      <c r="E30" s="44">
        <v>2</v>
      </c>
      <c r="F30" s="44">
        <v>14331</v>
      </c>
      <c r="G30" s="38">
        <v>1.5</v>
      </c>
      <c r="H30" s="38">
        <v>4</v>
      </c>
      <c r="I30" s="44">
        <v>15113</v>
      </c>
      <c r="J30" s="44">
        <v>15055</v>
      </c>
      <c r="K30" s="40">
        <v>8.1000000000000003E-2</v>
      </c>
      <c r="L30" s="38">
        <f>J30*(1-K30)</f>
        <v>13835.545</v>
      </c>
      <c r="M30" s="29">
        <v>0.79100000000000004</v>
      </c>
      <c r="N30" s="26">
        <f>L30*M30</f>
        <v>10943.916095</v>
      </c>
      <c r="O30" s="40">
        <v>0.108</v>
      </c>
      <c r="P30" s="26">
        <f>L30*O30</f>
        <v>1494.2388599999999</v>
      </c>
      <c r="Q30" s="40">
        <v>0.10100000000000001</v>
      </c>
      <c r="R30" s="26">
        <f>L30*Q30</f>
        <v>1397.3900450000001</v>
      </c>
      <c r="S30" s="40">
        <v>0.193</v>
      </c>
      <c r="T30" s="26">
        <f>L30*S30</f>
        <v>2670.2601850000001</v>
      </c>
      <c r="U30" s="40">
        <v>0.51900000000000002</v>
      </c>
      <c r="V30" s="26">
        <f>L30*U30</f>
        <v>7180.6478550000002</v>
      </c>
      <c r="W30" s="40">
        <v>0.4</v>
      </c>
      <c r="X30" s="26">
        <f>W30*L30</f>
        <v>5534.2180000000008</v>
      </c>
      <c r="Y30" s="48">
        <v>3.16E-3</v>
      </c>
      <c r="Z30" s="18">
        <f>L30*Y30</f>
        <v>43.720322199999998</v>
      </c>
      <c r="AA30" s="28">
        <f>IF(J30&gt;0,(AC30+AK30)/J30,0)</f>
        <v>2.8829646363334443E-3</v>
      </c>
      <c r="AB30" s="48">
        <v>2.7999999999999998E-4</v>
      </c>
      <c r="AC30" s="38">
        <f>AB30*L30</f>
        <v>3.8739525999999995</v>
      </c>
      <c r="AD30" s="29">
        <v>0.2074</v>
      </c>
      <c r="AE30" s="42">
        <f>AH30*(1-AI30)*AD30</f>
        <v>38.07864</v>
      </c>
      <c r="AF30" s="29">
        <f>IF(AND(AD30&gt;0,AB30&gt;0,Y30&gt;0),((Y30-AB30)*AD30)/((AD30-AB30)*Y30),0)</f>
        <v>0.91262449213077734</v>
      </c>
      <c r="AG30" s="30">
        <f t="shared" si="0"/>
        <v>0.90405348564062715</v>
      </c>
      <c r="AH30" s="44">
        <v>200</v>
      </c>
      <c r="AI30" s="40">
        <v>8.2000000000000003E-2</v>
      </c>
      <c r="AJ30" s="29">
        <v>0.21529999999999999</v>
      </c>
      <c r="AK30" s="42">
        <f t="shared" si="1"/>
        <v>39.52908</v>
      </c>
      <c r="AL30" s="18">
        <v>1.58</v>
      </c>
      <c r="AM30" s="18"/>
      <c r="AN30" s="122">
        <f>AN29+AH30-AM30</f>
        <v>2440.1800000000003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43800</v>
      </c>
      <c r="E31" s="52"/>
      <c r="F31" s="52">
        <f>SUM(F28:F30)</f>
        <v>40478</v>
      </c>
      <c r="G31" s="53"/>
      <c r="H31" s="53"/>
      <c r="I31" s="52">
        <f>SUM(I28:I30)</f>
        <v>42307</v>
      </c>
      <c r="J31" s="52">
        <f>SUM(J28:J30)</f>
        <v>45116</v>
      </c>
      <c r="K31" s="21">
        <f>IF(J31&gt;0,(J28*K28+J29*K29+J30*K30)/J31,0)</f>
        <v>8.1997162869048679E-2</v>
      </c>
      <c r="L31" s="53">
        <f>L28+L29+L30</f>
        <v>41416.616000000002</v>
      </c>
      <c r="M31" s="54">
        <f>IF(L31&gt;0,N31/L31,0)</f>
        <v>0.7336504551699734</v>
      </c>
      <c r="N31" s="55">
        <f>N28+N29+N30</f>
        <v>30385.319180000002</v>
      </c>
      <c r="O31" s="21">
        <f>IF(L31&gt;0,P31/L31,0)</f>
        <v>0.15534470863095143</v>
      </c>
      <c r="P31" s="55">
        <f>P28+P29+P30</f>
        <v>6433.8521450000007</v>
      </c>
      <c r="Q31" s="21">
        <f>IF(L31&gt;0,R31/L31,0)</f>
        <v>0.11100483619907528</v>
      </c>
      <c r="R31" s="55">
        <f>R28+R29+R30</f>
        <v>4597.4446750000006</v>
      </c>
      <c r="S31" s="21">
        <f>IF(L31&gt;0,T31/L31,0)</f>
        <v>0.1949873573688396</v>
      </c>
      <c r="T31" s="55">
        <f>T28+T29+T30</f>
        <v>8075.7165050000003</v>
      </c>
      <c r="U31" s="21">
        <f>IF(L31&gt;0,V31/L31,0)</f>
        <v>0.52198757926045913</v>
      </c>
      <c r="V31" s="55">
        <f>V28+V29+V30</f>
        <v>21618.959127000002</v>
      </c>
      <c r="W31" s="21">
        <f>IF(L31&gt;0,X31/L31,0)</f>
        <v>0.4</v>
      </c>
      <c r="X31" s="55">
        <f>X28+X29+X30</f>
        <v>16566.646400000001</v>
      </c>
      <c r="Y31" s="56">
        <f>IF(L31&gt;0,Z31/L31,0)</f>
        <v>3.1832948894231247E-3</v>
      </c>
      <c r="Z31" s="57">
        <f>SUM(Z28:Z30)</f>
        <v>131.84130205000002</v>
      </c>
      <c r="AA31" s="63">
        <f>IF(L31&gt;0,(AA28*L28+AA29*L29+AA30*L30)/L31,0)</f>
        <v>2.8576814753699339E-3</v>
      </c>
      <c r="AB31" s="56">
        <f>IF(J31&gt;0,(J28*AB28+J29*AB29+J30*AB30)/J31,0)</f>
        <v>2.7001307740047876E-4</v>
      </c>
      <c r="AC31" s="53">
        <f>SUM(AC28:AC30)</f>
        <v>11.183478409999999</v>
      </c>
      <c r="AD31" s="54">
        <f>IF(J31&gt;0,(J28*AD28+J29*AD29+J30*AD30)/J31,0)</f>
        <v>0.20600030144516357</v>
      </c>
      <c r="AE31" s="59">
        <f>SUM(AE28:AE30)</f>
        <v>113.421954</v>
      </c>
      <c r="AF31" s="54">
        <f>IF(AND(Z31&gt;0),((Z28*AF28+Z29*AF29+Z30*AF30)/Z31),0)</f>
        <v>0.91637551375777782</v>
      </c>
      <c r="AG31" s="58">
        <f t="shared" si="0"/>
        <v>0.90665809076624893</v>
      </c>
      <c r="AH31" s="52">
        <f>SUM(AH28:AH30)</f>
        <v>600</v>
      </c>
      <c r="AI31" s="21">
        <f>IF(AH31&gt;0,(AI28*AH28+AI29*AH29+AI30*AH30)/AH31,0)</f>
        <v>8.2325000000000023E-2</v>
      </c>
      <c r="AJ31" s="54">
        <f>IF(J31&gt;0,(AJ28*J28+AJ29*J29+AJ30*J30)/J31,0)</f>
        <v>0.21383443567692173</v>
      </c>
      <c r="AK31" s="59">
        <f>SUM(AK28:AK30)</f>
        <v>117.7397205</v>
      </c>
      <c r="AL31" s="57"/>
      <c r="AM31" s="57">
        <f>SUM(AM28:AM30)</f>
        <v>502.82</v>
      </c>
      <c r="AN31" s="124"/>
      <c r="AO31" s="125">
        <f>AN30</f>
        <v>2440.1800000000003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47" t="s">
        <v>52</v>
      </c>
      <c r="D32" s="12">
        <v>5247</v>
      </c>
      <c r="E32" s="12">
        <v>0</v>
      </c>
      <c r="F32" s="12">
        <v>13111</v>
      </c>
      <c r="G32" s="13">
        <v>2.1</v>
      </c>
      <c r="H32" s="13">
        <v>5.0999999999999996</v>
      </c>
      <c r="I32" s="12">
        <v>13656</v>
      </c>
      <c r="J32" s="12">
        <v>14882</v>
      </c>
      <c r="K32" s="14">
        <v>7.8E-2</v>
      </c>
      <c r="L32" s="25">
        <f>J32*(1-K32)</f>
        <v>13721.204</v>
      </c>
      <c r="M32" s="15">
        <v>0.70199999999999996</v>
      </c>
      <c r="N32" s="26">
        <f>L32*M32</f>
        <v>9632.2852079999993</v>
      </c>
      <c r="O32" s="14">
        <v>0.152</v>
      </c>
      <c r="P32" s="26">
        <f>L32*O32</f>
        <v>2085.623008</v>
      </c>
      <c r="Q32" s="16">
        <v>0.14599999999999999</v>
      </c>
      <c r="R32" s="26">
        <f>L32*Q32</f>
        <v>2003.2957839999999</v>
      </c>
      <c r="S32" s="16">
        <v>0.19800000000000001</v>
      </c>
      <c r="T32" s="26">
        <f>L32*S32</f>
        <v>2716.7983920000001</v>
      </c>
      <c r="U32" s="16">
        <v>0.51900000000000002</v>
      </c>
      <c r="V32" s="26">
        <f>L32*U32</f>
        <v>7121.3048760000001</v>
      </c>
      <c r="W32" s="16">
        <v>0.4</v>
      </c>
      <c r="X32" s="26">
        <f>W32*L32</f>
        <v>5488.4816000000001</v>
      </c>
      <c r="Y32" s="17">
        <v>3.2599999999999999E-3</v>
      </c>
      <c r="Z32" s="61">
        <f>L32*Y32</f>
        <v>44.731125039999995</v>
      </c>
      <c r="AA32" s="28">
        <f>IF(J32&gt;0,(AC32+AK32)/J32,0)</f>
        <v>3.0037897137481524E-3</v>
      </c>
      <c r="AB32" s="17">
        <v>2.7999999999999998E-4</v>
      </c>
      <c r="AC32" s="25">
        <f>AB32*L32</f>
        <v>3.8419371199999994</v>
      </c>
      <c r="AD32" s="141">
        <v>0.2041</v>
      </c>
      <c r="AE32" s="31">
        <f>AH32*(1-AI32)*AD32</f>
        <v>38.988406600000005</v>
      </c>
      <c r="AF32" s="29">
        <f>IF(AND(AD32&gt;0,AB32&gt;0,Y32&gt;0),((Y32-AB32)*AD32)/((AD32-AB32)*Y32),0)</f>
        <v>0.91536619885343318</v>
      </c>
      <c r="AG32" s="62">
        <f t="shared" si="0"/>
        <v>0.90797297754890238</v>
      </c>
      <c r="AH32" s="12">
        <v>209</v>
      </c>
      <c r="AI32" s="14">
        <v>8.5999999999999993E-2</v>
      </c>
      <c r="AJ32" s="15">
        <v>0.21390000000000001</v>
      </c>
      <c r="AK32" s="31">
        <f t="shared" si="1"/>
        <v>40.860461400000005</v>
      </c>
      <c r="AL32" s="19">
        <v>1.6</v>
      </c>
      <c r="AM32" s="19">
        <v>502.96</v>
      </c>
      <c r="AN32" s="119">
        <f>AN30+AH32-AM32</f>
        <v>2146.2200000000003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53</v>
      </c>
      <c r="D33" s="35">
        <v>24900</v>
      </c>
      <c r="E33" s="44">
        <v>3</v>
      </c>
      <c r="F33" s="35">
        <v>17613</v>
      </c>
      <c r="G33" s="36">
        <v>1.9</v>
      </c>
      <c r="H33" s="38">
        <v>4.5999999999999996</v>
      </c>
      <c r="I33" s="35">
        <v>18091</v>
      </c>
      <c r="J33" s="35">
        <v>14821</v>
      </c>
      <c r="K33" s="40">
        <v>8.3000000000000004E-2</v>
      </c>
      <c r="L33" s="38">
        <f>J33*(1-K33)</f>
        <v>13590.857</v>
      </c>
      <c r="M33" s="39">
        <v>0.69799999999999995</v>
      </c>
      <c r="N33" s="26">
        <f>L33*M33</f>
        <v>9486.418185999999</v>
      </c>
      <c r="O33" s="37">
        <v>0.14099999999999999</v>
      </c>
      <c r="P33" s="26">
        <f>L33*O33</f>
        <v>1916.3108369999998</v>
      </c>
      <c r="Q33" s="40">
        <v>0.161</v>
      </c>
      <c r="R33" s="26">
        <f>L33*Q33</f>
        <v>2188.1279770000001</v>
      </c>
      <c r="S33" s="40">
        <v>0.188</v>
      </c>
      <c r="T33" s="26">
        <f>L33*S33</f>
        <v>2555.0811159999998</v>
      </c>
      <c r="U33" s="40">
        <v>0.54</v>
      </c>
      <c r="V33" s="26">
        <f>L33*U33</f>
        <v>7339.0627800000002</v>
      </c>
      <c r="W33" s="40">
        <v>0.39</v>
      </c>
      <c r="X33" s="26">
        <f>W33*L33</f>
        <v>5300.4342299999998</v>
      </c>
      <c r="Y33" s="41">
        <v>3.3300000000000001E-3</v>
      </c>
      <c r="Z33" s="18">
        <f>L33*Y33</f>
        <v>45.257553809999997</v>
      </c>
      <c r="AA33" s="28">
        <f>IF(J33&gt;0,(AC33+AK33)/J33,0)</f>
        <v>2.9503064678496728E-3</v>
      </c>
      <c r="AB33" s="41">
        <v>2.7999999999999998E-4</v>
      </c>
      <c r="AC33" s="38">
        <f>AB33*L33</f>
        <v>3.8054399599999997</v>
      </c>
      <c r="AD33" s="29">
        <v>0.21440000000000001</v>
      </c>
      <c r="AE33" s="42">
        <f>AH33*(1-AI33)*AD33</f>
        <v>39.388281599999999</v>
      </c>
      <c r="AF33" s="29">
        <f>IF(AND(AD33&gt;0,AB33&gt;0,Y33&gt;0),((Y33-AB33)*AD33)/((AD33-AB33)*Y33),0)</f>
        <v>0.9171136389518606</v>
      </c>
      <c r="AG33" s="30">
        <f t="shared" si="0"/>
        <v>0.90626236161749529</v>
      </c>
      <c r="AH33" s="35">
        <v>201</v>
      </c>
      <c r="AI33" s="40">
        <v>8.5999999999999993E-2</v>
      </c>
      <c r="AJ33" s="39">
        <v>0.21729999999999999</v>
      </c>
      <c r="AK33" s="42">
        <f t="shared" si="1"/>
        <v>39.921052199999998</v>
      </c>
      <c r="AL33" s="18">
        <v>1.6</v>
      </c>
      <c r="AM33" s="18"/>
      <c r="AN33" s="122">
        <f>AN32+AH33-AM33</f>
        <v>2347.2200000000003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54</v>
      </c>
      <c r="D34" s="44">
        <v>20888</v>
      </c>
      <c r="E34" s="44">
        <v>0</v>
      </c>
      <c r="F34" s="44">
        <v>17028</v>
      </c>
      <c r="G34" s="38">
        <v>1</v>
      </c>
      <c r="H34" s="38">
        <v>3.6</v>
      </c>
      <c r="I34" s="44">
        <v>17740</v>
      </c>
      <c r="J34" s="44">
        <v>14875</v>
      </c>
      <c r="K34" s="40">
        <v>0.08</v>
      </c>
      <c r="L34" s="38">
        <f>J34*(1-K34)</f>
        <v>13685</v>
      </c>
      <c r="M34" s="29">
        <v>0.755</v>
      </c>
      <c r="N34" s="26">
        <f>L34*M34</f>
        <v>10332.174999999999</v>
      </c>
      <c r="O34" s="40">
        <v>0.14299999999999999</v>
      </c>
      <c r="P34" s="26">
        <f>L34*O34</f>
        <v>1956.9549999999999</v>
      </c>
      <c r="Q34" s="40">
        <v>0.10199999999999999</v>
      </c>
      <c r="R34" s="26">
        <f>L34*Q34</f>
        <v>1395.87</v>
      </c>
      <c r="S34" s="40">
        <v>0.17699999999999999</v>
      </c>
      <c r="T34" s="26">
        <f>L34*S34</f>
        <v>2422.2449999999999</v>
      </c>
      <c r="U34" s="40">
        <v>0.54900000000000004</v>
      </c>
      <c r="V34" s="26">
        <f>L34*U34</f>
        <v>7513.0650000000005</v>
      </c>
      <c r="W34" s="40">
        <v>0.4</v>
      </c>
      <c r="X34" s="26">
        <f>W34*L34</f>
        <v>5474</v>
      </c>
      <c r="Y34" s="48">
        <v>3.3700000000000002E-3</v>
      </c>
      <c r="Z34" s="18">
        <f>L34*Y34</f>
        <v>46.118450000000003</v>
      </c>
      <c r="AA34" s="28">
        <f>IF(J34&gt;0,(AC34+AK34)/J34,0)</f>
        <v>2.9902780504201688E-3</v>
      </c>
      <c r="AB34" s="48">
        <v>2.7999999999999998E-4</v>
      </c>
      <c r="AC34" s="38">
        <f>AB34*L34</f>
        <v>3.8317999999999999</v>
      </c>
      <c r="AD34" s="29">
        <v>0.21429999999999999</v>
      </c>
      <c r="AE34" s="42">
        <f>AH34*(1-AI34)*AD34</f>
        <v>38.544212300000005</v>
      </c>
      <c r="AF34" s="29">
        <f>IF(AND(AD34&gt;0,AB34&gt;0,Y34&gt;0),((Y34-AB34)*AD34)/((AD34-AB34)*Y34),0)</f>
        <v>0.91811353496733583</v>
      </c>
      <c r="AG34" s="30">
        <f t="shared" si="0"/>
        <v>0.90748754350764882</v>
      </c>
      <c r="AH34" s="44">
        <v>197</v>
      </c>
      <c r="AI34" s="40">
        <v>8.6999999999999994E-2</v>
      </c>
      <c r="AJ34" s="29">
        <v>0.22600000000000001</v>
      </c>
      <c r="AK34" s="42">
        <f t="shared" si="1"/>
        <v>40.648586000000009</v>
      </c>
      <c r="AL34" s="18">
        <v>1.57</v>
      </c>
      <c r="AM34" s="18"/>
      <c r="AN34" s="122">
        <f>AN33+AH34-AM34</f>
        <v>2544.2200000000003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51035</v>
      </c>
      <c r="E35" s="52"/>
      <c r="F35" s="52">
        <f>SUM(F32:F34)</f>
        <v>47752</v>
      </c>
      <c r="G35" s="53"/>
      <c r="H35" s="53"/>
      <c r="I35" s="52">
        <f>SUM(I32:I34)</f>
        <v>49487</v>
      </c>
      <c r="J35" s="52">
        <f>SUM(J32:J34)</f>
        <v>44578</v>
      </c>
      <c r="K35" s="21">
        <f>IF(J35&gt;0,(J32*K32+J33*K33+J34*K34)/J35,0)</f>
        <v>8.0329736641392618E-2</v>
      </c>
      <c r="L35" s="53">
        <f>L32+L33+L34</f>
        <v>40997.061000000002</v>
      </c>
      <c r="M35" s="54">
        <f>IF(L35&gt;0,N35/L35,0)</f>
        <v>0.71836560171959629</v>
      </c>
      <c r="N35" s="55">
        <f>N32+N33+N34</f>
        <v>29450.878393999996</v>
      </c>
      <c r="O35" s="21">
        <f>IF(L35&gt;0,P35/L35,0)</f>
        <v>0.14534917137108924</v>
      </c>
      <c r="P35" s="55">
        <f>P32+P33+P34</f>
        <v>5958.8888449999995</v>
      </c>
      <c r="Q35" s="21">
        <f>IF(L35&gt;0,R35/L35,0)</f>
        <v>0.1362852269093143</v>
      </c>
      <c r="R35" s="55">
        <f>R32+R33+R34</f>
        <v>5587.2937609999999</v>
      </c>
      <c r="S35" s="21">
        <f>IF(L35&gt;0,T35/L35,0)</f>
        <v>0.18767502646104314</v>
      </c>
      <c r="T35" s="55">
        <f>T32+T33+T34</f>
        <v>7694.1245079999999</v>
      </c>
      <c r="U35" s="21">
        <f>IF(L35&gt;0,V35/L35,0)</f>
        <v>0.53597580216786755</v>
      </c>
      <c r="V35" s="55">
        <f>V32+V33+V34</f>
        <v>21973.432656000001</v>
      </c>
      <c r="W35" s="21">
        <f>IF(L35&gt;0,X35/L35,0)</f>
        <v>0.39668491919457349</v>
      </c>
      <c r="X35" s="55">
        <f>X32+X33+X34</f>
        <v>16262.91583</v>
      </c>
      <c r="Y35" s="56">
        <f>IF(L35&gt;0,Z35/L35,0)</f>
        <v>3.3199240513850487E-3</v>
      </c>
      <c r="Z35" s="57">
        <f>SUM(Z32:Z34)</f>
        <v>136.10712884999998</v>
      </c>
      <c r="AA35" s="63">
        <f>IF(L35&gt;0,(AA32*L32+AA33*L33+AA34*L34)/L35,0)</f>
        <v>2.9815493326743594E-3</v>
      </c>
      <c r="AB35" s="56">
        <f>IF(J35&gt;0,(J32*AB32+J33*AB33+J34*AB34)/J35,0)</f>
        <v>2.7999999999999998E-4</v>
      </c>
      <c r="AC35" s="53">
        <f>SUM(AC32:AC34)</f>
        <v>11.479177079999999</v>
      </c>
      <c r="AD35" s="54">
        <f>IF(J35&gt;0,(J32*AD32+J33*AD33+J34*AD34)/J35,0)</f>
        <v>0.2109280609269146</v>
      </c>
      <c r="AE35" s="59">
        <f>SUM(AE32:AE34)</f>
        <v>116.92090050000002</v>
      </c>
      <c r="AF35" s="54">
        <f>IF(AND(Z35&gt;0),((Z32*AF32+Z33*AF33+Z34*AF34)/Z35),0)</f>
        <v>0.91687815307085963</v>
      </c>
      <c r="AG35" s="58">
        <f t="shared" si="0"/>
        <v>0.90724868632961697</v>
      </c>
      <c r="AH35" s="52">
        <f>SUM(AH32:AH34)</f>
        <v>607</v>
      </c>
      <c r="AI35" s="21">
        <f>IF(AH35&gt;0,(AI32*AH32+AI33*AH33+AI34*AH34)/AH35,0)</f>
        <v>8.6324546952224052E-2</v>
      </c>
      <c r="AJ35" s="54">
        <f>IF(J35&gt;0,(AJ32*J32+AJ33*J33+AJ34*J34)/J35,0)</f>
        <v>0.21906799542375163</v>
      </c>
      <c r="AK35" s="59">
        <f>SUM(AK32:AK34)</f>
        <v>121.43009960000002</v>
      </c>
      <c r="AL35" s="57"/>
      <c r="AM35" s="57">
        <f>SUM(AM32:AM34)</f>
        <v>502.96</v>
      </c>
      <c r="AN35" s="124"/>
      <c r="AO35" s="125">
        <f>AN34</f>
        <v>2544.2200000000003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47" t="s">
        <v>52</v>
      </c>
      <c r="D36" s="12">
        <v>3983</v>
      </c>
      <c r="E36" s="12">
        <v>2</v>
      </c>
      <c r="F36" s="12">
        <v>10498</v>
      </c>
      <c r="G36" s="13">
        <v>1.6</v>
      </c>
      <c r="H36" s="13">
        <v>2.8</v>
      </c>
      <c r="I36" s="12">
        <v>11014</v>
      </c>
      <c r="J36" s="12">
        <v>14867</v>
      </c>
      <c r="K36" s="14">
        <v>8.3000000000000004E-2</v>
      </c>
      <c r="L36" s="25">
        <f>J36*(1-K36)</f>
        <v>13633.039000000001</v>
      </c>
      <c r="M36" s="15">
        <v>0.61499999999999999</v>
      </c>
      <c r="N36" s="26">
        <f>L36*M36</f>
        <v>8384.3189849999999</v>
      </c>
      <c r="O36" s="14">
        <v>0.25</v>
      </c>
      <c r="P36" s="26">
        <f>L36*O36</f>
        <v>3408.2597500000002</v>
      </c>
      <c r="Q36" s="16">
        <v>0.13500000000000001</v>
      </c>
      <c r="R36" s="26">
        <f>L36*Q36</f>
        <v>1840.4602650000002</v>
      </c>
      <c r="S36" s="16">
        <v>0.189</v>
      </c>
      <c r="T36" s="26">
        <f>L36*S36</f>
        <v>2576.6443710000003</v>
      </c>
      <c r="U36" s="16">
        <v>0.53</v>
      </c>
      <c r="V36" s="26">
        <f>L36*U36</f>
        <v>7225.5106700000006</v>
      </c>
      <c r="W36" s="16">
        <v>0.4</v>
      </c>
      <c r="X36" s="26">
        <f>W36*L36</f>
        <v>5453.2156000000004</v>
      </c>
      <c r="Y36" s="17">
        <v>3.32E-3</v>
      </c>
      <c r="Z36" s="61">
        <f>L36*Y36</f>
        <v>45.261689480000001</v>
      </c>
      <c r="AA36" s="28">
        <f>IF(J36&gt;0,(AC36+AK36)/J36,0)</f>
        <v>2.8560167431223513E-3</v>
      </c>
      <c r="AB36" s="17">
        <v>2.7999999999999998E-4</v>
      </c>
      <c r="AC36" s="25">
        <f>AB36*L36</f>
        <v>3.8172509199999998</v>
      </c>
      <c r="AD36" s="141">
        <v>0.22</v>
      </c>
      <c r="AE36" s="31">
        <f>AH36*(1-AI36)*AD36</f>
        <v>38.038000000000004</v>
      </c>
      <c r="AF36" s="29">
        <f>IF(AND(AD36&gt;0,AB36&gt;0,Y36&gt;0),((Y36-AB36)*AD36)/((AD36-AB36)*Y36),0)</f>
        <v>0.91682952454273681</v>
      </c>
      <c r="AG36" s="62">
        <f t="shared" ref="AG36:AG67" si="2">IF(AND(AA36&gt;0,AJ36&gt;0,AB36&gt;0),((AJ36*(AA36-AB36))/(AA36*(AJ36-AB36))),0)</f>
        <v>0.90309275042434467</v>
      </c>
      <c r="AH36" s="12">
        <v>190</v>
      </c>
      <c r="AI36" s="14">
        <v>0.09</v>
      </c>
      <c r="AJ36" s="15">
        <v>0.2235</v>
      </c>
      <c r="AK36" s="31">
        <f t="shared" si="1"/>
        <v>38.643149999999999</v>
      </c>
      <c r="AL36" s="19">
        <v>1.55</v>
      </c>
      <c r="AM36" s="19">
        <v>1200.8399999999999</v>
      </c>
      <c r="AN36" s="119">
        <f>AN34+AH36-AM36</f>
        <v>1533.3800000000003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53</v>
      </c>
      <c r="D37" s="35">
        <v>18700</v>
      </c>
      <c r="E37" s="44">
        <v>4</v>
      </c>
      <c r="F37" s="35">
        <v>14367</v>
      </c>
      <c r="G37" s="36">
        <v>1.4</v>
      </c>
      <c r="H37" s="38">
        <v>3.2</v>
      </c>
      <c r="I37" s="35">
        <v>14826</v>
      </c>
      <c r="J37" s="35">
        <v>14911</v>
      </c>
      <c r="K37" s="40">
        <v>8.2000000000000003E-2</v>
      </c>
      <c r="L37" s="38">
        <f>J37*(1-K37)</f>
        <v>13688.298000000001</v>
      </c>
      <c r="M37" s="39">
        <v>0.60599999999999998</v>
      </c>
      <c r="N37" s="26">
        <f>L37*M37</f>
        <v>8295.108588000001</v>
      </c>
      <c r="O37" s="37">
        <v>0.26100000000000001</v>
      </c>
      <c r="P37" s="26">
        <f>L37*O37</f>
        <v>3572.6457780000005</v>
      </c>
      <c r="Q37" s="40">
        <v>0.13300000000000001</v>
      </c>
      <c r="R37" s="26">
        <f>L37*Q37</f>
        <v>1820.5436340000001</v>
      </c>
      <c r="S37" s="40">
        <v>0.19400000000000001</v>
      </c>
      <c r="T37" s="26">
        <f>L37*S37</f>
        <v>2655.5298120000002</v>
      </c>
      <c r="U37" s="40">
        <v>0.52100000000000002</v>
      </c>
      <c r="V37" s="26">
        <f>L37*U37</f>
        <v>7131.603258000001</v>
      </c>
      <c r="W37" s="40">
        <v>0.39</v>
      </c>
      <c r="X37" s="26">
        <f>W37*L37</f>
        <v>5338.4362200000005</v>
      </c>
      <c r="Y37" s="41">
        <v>3.3600000000000001E-3</v>
      </c>
      <c r="Z37" s="18">
        <f>L37*Y37</f>
        <v>45.992681280000006</v>
      </c>
      <c r="AA37" s="28">
        <f>IF(J37&gt;0,(AC37+AK37)/J37,0)</f>
        <v>3.130266273221112E-3</v>
      </c>
      <c r="AB37" s="41">
        <v>2.9999999999999997E-4</v>
      </c>
      <c r="AC37" s="38">
        <f>AB37*L37</f>
        <v>4.1064894000000001</v>
      </c>
      <c r="AD37" s="29">
        <v>0.2167</v>
      </c>
      <c r="AE37" s="42">
        <f>AH37*(1-AI37)*AD37</f>
        <v>41.440624500000006</v>
      </c>
      <c r="AF37" s="29">
        <f>IF(AND(AD37&gt;0,AB37&gt;0,Y37&gt;0),((Y37-AB37)*AD37)/((AD37-AB37)*Y37),0)</f>
        <v>0.9119768286242409</v>
      </c>
      <c r="AG37" s="30">
        <f t="shared" si="2"/>
        <v>0.90538169870791918</v>
      </c>
      <c r="AH37" s="35">
        <v>209</v>
      </c>
      <c r="AI37" s="40">
        <v>8.5000000000000006E-2</v>
      </c>
      <c r="AJ37" s="39">
        <v>0.22259999999999999</v>
      </c>
      <c r="AK37" s="42">
        <f t="shared" si="1"/>
        <v>42.568911</v>
      </c>
      <c r="AL37" s="18">
        <v>1.65</v>
      </c>
      <c r="AM37" s="18"/>
      <c r="AN37" s="122">
        <f>AN36+AH37-AM37</f>
        <v>1742.3800000000003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11" t="s">
        <v>50</v>
      </c>
      <c r="D38" s="44">
        <v>20312</v>
      </c>
      <c r="E38" s="44">
        <v>1</v>
      </c>
      <c r="F38" s="44">
        <v>15885</v>
      </c>
      <c r="G38" s="38">
        <v>1.6</v>
      </c>
      <c r="H38" s="38">
        <v>3.6</v>
      </c>
      <c r="I38" s="44">
        <v>16934</v>
      </c>
      <c r="J38" s="44">
        <v>14826</v>
      </c>
      <c r="K38" s="40">
        <v>8.5000000000000006E-2</v>
      </c>
      <c r="L38" s="38">
        <f>J38*(1-K38)</f>
        <v>13565.79</v>
      </c>
      <c r="M38" s="29">
        <v>0.67300000000000004</v>
      </c>
      <c r="N38" s="26">
        <f>L38*M38</f>
        <v>9129.7766700000011</v>
      </c>
      <c r="O38" s="40">
        <v>0.25900000000000001</v>
      </c>
      <c r="P38" s="26">
        <f>L38*O38</f>
        <v>3513.5396100000003</v>
      </c>
      <c r="Q38" s="40">
        <v>6.8000000000000005E-2</v>
      </c>
      <c r="R38" s="26">
        <f>L38*Q38</f>
        <v>922.47372000000007</v>
      </c>
      <c r="S38" s="40">
        <v>0.17399999999999999</v>
      </c>
      <c r="T38" s="26">
        <f>L38*S38</f>
        <v>2360.4474599999999</v>
      </c>
      <c r="U38" s="40">
        <v>0.55600000000000005</v>
      </c>
      <c r="V38" s="26">
        <f>L38*U38</f>
        <v>7542.5792400000009</v>
      </c>
      <c r="W38" s="40">
        <v>0.39</v>
      </c>
      <c r="X38" s="26">
        <f>W38*L38</f>
        <v>5290.6581000000006</v>
      </c>
      <c r="Y38" s="48">
        <v>3.3999999999999998E-3</v>
      </c>
      <c r="Z38" s="18">
        <f>L38*Y38</f>
        <v>46.123685999999999</v>
      </c>
      <c r="AA38" s="28">
        <f>IF(J38&gt;0,(AC38+AK38)/J38,0)</f>
        <v>3.0469486038041281E-3</v>
      </c>
      <c r="AB38" s="48">
        <v>3.2000000000000003E-4</v>
      </c>
      <c r="AC38" s="38">
        <f>AB38*L38</f>
        <v>4.3410528000000008</v>
      </c>
      <c r="AD38" s="29">
        <v>0.21410000000000001</v>
      </c>
      <c r="AE38" s="42">
        <f>AH38*(1-AI38)*AD38</f>
        <v>39.701847600000001</v>
      </c>
      <c r="AF38" s="29">
        <f>IF(AND(AD38&gt;0,AB38&gt;0,Y38&gt;0),((Y38-AB38)*AD38)/((AD38-AB38)*Y38),0)</f>
        <v>0.90723833737817317</v>
      </c>
      <c r="AG38" s="30">
        <f t="shared" si="2"/>
        <v>0.89627939106069299</v>
      </c>
      <c r="AH38" s="44">
        <v>202</v>
      </c>
      <c r="AI38" s="40">
        <v>8.2000000000000003E-2</v>
      </c>
      <c r="AJ38" s="29">
        <v>0.22020000000000001</v>
      </c>
      <c r="AK38" s="42">
        <f t="shared" si="1"/>
        <v>40.833007200000004</v>
      </c>
      <c r="AL38" s="18">
        <v>1.6</v>
      </c>
      <c r="AM38" s="18"/>
      <c r="AN38" s="122">
        <f>AN37+AH38-AM38</f>
        <v>1944.3800000000003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42995</v>
      </c>
      <c r="E39" s="52"/>
      <c r="F39" s="52">
        <f>SUM(F36:F38)</f>
        <v>40750</v>
      </c>
      <c r="G39" s="53"/>
      <c r="H39" s="53"/>
      <c r="I39" s="52">
        <f>SUM(I36:I38)</f>
        <v>42774</v>
      </c>
      <c r="J39" s="52">
        <f>SUM(J36:J38)</f>
        <v>44604</v>
      </c>
      <c r="K39" s="21">
        <f>IF(J39&gt;0,(J36*K36+J37*K37+J38*K38)/J39,0)</f>
        <v>8.3330486055062325E-2</v>
      </c>
      <c r="L39" s="53">
        <f>L36+L37+L38</f>
        <v>40887.127</v>
      </c>
      <c r="M39" s="54">
        <f>IF(L39&gt;0,N39/L39,0)</f>
        <v>0.63123056415776047</v>
      </c>
      <c r="N39" s="55">
        <f>N36+N37+N38</f>
        <v>25809.204243</v>
      </c>
      <c r="O39" s="21">
        <f>IF(L39&gt;0,P39/L39,0)</f>
        <v>0.25666868542756749</v>
      </c>
      <c r="P39" s="55">
        <f>P36+P37+P38</f>
        <v>10494.445138000001</v>
      </c>
      <c r="Q39" s="21">
        <f>IF(L39&gt;0,R39/L39,0)</f>
        <v>0.11210075041467209</v>
      </c>
      <c r="R39" s="55">
        <f>R36+R37+R38</f>
        <v>4583.4776190000002</v>
      </c>
      <c r="S39" s="21">
        <f>IF(L39&gt;0,T39/L39,0)</f>
        <v>0.18569711789727852</v>
      </c>
      <c r="T39" s="55">
        <f>T36+T37+T38</f>
        <v>7592.6216430000004</v>
      </c>
      <c r="U39" s="21">
        <f>IF(L39&gt;0,V39/L39,0)</f>
        <v>0.53561340145029035</v>
      </c>
      <c r="V39" s="55">
        <f>V36+V37+V38</f>
        <v>21899.693168000005</v>
      </c>
      <c r="W39" s="21">
        <f>IF(L39&gt;0,X39/L39,0)</f>
        <v>0.39333431082110515</v>
      </c>
      <c r="X39" s="55">
        <f>X36+X37+X38</f>
        <v>16082.309920000002</v>
      </c>
      <c r="Y39" s="56">
        <f>IF(L39&gt;0,Z39/L39,0)</f>
        <v>3.3599342100999172E-3</v>
      </c>
      <c r="Z39" s="57">
        <f>SUM(Z36:Z38)</f>
        <v>137.37805675999999</v>
      </c>
      <c r="AA39" s="63">
        <f>IF(L39&gt;0,(AA36*L36+AA37*L37+AA38*L38)/L39,0)</f>
        <v>3.0111792914880031E-3</v>
      </c>
      <c r="AB39" s="56">
        <f>IF(J39&gt;0,(J36*AB36+J37*AB37+J38*AB38)/J39,0)</f>
        <v>2.9998161599856514E-4</v>
      </c>
      <c r="AC39" s="53">
        <f>SUM(AC36:AC38)</f>
        <v>12.26479312</v>
      </c>
      <c r="AD39" s="54">
        <f>IF(J39&gt;0,(J36*AD36+J37*AD37+J38*AD38)/J39,0)</f>
        <v>0.21693570755986011</v>
      </c>
      <c r="AE39" s="59">
        <f>SUM(AE36:AE38)</f>
        <v>119.1804721</v>
      </c>
      <c r="AF39" s="54">
        <f>IF(AND(Z39&gt;0),((Z36*AF36+Z37*AF37+Z38*AF38)/Z39),0)</f>
        <v>0.91198472314161894</v>
      </c>
      <c r="AG39" s="58">
        <f t="shared" si="2"/>
        <v>0.90159510110737628</v>
      </c>
      <c r="AH39" s="52">
        <f>SUM(AH36:AH38)</f>
        <v>601</v>
      </c>
      <c r="AI39" s="21">
        <f>IF(AH39&gt;0,(AI36*AH36+AI37*AH37+AI38*AH38)/AH39,0)</f>
        <v>8.5572379367720455E-2</v>
      </c>
      <c r="AJ39" s="54">
        <f>IF(J39&gt;0,(AJ36*J36+AJ37*J37+AJ38*J38)/J39,0)</f>
        <v>0.22210223970944312</v>
      </c>
      <c r="AK39" s="59">
        <f>SUM(AK36:AK38)</f>
        <v>122.0450682</v>
      </c>
      <c r="AL39" s="57"/>
      <c r="AM39" s="57">
        <f>SUM(AM36:AM38)</f>
        <v>1200.8399999999999</v>
      </c>
      <c r="AN39" s="124"/>
      <c r="AO39" s="125">
        <f>AN38</f>
        <v>1944.3800000000003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47" t="s">
        <v>51</v>
      </c>
      <c r="D40" s="12">
        <v>4094</v>
      </c>
      <c r="E40" s="12">
        <v>2</v>
      </c>
      <c r="F40" s="12">
        <v>8230</v>
      </c>
      <c r="G40" s="13">
        <v>0.9</v>
      </c>
      <c r="H40" s="13">
        <v>3.3</v>
      </c>
      <c r="I40" s="12">
        <v>8779</v>
      </c>
      <c r="J40" s="12">
        <v>14944</v>
      </c>
      <c r="K40" s="14">
        <v>0.08</v>
      </c>
      <c r="L40" s="25">
        <f>J40*(1-K40)</f>
        <v>13748.480000000001</v>
      </c>
      <c r="M40" s="15">
        <v>0.747</v>
      </c>
      <c r="N40" s="26">
        <f>L40*M40</f>
        <v>10270.114560000002</v>
      </c>
      <c r="O40" s="14">
        <v>0.16800000000000001</v>
      </c>
      <c r="P40" s="26">
        <f>L40*O40</f>
        <v>2309.7446400000003</v>
      </c>
      <c r="Q40" s="16">
        <v>8.5000000000000006E-2</v>
      </c>
      <c r="R40" s="26">
        <f>L40*Q40</f>
        <v>1168.6208000000001</v>
      </c>
      <c r="S40" s="16">
        <v>0.17899999999999999</v>
      </c>
      <c r="T40" s="26">
        <f>L40*S40</f>
        <v>2460.9779200000003</v>
      </c>
      <c r="U40" s="16">
        <v>0.53700000000000003</v>
      </c>
      <c r="V40" s="26">
        <f>L40*U40</f>
        <v>7382.9337600000008</v>
      </c>
      <c r="W40" s="16">
        <v>0.4</v>
      </c>
      <c r="X40" s="26">
        <f>W40*L40</f>
        <v>5499.3920000000007</v>
      </c>
      <c r="Y40" s="17">
        <v>3.48E-3</v>
      </c>
      <c r="Z40" s="61">
        <f>L40*Y40</f>
        <v>47.844710400000004</v>
      </c>
      <c r="AA40" s="28">
        <f>IF(J40&gt;0,(AC40+AK40)/J40,0)</f>
        <v>3.2777126338329765E-3</v>
      </c>
      <c r="AB40" s="17">
        <v>3.3E-4</v>
      </c>
      <c r="AC40" s="25">
        <f>AB40*L40</f>
        <v>4.5369984000000008</v>
      </c>
      <c r="AD40" s="141">
        <v>0.217</v>
      </c>
      <c r="AE40" s="31">
        <f>AH40*(1-AI40)*AD40</f>
        <v>44.281888000000002</v>
      </c>
      <c r="AF40" s="29">
        <f>IF(AND(AD40&gt;0,AB40&gt;0,Y40&gt;0),((Y40-AB40)*AD40)/((AD40-AB40)*Y40),0)</f>
        <v>0.90655103979832663</v>
      </c>
      <c r="AG40" s="62">
        <f t="shared" si="2"/>
        <v>0.90068470674005874</v>
      </c>
      <c r="AH40" s="12">
        <v>224</v>
      </c>
      <c r="AI40" s="14">
        <v>8.8999999999999996E-2</v>
      </c>
      <c r="AJ40" s="15">
        <v>0.21779999999999999</v>
      </c>
      <c r="AK40" s="31">
        <f t="shared" si="1"/>
        <v>44.4451392</v>
      </c>
      <c r="AL40" s="19">
        <v>1.65</v>
      </c>
      <c r="AM40" s="19">
        <v>1006.16</v>
      </c>
      <c r="AN40" s="119">
        <f>AN38+AH40-AM40</f>
        <v>1162.2200000000003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53</v>
      </c>
      <c r="D41" s="35">
        <v>17176</v>
      </c>
      <c r="E41" s="44">
        <v>6</v>
      </c>
      <c r="F41" s="35">
        <v>13882</v>
      </c>
      <c r="G41" s="36">
        <v>0.8</v>
      </c>
      <c r="H41" s="38">
        <v>3.4</v>
      </c>
      <c r="I41" s="35">
        <v>14437</v>
      </c>
      <c r="J41" s="35">
        <v>14857</v>
      </c>
      <c r="K41" s="40">
        <v>8.2000000000000003E-2</v>
      </c>
      <c r="L41" s="38">
        <f>J41*(1-K41)</f>
        <v>13638.726000000001</v>
      </c>
      <c r="M41" s="39">
        <v>0.73099999999999998</v>
      </c>
      <c r="N41" s="26">
        <f>L41*M41</f>
        <v>9969.9087060000002</v>
      </c>
      <c r="O41" s="37">
        <v>0.17399999999999999</v>
      </c>
      <c r="P41" s="26">
        <f>L41*O41</f>
        <v>2373.138324</v>
      </c>
      <c r="Q41" s="40">
        <v>9.5000000000000001E-2</v>
      </c>
      <c r="R41" s="26">
        <f>L41*Q41</f>
        <v>1295.6789700000002</v>
      </c>
      <c r="S41" s="40">
        <v>0.19</v>
      </c>
      <c r="T41" s="26">
        <f>L41*S41</f>
        <v>2591.3579400000003</v>
      </c>
      <c r="U41" s="40">
        <v>0.51900000000000002</v>
      </c>
      <c r="V41" s="26">
        <f>L41*U41</f>
        <v>7078.4987940000001</v>
      </c>
      <c r="W41" s="40">
        <v>0.39</v>
      </c>
      <c r="X41" s="26">
        <f>W41*L41</f>
        <v>5319.1031400000002</v>
      </c>
      <c r="Y41" s="41">
        <v>3.4399999999999999E-3</v>
      </c>
      <c r="Z41" s="18">
        <f>L41*Y41</f>
        <v>46.917217440000002</v>
      </c>
      <c r="AA41" s="28">
        <f>IF(J41&gt;0,(AC41+AK41)/J41,0)</f>
        <v>2.9906947701420208E-3</v>
      </c>
      <c r="AB41" s="41">
        <v>2.9999999999999997E-4</v>
      </c>
      <c r="AC41" s="38">
        <f>AB41*L41</f>
        <v>4.0916177999999999</v>
      </c>
      <c r="AD41" s="29">
        <v>0.21629999999999999</v>
      </c>
      <c r="AE41" s="42">
        <f>AH41*(1-AI41)*AD41</f>
        <v>40.044916799999996</v>
      </c>
      <c r="AF41" s="29">
        <f>IF(AND(AD41&gt;0,AB41&gt;0,Y41&gt;0),((Y41-AB41)*AD41)/((AD41-AB41)*Y41),0)</f>
        <v>0.91405846253229972</v>
      </c>
      <c r="AG41" s="30">
        <f t="shared" si="2"/>
        <v>0.90092924045980116</v>
      </c>
      <c r="AH41" s="35">
        <v>203</v>
      </c>
      <c r="AI41" s="40">
        <v>8.7999999999999995E-2</v>
      </c>
      <c r="AJ41" s="39">
        <v>0.21790000000000001</v>
      </c>
      <c r="AK41" s="42">
        <f t="shared" si="1"/>
        <v>40.341134400000001</v>
      </c>
      <c r="AL41" s="18">
        <v>1.6</v>
      </c>
      <c r="AM41" s="18"/>
      <c r="AN41" s="122">
        <f>AN40+AH41-AM41</f>
        <v>1365.2200000000003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50</v>
      </c>
      <c r="D42" s="44">
        <v>17780</v>
      </c>
      <c r="E42" s="44">
        <v>2</v>
      </c>
      <c r="F42" s="44">
        <v>13453</v>
      </c>
      <c r="G42" s="38">
        <v>1.5</v>
      </c>
      <c r="H42" s="38">
        <v>3.6</v>
      </c>
      <c r="I42" s="44">
        <v>14283</v>
      </c>
      <c r="J42" s="44">
        <v>15075</v>
      </c>
      <c r="K42" s="40">
        <v>8.3000000000000004E-2</v>
      </c>
      <c r="L42" s="38">
        <f>J42*(1-K42)</f>
        <v>13823.775000000001</v>
      </c>
      <c r="M42" s="29">
        <v>0.70699999999999996</v>
      </c>
      <c r="N42" s="26">
        <f>L42*M42</f>
        <v>9773.4089249999997</v>
      </c>
      <c r="O42" s="40">
        <v>0.16</v>
      </c>
      <c r="P42" s="26">
        <f>L42*O42</f>
        <v>2211.8040000000001</v>
      </c>
      <c r="Q42" s="40">
        <v>0.13300000000000001</v>
      </c>
      <c r="R42" s="26">
        <f>L42*Q42</f>
        <v>1838.5620750000003</v>
      </c>
      <c r="S42" s="40">
        <v>0.17100000000000001</v>
      </c>
      <c r="T42" s="26">
        <f>L42*S42</f>
        <v>2363.8655250000006</v>
      </c>
      <c r="U42" s="40">
        <v>0.55500000000000005</v>
      </c>
      <c r="V42" s="26">
        <f>L42*U42</f>
        <v>7672.1951250000011</v>
      </c>
      <c r="W42" s="40">
        <v>0.39</v>
      </c>
      <c r="X42" s="26">
        <f>W42*L42</f>
        <v>5391.2722500000009</v>
      </c>
      <c r="Y42" s="48">
        <v>3.3800000000000002E-3</v>
      </c>
      <c r="Z42" s="18">
        <f>L42*Y42</f>
        <v>46.724359500000006</v>
      </c>
      <c r="AA42" s="28">
        <f>IF(J42&gt;0,(AC42+AK42)/J42,0)</f>
        <v>2.9143643383084581E-3</v>
      </c>
      <c r="AB42" s="48">
        <v>3.2000000000000003E-4</v>
      </c>
      <c r="AC42" s="38">
        <f>AB42*L42</f>
        <v>4.4236080000000007</v>
      </c>
      <c r="AD42" s="29">
        <v>0.2177</v>
      </c>
      <c r="AE42" s="42">
        <f>AH42*(1-AI42)*AD42</f>
        <v>40.458238799999997</v>
      </c>
      <c r="AF42" s="29">
        <v>0.90669999999999995</v>
      </c>
      <c r="AG42" s="30">
        <f t="shared" si="2"/>
        <v>0.89154096504532465</v>
      </c>
      <c r="AH42" s="44">
        <v>204</v>
      </c>
      <c r="AI42" s="40">
        <v>8.8999999999999996E-2</v>
      </c>
      <c r="AJ42" s="29">
        <v>0.21260000000000001</v>
      </c>
      <c r="AK42" s="42">
        <f t="shared" si="1"/>
        <v>39.510434400000001</v>
      </c>
      <c r="AL42" s="18">
        <v>1.6</v>
      </c>
      <c r="AM42" s="18"/>
      <c r="AN42" s="122">
        <f>AN41+AH42-AM42</f>
        <v>1569.2200000000003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39050</v>
      </c>
      <c r="E43" s="52"/>
      <c r="F43" s="52">
        <f>SUM(F40:F42)</f>
        <v>35565</v>
      </c>
      <c r="G43" s="53"/>
      <c r="H43" s="53"/>
      <c r="I43" s="52">
        <f>SUM(I40:I42)</f>
        <v>37499</v>
      </c>
      <c r="J43" s="52">
        <f>SUM(J40:J42)</f>
        <v>44876</v>
      </c>
      <c r="K43" s="21">
        <f>IF(J43&gt;0,(J40*K40+J41*K41+J42*K42)/J43,0)</f>
        <v>8.1669912648186113E-2</v>
      </c>
      <c r="L43" s="53">
        <f>L40+L41+L42</f>
        <v>41210.981</v>
      </c>
      <c r="M43" s="54">
        <f>IF(L43&gt;0,N43/L43,0)</f>
        <v>0.72828725409375727</v>
      </c>
      <c r="N43" s="55">
        <f>N40+N41+N42</f>
        <v>30013.432191000004</v>
      </c>
      <c r="O43" s="21">
        <f>IF(L43&gt;0,P43/L43,0)</f>
        <v>0.16730218006700692</v>
      </c>
      <c r="P43" s="55">
        <f>P40+P41+P42</f>
        <v>6894.6869640000004</v>
      </c>
      <c r="Q43" s="21">
        <f>IF(L43&gt;0,R43/L43,0)</f>
        <v>0.10441056583923594</v>
      </c>
      <c r="R43" s="55">
        <f>R40+R41+R42</f>
        <v>4302.8618450000013</v>
      </c>
      <c r="S43" s="21">
        <f>IF(L43&gt;0,T43/L43,0)</f>
        <v>0.17995692422366752</v>
      </c>
      <c r="T43" s="55">
        <f>T40+T41+T42</f>
        <v>7416.2013850000021</v>
      </c>
      <c r="U43" s="21">
        <f>IF(L43&gt;0,V43/L43,0)</f>
        <v>0.53708082510823996</v>
      </c>
      <c r="V43" s="55">
        <f>V40+V41+V42</f>
        <v>22133.627679000001</v>
      </c>
      <c r="W43" s="21">
        <f>IF(L43&gt;0,X43/L43,0)</f>
        <v>0.39333612053544664</v>
      </c>
      <c r="X43" s="55">
        <f>X40+X41+X42</f>
        <v>16209.767390000001</v>
      </c>
      <c r="Y43" s="56">
        <f>IF(L43&gt;0,Z43/L43,0)</f>
        <v>3.4332181352343927E-3</v>
      </c>
      <c r="Z43" s="57">
        <f>SUM(Z40:Z42)</f>
        <v>141.48628733999999</v>
      </c>
      <c r="AA43" s="63">
        <f>IF(L43&gt;0,(AA40*L40+AA41*L41+AA42*L42)/L43,0)</f>
        <v>3.0608431765407383E-3</v>
      </c>
      <c r="AB43" s="56">
        <f>IF(J43&gt;0,(J40*AB40+J41*AB41+J42*AB42)/J43,0)</f>
        <v>3.1670870844103757E-4</v>
      </c>
      <c r="AC43" s="53">
        <f>SUM(AC40:AC42)</f>
        <v>13.052224200000001</v>
      </c>
      <c r="AD43" s="54">
        <f>IF(J43&gt;0,(J40*AD40+J41*AD41+J42*AD42)/J43,0)</f>
        <v>0.21700340048132633</v>
      </c>
      <c r="AE43" s="59">
        <f>SUM(AE40:AE42)</f>
        <v>124.78504359999999</v>
      </c>
      <c r="AF43" s="54">
        <f>IF(AND(Z43&gt;0),((Z40*AF40+Z41*AF41+Z42*AF42)/Z43),0)</f>
        <v>0.90908971306194009</v>
      </c>
      <c r="AG43" s="58">
        <f t="shared" si="2"/>
        <v>0.89784486725632517</v>
      </c>
      <c r="AH43" s="52">
        <f>SUM(AH40:AH42)</f>
        <v>631</v>
      </c>
      <c r="AI43" s="21">
        <f>IF(AH43&gt;0,(AI40*AH40+AI41*AH41+AI42*AH42)/AH43,0)</f>
        <v>8.8678288431061805E-2</v>
      </c>
      <c r="AJ43" s="54">
        <f>IF(J43&gt;0,(AJ40*J40+AJ41*J41+AJ42*J42)/J43,0)</f>
        <v>0.21608629334165255</v>
      </c>
      <c r="AK43" s="59">
        <f>SUM(AK40:AK42)</f>
        <v>124.296708</v>
      </c>
      <c r="AL43" s="57"/>
      <c r="AM43" s="57">
        <f>SUM(AM40:AM42)</f>
        <v>1006.16</v>
      </c>
      <c r="AN43" s="124"/>
      <c r="AO43" s="125">
        <f>AN42</f>
        <v>1569.2200000000003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47" t="s">
        <v>51</v>
      </c>
      <c r="D44" s="12">
        <v>5200</v>
      </c>
      <c r="E44" s="12">
        <v>0</v>
      </c>
      <c r="F44" s="12">
        <v>12969</v>
      </c>
      <c r="G44" s="13">
        <v>0.5</v>
      </c>
      <c r="H44" s="13">
        <v>3.5</v>
      </c>
      <c r="I44" s="12">
        <v>14128</v>
      </c>
      <c r="J44" s="12">
        <v>15169</v>
      </c>
      <c r="K44" s="14">
        <v>0.09</v>
      </c>
      <c r="L44" s="25">
        <f>J44*(1-K44)</f>
        <v>13803.79</v>
      </c>
      <c r="M44" s="15">
        <v>0.84199999999999997</v>
      </c>
      <c r="N44" s="26">
        <f>L44*M44</f>
        <v>11622.79118</v>
      </c>
      <c r="O44" s="14">
        <v>6.5000000000000002E-2</v>
      </c>
      <c r="P44" s="26">
        <f>L44*O44</f>
        <v>897.24635000000012</v>
      </c>
      <c r="Q44" s="16">
        <v>9.2999999999999999E-2</v>
      </c>
      <c r="R44" s="26">
        <f>L44*Q44</f>
        <v>1283.7524700000001</v>
      </c>
      <c r="S44" s="16">
        <v>0.18099999999999999</v>
      </c>
      <c r="T44" s="26">
        <f>L44*S44</f>
        <v>2498.4859900000001</v>
      </c>
      <c r="U44" s="16">
        <v>0.52500000000000002</v>
      </c>
      <c r="V44" s="26">
        <f>L44*U44</f>
        <v>7246.9897500000006</v>
      </c>
      <c r="W44" s="16">
        <v>0.39</v>
      </c>
      <c r="X44" s="26">
        <f>W44*L44</f>
        <v>5383.4781000000003</v>
      </c>
      <c r="Y44" s="17">
        <v>3.2299999999999998E-3</v>
      </c>
      <c r="Z44" s="61">
        <f>L44*Y44</f>
        <v>44.586241700000002</v>
      </c>
      <c r="AA44" s="28">
        <f>IF(J44&gt;0,(AC44+AK44)/J44,0)</f>
        <v>2.8021186762476101E-3</v>
      </c>
      <c r="AB44" s="17">
        <v>3.8000000000000002E-4</v>
      </c>
      <c r="AC44" s="25">
        <f>AB44*L44</f>
        <v>5.2454402000000009</v>
      </c>
      <c r="AD44" s="141">
        <v>0.216</v>
      </c>
      <c r="AE44" s="31">
        <f>AH44*(1-AI44)*AD44</f>
        <v>37.74924</v>
      </c>
      <c r="AF44" s="29">
        <f>IF(AND(AD44&gt;0,AB44&gt;0,Y44&gt;0),((Y44-AB44)*AD44)/((AD44-AB44)*Y44),0)</f>
        <v>0.88390796444725739</v>
      </c>
      <c r="AG44" s="62">
        <f t="shared" si="2"/>
        <v>0.86593173310993232</v>
      </c>
      <c r="AH44" s="12">
        <v>191</v>
      </c>
      <c r="AI44" s="14">
        <v>8.5000000000000006E-2</v>
      </c>
      <c r="AJ44" s="15">
        <v>0.2132</v>
      </c>
      <c r="AK44" s="31">
        <f t="shared" si="1"/>
        <v>37.259898</v>
      </c>
      <c r="AL44" s="19">
        <v>1.58</v>
      </c>
      <c r="AM44" s="19"/>
      <c r="AN44" s="119">
        <f>AN42+AH44-AM44</f>
        <v>1760.2200000000003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49</v>
      </c>
      <c r="D45" s="35">
        <v>19420</v>
      </c>
      <c r="E45" s="44">
        <v>4</v>
      </c>
      <c r="F45" s="35">
        <v>12056</v>
      </c>
      <c r="G45" s="36">
        <v>1</v>
      </c>
      <c r="H45" s="38">
        <v>3.4</v>
      </c>
      <c r="I45" s="65">
        <v>12917</v>
      </c>
      <c r="J45" s="35">
        <v>15233</v>
      </c>
      <c r="K45" s="40">
        <v>8.7999999999999995E-2</v>
      </c>
      <c r="L45" s="38">
        <f>J45*(1-K45)</f>
        <v>13892.496000000001</v>
      </c>
      <c r="M45" s="39">
        <v>0.628</v>
      </c>
      <c r="N45" s="26">
        <f>L45*M45</f>
        <v>8724.4874880000007</v>
      </c>
      <c r="O45" s="37">
        <v>0.27300000000000002</v>
      </c>
      <c r="P45" s="26">
        <f>L45*O45</f>
        <v>3792.6514080000006</v>
      </c>
      <c r="Q45" s="40">
        <v>9.9000000000000005E-2</v>
      </c>
      <c r="R45" s="26">
        <f>L45*Q45</f>
        <v>1375.3571040000002</v>
      </c>
      <c r="S45" s="40">
        <v>0.19600000000000001</v>
      </c>
      <c r="T45" s="26">
        <f>L45*S45</f>
        <v>2722.9292160000005</v>
      </c>
      <c r="U45" s="40">
        <v>0.54900000000000004</v>
      </c>
      <c r="V45" s="26">
        <f>L45*U45</f>
        <v>7626.9803040000015</v>
      </c>
      <c r="W45" s="40">
        <v>0.39</v>
      </c>
      <c r="X45" s="26">
        <f>W45*L45</f>
        <v>5418.073440000001</v>
      </c>
      <c r="Y45" s="41">
        <v>3.1900000000000001E-3</v>
      </c>
      <c r="Z45" s="18">
        <f>L45*Y45</f>
        <v>44.317062240000006</v>
      </c>
      <c r="AA45" s="28">
        <f>IF(J45&gt;0,(AC45+AK45)/J45,0)</f>
        <v>2.5350654473839693E-3</v>
      </c>
      <c r="AB45" s="41">
        <v>3.6000000000000002E-4</v>
      </c>
      <c r="AC45" s="38">
        <f>AB45*L45</f>
        <v>5.0012985600000004</v>
      </c>
      <c r="AD45" s="29">
        <v>0.2147</v>
      </c>
      <c r="AE45" s="42">
        <f>AH45*(1-AI45)*AD45</f>
        <v>34.815322600000002</v>
      </c>
      <c r="AF45" s="29">
        <f>IF(AND(AD45&gt;0,AB45&gt;0,Y45&gt;0),((Y45-AB45)*AD45)/((AD45-AB45)*Y45),0)</f>
        <v>0.88863736547242933</v>
      </c>
      <c r="AG45" s="30">
        <f t="shared" si="2"/>
        <v>0.85948442432080274</v>
      </c>
      <c r="AH45" s="35">
        <v>178</v>
      </c>
      <c r="AI45" s="40">
        <v>8.8999999999999996E-2</v>
      </c>
      <c r="AJ45" s="29">
        <v>0.20730000000000001</v>
      </c>
      <c r="AK45" s="42">
        <f t="shared" si="1"/>
        <v>33.615353400000004</v>
      </c>
      <c r="AL45" s="18">
        <v>1.57</v>
      </c>
      <c r="AM45" s="18"/>
      <c r="AN45" s="122">
        <f>AN44+AH45-AM45</f>
        <v>1938.2200000000003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54</v>
      </c>
      <c r="D46" s="44">
        <v>16707</v>
      </c>
      <c r="E46" s="44">
        <v>1</v>
      </c>
      <c r="F46" s="44">
        <v>13146</v>
      </c>
      <c r="G46" s="38">
        <v>1.1000000000000001</v>
      </c>
      <c r="H46" s="38">
        <v>4.2</v>
      </c>
      <c r="I46" s="44">
        <v>13654</v>
      </c>
      <c r="J46" s="44">
        <v>15295</v>
      </c>
      <c r="K46" s="40">
        <v>8.5000000000000006E-2</v>
      </c>
      <c r="L46" s="38">
        <f>J46*(1-K46)</f>
        <v>13994.925000000001</v>
      </c>
      <c r="M46" s="29">
        <v>0.753</v>
      </c>
      <c r="N46" s="26">
        <f>L46*M46</f>
        <v>10538.178525000001</v>
      </c>
      <c r="O46" s="40">
        <v>0.154</v>
      </c>
      <c r="P46" s="26">
        <f>L46*O46</f>
        <v>2155.2184500000003</v>
      </c>
      <c r="Q46" s="40">
        <v>9.2999999999999999E-2</v>
      </c>
      <c r="R46" s="26">
        <f>L46*Q46</f>
        <v>1301.5280250000001</v>
      </c>
      <c r="S46" s="40">
        <v>0.191</v>
      </c>
      <c r="T46" s="26">
        <f>L46*S46</f>
        <v>2673.0306750000004</v>
      </c>
      <c r="U46" s="40">
        <v>0.52900000000000003</v>
      </c>
      <c r="V46" s="26">
        <f>L46*U46</f>
        <v>7403.3153250000005</v>
      </c>
      <c r="W46" s="40">
        <v>0.39</v>
      </c>
      <c r="X46" s="26">
        <f>W46*L46</f>
        <v>5458.0207500000006</v>
      </c>
      <c r="Y46" s="48">
        <v>3.16E-3</v>
      </c>
      <c r="Z46" s="18">
        <f>L46*Y46</f>
        <v>44.223963000000005</v>
      </c>
      <c r="AA46" s="28">
        <f>IF(J46&gt;0,(AC46+AK46)/J46,0)</f>
        <v>2.5434805393919585E-3</v>
      </c>
      <c r="AB46" s="48">
        <v>3.3E-4</v>
      </c>
      <c r="AC46" s="38">
        <f>AB46*L46</f>
        <v>4.6183252500000007</v>
      </c>
      <c r="AD46" s="29">
        <v>0.22070000000000001</v>
      </c>
      <c r="AE46" s="42">
        <f>AH46*(1-AI46)*AD46</f>
        <v>34.581924400000005</v>
      </c>
      <c r="AF46" s="29">
        <f>IF(AND(AD46&gt;0,AB46&gt;0,Y46&gt;0),((Y46-AB46)*AD46)/((AD46-AB46)*Y46),0)</f>
        <v>0.89691071919895371</v>
      </c>
      <c r="AG46" s="30">
        <f t="shared" si="2"/>
        <v>0.8715710532100085</v>
      </c>
      <c r="AH46" s="44">
        <v>172</v>
      </c>
      <c r="AI46" s="40">
        <v>8.8999999999999996E-2</v>
      </c>
      <c r="AJ46" s="29">
        <v>0.21879999999999999</v>
      </c>
      <c r="AK46" s="42">
        <f t="shared" si="1"/>
        <v>34.284209600000004</v>
      </c>
      <c r="AL46" s="18">
        <v>1.6</v>
      </c>
      <c r="AM46" s="18"/>
      <c r="AN46" s="122">
        <f>AN45+AH46-AM46</f>
        <v>2110.2200000000003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41327</v>
      </c>
      <c r="E47" s="52"/>
      <c r="F47" s="52">
        <f>SUM(F44:F46)</f>
        <v>38171</v>
      </c>
      <c r="G47" s="53"/>
      <c r="H47" s="53"/>
      <c r="I47" s="52">
        <f>SUM(I44:I46)</f>
        <v>40699</v>
      </c>
      <c r="J47" s="52">
        <f>SUM(J44:J46)</f>
        <v>45697</v>
      </c>
      <c r="K47" s="21">
        <f>IF(J47&gt;0,(J44*K44+J45*K45+J46*K46)/J47,0)</f>
        <v>8.7659780729588369E-2</v>
      </c>
      <c r="L47" s="53">
        <f>L44+L45+L46</f>
        <v>41691.211000000003</v>
      </c>
      <c r="M47" s="54">
        <f>IF(L47&gt;0,N47/L47,0)</f>
        <v>0.74081458542904877</v>
      </c>
      <c r="N47" s="55">
        <f>N44+N45+N46</f>
        <v>30885.457193000002</v>
      </c>
      <c r="O47" s="21">
        <f>IF(L47&gt;0,P47/L47,0)</f>
        <v>0.16418607288716081</v>
      </c>
      <c r="P47" s="55">
        <f>P44+P45+P46</f>
        <v>6845.1162080000013</v>
      </c>
      <c r="Q47" s="21">
        <f>IF(L47&gt;0,R47/L47,0)</f>
        <v>9.4999341683790373E-2</v>
      </c>
      <c r="R47" s="55">
        <f>R44+R45+R46</f>
        <v>3960.6375990000001</v>
      </c>
      <c r="S47" s="21">
        <f>IF(L47&gt;0,T47/L47,0)</f>
        <v>0.18935515883671503</v>
      </c>
      <c r="T47" s="55">
        <f>T44+T45+T46</f>
        <v>7894.4458810000015</v>
      </c>
      <c r="U47" s="21">
        <f>IF(L47&gt;0,V47/L47,0)</f>
        <v>0.53434008858605708</v>
      </c>
      <c r="V47" s="55">
        <f>V44+V45+V46</f>
        <v>22277.285379000001</v>
      </c>
      <c r="W47" s="21">
        <f>IF(L47&gt;0,X47/L47,0)</f>
        <v>0.38999999999999996</v>
      </c>
      <c r="X47" s="55">
        <f>X44+X45+X46</f>
        <v>16259.57229</v>
      </c>
      <c r="Y47" s="56">
        <f>IF(L47&gt;0,Z47/L47,0)</f>
        <v>3.1931734230507239E-3</v>
      </c>
      <c r="Z47" s="57">
        <f>SUM(Z44:Z46)</f>
        <v>133.12726694</v>
      </c>
      <c r="AA47" s="63">
        <f>IF(L47&gt;0,(AA44*L44+AA45*L45+AA46*L46)/L47,0)</f>
        <v>2.6263104647468744E-3</v>
      </c>
      <c r="AB47" s="56">
        <f>IF(J47&gt;0,(J44*AB44+J45*AB45+J46*AB46)/J47,0)</f>
        <v>3.5659780729588379E-4</v>
      </c>
      <c r="AC47" s="53">
        <f>SUM(AC44:AC46)</f>
        <v>14.865064010000001</v>
      </c>
      <c r="AD47" s="54">
        <f>IF(J47&gt;0,(J44*AD44+J45*AD45+J46*AD46)/J47,0)</f>
        <v>0.21713975972164473</v>
      </c>
      <c r="AE47" s="59">
        <f>SUM(AE44:AE46)</f>
        <v>107.14648700000001</v>
      </c>
      <c r="AF47" s="54">
        <f>IF(AND(Z47&gt;0),((Z44*AF44+Z45*AF45+Z46*AF46)/Z47),0)</f>
        <v>0.88980177209960865</v>
      </c>
      <c r="AG47" s="58">
        <f t="shared" si="2"/>
        <v>0.86566954513071703</v>
      </c>
      <c r="AH47" s="52">
        <f>SUM(AH44:AH46)</f>
        <v>541</v>
      </c>
      <c r="AI47" s="21">
        <f>IF(AH47&gt;0,(AI44*AH44+AI45*AH45+AI46*AH46)/AH47,0)</f>
        <v>8.7587800369685762E-2</v>
      </c>
      <c r="AJ47" s="54">
        <f>IF(J47&gt;0,(AJ44*J44+AJ45*J45+AJ46*J46)/J47,0)</f>
        <v>0.2131075934962908</v>
      </c>
      <c r="AK47" s="59">
        <f>SUM(AK44:AK46)</f>
        <v>105.15946099999999</v>
      </c>
      <c r="AL47" s="57"/>
      <c r="AM47" s="57">
        <f>SUM(AM44:AM46)</f>
        <v>0</v>
      </c>
      <c r="AN47" s="124"/>
      <c r="AO47" s="125">
        <f>AN46</f>
        <v>2110.2200000000003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51</v>
      </c>
      <c r="D48" s="12">
        <v>4000</v>
      </c>
      <c r="E48" s="12">
        <v>2</v>
      </c>
      <c r="F48" s="12">
        <v>12787</v>
      </c>
      <c r="G48" s="13">
        <v>0.8</v>
      </c>
      <c r="H48" s="13">
        <v>3.3</v>
      </c>
      <c r="I48" s="12">
        <v>14155</v>
      </c>
      <c r="J48" s="12">
        <v>15308</v>
      </c>
      <c r="K48" s="14">
        <v>7.5999999999999998E-2</v>
      </c>
      <c r="L48" s="25">
        <f>J48*(1-K48)</f>
        <v>14144.592000000001</v>
      </c>
      <c r="M48" s="15">
        <v>0.76400000000000001</v>
      </c>
      <c r="N48" s="26">
        <f>L48*M48</f>
        <v>10806.468288</v>
      </c>
      <c r="O48" s="14">
        <v>7.1999999999999995E-2</v>
      </c>
      <c r="P48" s="26">
        <f>L48*O48</f>
        <v>1018.410624</v>
      </c>
      <c r="Q48" s="16">
        <v>0.16400000000000001</v>
      </c>
      <c r="R48" s="26">
        <f>L48*Q48</f>
        <v>2319.713088</v>
      </c>
      <c r="S48" s="16">
        <v>0.19</v>
      </c>
      <c r="T48" s="26">
        <f>L48*S48</f>
        <v>2687.4724800000004</v>
      </c>
      <c r="U48" s="16">
        <v>0.52400000000000002</v>
      </c>
      <c r="V48" s="26">
        <f>L48*U48</f>
        <v>7411.7662080000009</v>
      </c>
      <c r="W48" s="16">
        <v>0.39</v>
      </c>
      <c r="X48" s="26">
        <f>W48*L48</f>
        <v>5516.3908800000008</v>
      </c>
      <c r="Y48" s="17">
        <v>3.15E-3</v>
      </c>
      <c r="Z48" s="61">
        <f>L48*Y48</f>
        <v>44.555464800000003</v>
      </c>
      <c r="AA48" s="28">
        <f>IF(J48&gt;0,(AC48+AK48)/J48,0)</f>
        <v>2.5456916997648291E-3</v>
      </c>
      <c r="AB48" s="17">
        <v>3.2000000000000003E-4</v>
      </c>
      <c r="AC48" s="25">
        <f>AB48*L48</f>
        <v>4.526269440000001</v>
      </c>
      <c r="AD48" s="141">
        <v>0.223</v>
      </c>
      <c r="AE48" s="31">
        <f>AH48*(1-AI48)*AD48</f>
        <v>34.739163000000005</v>
      </c>
      <c r="AF48" s="29">
        <f>IF(AND(AD48&gt;0,AB48&gt;0,Y48&gt;0),((Y48-AB48)*AD48)/((AD48-AB48)*Y48),0)</f>
        <v>0.89970375312570394</v>
      </c>
      <c r="AG48" s="62">
        <f t="shared" si="2"/>
        <v>0.87556463821575115</v>
      </c>
      <c r="AH48" s="12">
        <v>171</v>
      </c>
      <c r="AI48" s="14">
        <v>8.8999999999999996E-2</v>
      </c>
      <c r="AJ48" s="15">
        <v>0.22109999999999999</v>
      </c>
      <c r="AK48" s="31">
        <f t="shared" si="1"/>
        <v>34.443179100000002</v>
      </c>
      <c r="AL48" s="19">
        <v>1.56</v>
      </c>
      <c r="AM48" s="19"/>
      <c r="AN48" s="119">
        <f>AN46+AH48-AM48</f>
        <v>2281.2200000000003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49</v>
      </c>
      <c r="D49" s="35">
        <v>19193</v>
      </c>
      <c r="E49" s="44">
        <v>7</v>
      </c>
      <c r="F49" s="35">
        <v>13958</v>
      </c>
      <c r="G49" s="36">
        <v>0.8</v>
      </c>
      <c r="H49" s="38">
        <v>4</v>
      </c>
      <c r="I49" s="35">
        <v>14525</v>
      </c>
      <c r="J49" s="35">
        <v>15241</v>
      </c>
      <c r="K49" s="66">
        <v>7.6999999999999999E-2</v>
      </c>
      <c r="L49" s="38">
        <f>J49*(1-K49)</f>
        <v>14067.443000000001</v>
      </c>
      <c r="M49" s="39">
        <v>0.76900000000000002</v>
      </c>
      <c r="N49" s="26">
        <f>L49*M49</f>
        <v>10817.863667000001</v>
      </c>
      <c r="O49" s="37">
        <v>0.113</v>
      </c>
      <c r="P49" s="26">
        <f>L49*O49</f>
        <v>1589.6210590000001</v>
      </c>
      <c r="Q49" s="40">
        <v>0.11799999999999999</v>
      </c>
      <c r="R49" s="26">
        <f>L49*Q49</f>
        <v>1659.9582740000001</v>
      </c>
      <c r="S49" s="40">
        <v>0.19400000000000001</v>
      </c>
      <c r="T49" s="26">
        <f>L49*S49</f>
        <v>2729.0839420000002</v>
      </c>
      <c r="U49" s="40">
        <v>0.52200000000000002</v>
      </c>
      <c r="V49" s="26">
        <f>L49*U49</f>
        <v>7343.2052460000004</v>
      </c>
      <c r="W49" s="40">
        <v>0.4</v>
      </c>
      <c r="X49" s="26">
        <f>W49*L49</f>
        <v>5626.9772000000012</v>
      </c>
      <c r="Y49" s="41">
        <v>3.0899999999999999E-3</v>
      </c>
      <c r="Z49" s="18">
        <f>L49*Y49</f>
        <v>43.468398870000001</v>
      </c>
      <c r="AA49" s="28">
        <f>IF(J49&gt;0,(AC49+AK49)/J49,0)</f>
        <v>2.6186619316317826E-3</v>
      </c>
      <c r="AB49" s="41">
        <v>2.9999999999999997E-4</v>
      </c>
      <c r="AC49" s="38">
        <f>AB49*L49</f>
        <v>4.2202329000000001</v>
      </c>
      <c r="AD49" s="29">
        <v>0.21640000000000001</v>
      </c>
      <c r="AE49" s="42">
        <f>AH49*(1-AI49)*AD49</f>
        <v>34.696710400000008</v>
      </c>
      <c r="AF49" s="29">
        <f>IF(AND(AD49&gt;0,AB49&gt;0,Y49&gt;0),((Y49-AB49)*AD49)/((AD49-AB49)*Y49),0)</f>
        <v>0.90416608635879647</v>
      </c>
      <c r="AG49" s="30">
        <f t="shared" si="2"/>
        <v>0.88663259736175482</v>
      </c>
      <c r="AH49" s="35">
        <v>176</v>
      </c>
      <c r="AI49" s="66">
        <v>8.8999999999999996E-2</v>
      </c>
      <c r="AJ49" s="67">
        <v>0.22259999999999999</v>
      </c>
      <c r="AK49" s="42">
        <f t="shared" si="1"/>
        <v>35.690793599999999</v>
      </c>
      <c r="AL49" s="18">
        <v>1.61</v>
      </c>
      <c r="AM49" s="18"/>
      <c r="AN49" s="122">
        <f>AN48+AH49-AM49</f>
        <v>2457.2200000000003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24" t="s">
        <v>52</v>
      </c>
      <c r="D50" s="44">
        <v>20647</v>
      </c>
      <c r="E50" s="44">
        <v>0</v>
      </c>
      <c r="F50" s="44">
        <v>14378</v>
      </c>
      <c r="G50" s="38">
        <v>0.7</v>
      </c>
      <c r="H50" s="38">
        <v>3.8</v>
      </c>
      <c r="I50" s="44">
        <v>16043</v>
      </c>
      <c r="J50" s="44">
        <v>15241</v>
      </c>
      <c r="K50" s="66">
        <v>7.8E-2</v>
      </c>
      <c r="L50" s="38">
        <f>J50*(1-K50)</f>
        <v>14052.202000000001</v>
      </c>
      <c r="M50" s="29">
        <v>0.71</v>
      </c>
      <c r="N50" s="26">
        <f>L50*M50</f>
        <v>9977.0634200000004</v>
      </c>
      <c r="O50" s="40">
        <v>0.14199999999999999</v>
      </c>
      <c r="P50" s="26">
        <f>L50*O50</f>
        <v>1995.4126839999999</v>
      </c>
      <c r="Q50" s="40">
        <v>0.14799999999999999</v>
      </c>
      <c r="R50" s="26">
        <f>L50*Q50</f>
        <v>2079.7258959999999</v>
      </c>
      <c r="S50" s="40">
        <v>0.20499999999999999</v>
      </c>
      <c r="T50" s="26">
        <f>L50*S50</f>
        <v>2880.7014100000001</v>
      </c>
      <c r="U50" s="40">
        <v>0.50900000000000001</v>
      </c>
      <c r="V50" s="26">
        <f>L50*U50</f>
        <v>7152.5708180000011</v>
      </c>
      <c r="W50" s="40">
        <v>0.4</v>
      </c>
      <c r="X50" s="26">
        <f>W50*L50</f>
        <v>5620.8808000000008</v>
      </c>
      <c r="Y50" s="48">
        <v>3.1199999999999999E-3</v>
      </c>
      <c r="Z50" s="18">
        <f>L50*Y50</f>
        <v>43.842870240000003</v>
      </c>
      <c r="AA50" s="28">
        <f>IF(J50&gt;0,(AC50+AK50)/J50,0)</f>
        <v>2.6915477737681254E-3</v>
      </c>
      <c r="AB50" s="48">
        <v>3.1E-4</v>
      </c>
      <c r="AC50" s="38">
        <f>AB50*L50</f>
        <v>4.3561826200000002</v>
      </c>
      <c r="AD50" s="29">
        <v>0.21529999999999999</v>
      </c>
      <c r="AE50" s="42">
        <f>AH50*(1-AI50)*AD50</f>
        <v>37.626904500000002</v>
      </c>
      <c r="AF50" s="29">
        <f>IF(AND(AD50&gt;0,AB50&gt;0,Y50&gt;0),((Y50-AB50)*AD50)/((AD50-AB50)*Y50),0)</f>
        <v>0.90193968473190766</v>
      </c>
      <c r="AG50" s="30">
        <f t="shared" si="2"/>
        <v>0.88613398352818973</v>
      </c>
      <c r="AH50" s="44">
        <v>191</v>
      </c>
      <c r="AI50" s="66">
        <v>8.5000000000000006E-2</v>
      </c>
      <c r="AJ50" s="67">
        <v>0.20979999999999999</v>
      </c>
      <c r="AK50" s="42">
        <f t="shared" si="1"/>
        <v>36.665697000000002</v>
      </c>
      <c r="AL50" s="18">
        <v>1.6</v>
      </c>
      <c r="AM50" s="18"/>
      <c r="AN50" s="122">
        <f>AN49+AH50-AM50</f>
        <v>2648.2200000000003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43840</v>
      </c>
      <c r="E51" s="68"/>
      <c r="F51" s="52">
        <f>SUM(F48:F50)</f>
        <v>41123</v>
      </c>
      <c r="G51" s="53"/>
      <c r="H51" s="69"/>
      <c r="I51" s="52">
        <f>SUM(I48:I50)</f>
        <v>44723</v>
      </c>
      <c r="J51" s="52">
        <f>SUM(J48:J50)</f>
        <v>45790</v>
      </c>
      <c r="K51" s="21">
        <f>IF(J51&gt;0,(J48*K48+J49*K49+J50*K50)/J51,0)</f>
        <v>7.6998536798427608E-2</v>
      </c>
      <c r="L51" s="53">
        <f>L48+L49+L50</f>
        <v>42264.237000000008</v>
      </c>
      <c r="M51" s="54">
        <f>IF(L51&gt;0,N51/L51,0)</f>
        <v>0.74771006453990863</v>
      </c>
      <c r="N51" s="55">
        <f>N48+N49+N50</f>
        <v>31601.395375</v>
      </c>
      <c r="O51" s="21">
        <f>IF(L51&gt;0,P51/L51,0)</f>
        <v>0.10892056011800234</v>
      </c>
      <c r="P51" s="55">
        <f>P48+P49+P50</f>
        <v>4603.4443670000001</v>
      </c>
      <c r="Q51" s="21">
        <f>IF(L51&gt;0,R51/L51,0)</f>
        <v>0.14336937534208885</v>
      </c>
      <c r="R51" s="55">
        <f>R48+R49+R50</f>
        <v>6059.397258</v>
      </c>
      <c r="S51" s="21">
        <f>IF(L51&gt;0,T51/L51,0)</f>
        <v>0.19631864718154027</v>
      </c>
      <c r="T51" s="55">
        <f>T48+T49+T50</f>
        <v>8297.2578320000011</v>
      </c>
      <c r="U51" s="21">
        <f>IF(L51&gt;0,V51/L51,0)</f>
        <v>0.51834704296211476</v>
      </c>
      <c r="V51" s="55">
        <f>V48+V49+V50</f>
        <v>21907.542272000002</v>
      </c>
      <c r="W51" s="21">
        <f>IF(L51&gt;0,X51/L51,0)</f>
        <v>0.39665329531442861</v>
      </c>
      <c r="X51" s="55">
        <f>X48+X49+X50</f>
        <v>16764.248880000003</v>
      </c>
      <c r="Y51" s="56">
        <f>IF(L51&gt;0,Z51/L51,0)</f>
        <v>3.1200547619018881E-3</v>
      </c>
      <c r="Z51" s="57">
        <f>SUM(Z48:Z50)</f>
        <v>131.86673390999999</v>
      </c>
      <c r="AA51" s="63">
        <f>IF(L51&gt;0,(AA48*L48+AA49*L49+AA50*L50)/L51,0)</f>
        <v>2.6184743597784574E-3</v>
      </c>
      <c r="AB51" s="56">
        <f>IF(J51&gt;0,(J48*AB48+J49*AB49+J50*AB50)/J51,0)</f>
        <v>3.1001463201572394E-4</v>
      </c>
      <c r="AC51" s="53">
        <f>SUM(AC48:AC50)</f>
        <v>13.102684960000001</v>
      </c>
      <c r="AD51" s="54">
        <f>IF(J51&gt;0,(J48*AD48+J49*AD49+J50*AD50)/J51,0)</f>
        <v>0.2182403079274951</v>
      </c>
      <c r="AE51" s="59">
        <f>SUM(AE48:AE50)</f>
        <v>107.06277790000001</v>
      </c>
      <c r="AF51" s="54">
        <f>IF(AND(Z51&gt;0),((Z48*AF48+Z49*AF49+Z50*AF50)/Z51),0)</f>
        <v>0.90191811099660202</v>
      </c>
      <c r="AG51" s="58">
        <f t="shared" si="2"/>
        <v>0.88286129969815852</v>
      </c>
      <c r="AH51" s="52">
        <f>SUM(AH48:AH50)</f>
        <v>538</v>
      </c>
      <c r="AI51" s="21">
        <f>IF(AH51&gt;0,(AI48*AH48+AI49*AH49+AI50*AH50)/AH51,0)</f>
        <v>8.7579925650557611E-2</v>
      </c>
      <c r="AJ51" s="54">
        <f>IF(J51&gt;0,(AJ48*J48+AJ49*J49+AJ50*J50)/J51,0)</f>
        <v>0.21783811312513648</v>
      </c>
      <c r="AK51" s="59">
        <f>SUM(AK48:AK50)</f>
        <v>106.79966970000001</v>
      </c>
      <c r="AL51" s="70"/>
      <c r="AM51" s="57">
        <f>SUM(AM48:AM50)</f>
        <v>0</v>
      </c>
      <c r="AN51" s="124"/>
      <c r="AO51" s="125">
        <f>AN50</f>
        <v>2648.2200000000003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11" t="s">
        <v>54</v>
      </c>
      <c r="D52" s="12">
        <v>3900</v>
      </c>
      <c r="E52" s="12">
        <v>2</v>
      </c>
      <c r="F52" s="12">
        <v>14558</v>
      </c>
      <c r="G52" s="13">
        <v>1</v>
      </c>
      <c r="H52" s="13">
        <v>4</v>
      </c>
      <c r="I52" s="12">
        <v>15062</v>
      </c>
      <c r="J52" s="12">
        <v>14880</v>
      </c>
      <c r="K52" s="14">
        <v>8.2000000000000003E-2</v>
      </c>
      <c r="L52" s="25">
        <f>J52*(1-K52)</f>
        <v>13659.84</v>
      </c>
      <c r="M52" s="15">
        <v>0.69399999999999995</v>
      </c>
      <c r="N52" s="26">
        <f>L52*M52</f>
        <v>9479.9289599999993</v>
      </c>
      <c r="O52" s="14">
        <v>0.17499999999999999</v>
      </c>
      <c r="P52" s="26">
        <f>L52*O52</f>
        <v>2390.4719999999998</v>
      </c>
      <c r="Q52" s="16">
        <v>0.13100000000000001</v>
      </c>
      <c r="R52" s="26">
        <f>L52*Q52</f>
        <v>1789.4390400000002</v>
      </c>
      <c r="S52" s="16">
        <v>0.20100000000000001</v>
      </c>
      <c r="T52" s="26">
        <f>L52*S52</f>
        <v>2745.6278400000001</v>
      </c>
      <c r="U52" s="16">
        <v>0.53500000000000003</v>
      </c>
      <c r="V52" s="26">
        <f>L52*U52</f>
        <v>7308.0144000000009</v>
      </c>
      <c r="W52" s="16">
        <v>0.4</v>
      </c>
      <c r="X52" s="26">
        <f>W52*L52</f>
        <v>5463.9360000000006</v>
      </c>
      <c r="Y52" s="17">
        <v>3.13E-3</v>
      </c>
      <c r="Z52" s="61">
        <f>L52*Y52</f>
        <v>42.755299200000003</v>
      </c>
      <c r="AA52" s="28">
        <f>IF(J52&gt;0,(AC52+AK52)/J52,0)</f>
        <v>2.2789763978494624E-3</v>
      </c>
      <c r="AB52" s="17">
        <v>3.3E-4</v>
      </c>
      <c r="AC52" s="25">
        <f>AB52*L52</f>
        <v>4.5077471999999998</v>
      </c>
      <c r="AD52" s="141">
        <v>0.222</v>
      </c>
      <c r="AE52" s="31">
        <f>AH52*(1-AI52)*AD52</f>
        <v>30.332526000000001</v>
      </c>
      <c r="AF52" s="29">
        <f>IF(AND(AD52&gt;0,AB52&gt;0,Y52&gt;0),((Y52-AB52)*AD52)/((AD52-AB52)*Y52),0)</f>
        <v>0.89590043398420161</v>
      </c>
      <c r="AG52" s="62">
        <f t="shared" si="2"/>
        <v>0.85651157322924576</v>
      </c>
      <c r="AH52" s="152">
        <v>149</v>
      </c>
      <c r="AI52" s="16">
        <v>8.3000000000000004E-2</v>
      </c>
      <c r="AJ52" s="15">
        <v>0.2152</v>
      </c>
      <c r="AK52" s="31">
        <f t="shared" si="1"/>
        <v>29.403421600000001</v>
      </c>
      <c r="AL52" s="19">
        <v>1.7</v>
      </c>
      <c r="AM52" s="19">
        <v>1202.18</v>
      </c>
      <c r="AN52" s="119">
        <f>AN50+AH52-AM52</f>
        <v>1595.0400000000002</v>
      </c>
      <c r="AO52" s="120"/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11" t="s">
        <v>49</v>
      </c>
      <c r="D53" s="35">
        <v>18553</v>
      </c>
      <c r="E53" s="44">
        <v>7</v>
      </c>
      <c r="F53" s="35">
        <v>14787</v>
      </c>
      <c r="G53" s="36">
        <v>1.1000000000000001</v>
      </c>
      <c r="H53" s="38">
        <v>3.6</v>
      </c>
      <c r="I53" s="35">
        <v>15700</v>
      </c>
      <c r="J53" s="35">
        <v>15073</v>
      </c>
      <c r="K53" s="66">
        <v>8.1000000000000003E-2</v>
      </c>
      <c r="L53" s="38">
        <f>J53*(1-K53)</f>
        <v>13852.087000000001</v>
      </c>
      <c r="M53" s="39">
        <v>0.74</v>
      </c>
      <c r="N53" s="26">
        <f>L53*M53</f>
        <v>10250.544380000001</v>
      </c>
      <c r="O53" s="37">
        <v>0.126</v>
      </c>
      <c r="P53" s="26">
        <f>L53*O53</f>
        <v>1745.3629620000002</v>
      </c>
      <c r="Q53" s="40">
        <v>0.13400000000000001</v>
      </c>
      <c r="R53" s="26">
        <f>L53*Q53</f>
        <v>1856.1796580000002</v>
      </c>
      <c r="S53" s="40">
        <v>0.214</v>
      </c>
      <c r="T53" s="26">
        <f>L53*S53</f>
        <v>2964.346618</v>
      </c>
      <c r="U53" s="40">
        <v>0.54700000000000004</v>
      </c>
      <c r="V53" s="26">
        <f>L53*U53</f>
        <v>7577.0915890000015</v>
      </c>
      <c r="W53" s="40">
        <v>0.4</v>
      </c>
      <c r="X53" s="26">
        <f>W53*L53</f>
        <v>5540.8348000000005</v>
      </c>
      <c r="Y53" s="41">
        <v>2.99E-3</v>
      </c>
      <c r="Z53" s="18">
        <f>L53*Y53</f>
        <v>41.417740130000006</v>
      </c>
      <c r="AA53" s="28">
        <f>IF(J53&gt;0,(AC53+AK53)/J53,0)</f>
        <v>3.0128326789623833E-3</v>
      </c>
      <c r="AB53" s="41">
        <v>3.1E-4</v>
      </c>
      <c r="AC53" s="38">
        <f>AB53*L53</f>
        <v>4.2941469700000008</v>
      </c>
      <c r="AD53" s="29">
        <v>0.22009999999999999</v>
      </c>
      <c r="AE53" s="42">
        <f>AH53*(1-AI53)*AD53</f>
        <v>40.366340000000001</v>
      </c>
      <c r="AF53" s="29">
        <f>IF(AND(AD53&gt;0,AB53&gt;0,Y53&gt;0),((Y53-AB53)*AD53)/((AD53-AB53)*Y53),0)</f>
        <v>0.8975852748465738</v>
      </c>
      <c r="AG53" s="30">
        <f t="shared" si="2"/>
        <v>0.89834894018453293</v>
      </c>
      <c r="AH53" s="44">
        <v>200</v>
      </c>
      <c r="AI53" s="40">
        <v>8.3000000000000004E-2</v>
      </c>
      <c r="AJ53" s="67">
        <v>0.22420000000000001</v>
      </c>
      <c r="AK53" s="42">
        <f t="shared" si="1"/>
        <v>41.118280000000006</v>
      </c>
      <c r="AL53" s="18">
        <v>1.7</v>
      </c>
      <c r="AM53" s="18"/>
      <c r="AN53" s="122">
        <f>AN52+AH53-AM53</f>
        <v>1795.0400000000002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24" t="s">
        <v>52</v>
      </c>
      <c r="D54" s="44">
        <v>23760</v>
      </c>
      <c r="E54" s="44">
        <v>3</v>
      </c>
      <c r="F54" s="44">
        <v>17232</v>
      </c>
      <c r="G54" s="38">
        <v>0.6</v>
      </c>
      <c r="H54" s="38">
        <v>4</v>
      </c>
      <c r="I54" s="44">
        <v>18737</v>
      </c>
      <c r="J54" s="44">
        <v>14802</v>
      </c>
      <c r="K54" s="66">
        <v>7.5999999999999998E-2</v>
      </c>
      <c r="L54" s="38">
        <f>J54*(1-K54)</f>
        <v>13677.048000000001</v>
      </c>
      <c r="M54" s="29">
        <v>0.65200000000000002</v>
      </c>
      <c r="N54" s="26">
        <f>L54*M54</f>
        <v>8917.4352960000015</v>
      </c>
      <c r="O54" s="40">
        <v>0.14199999999999999</v>
      </c>
      <c r="P54" s="26">
        <f>L54*O54</f>
        <v>1942.1408159999999</v>
      </c>
      <c r="Q54" s="40">
        <v>0.20599999999999999</v>
      </c>
      <c r="R54" s="26">
        <f>L54*Q54</f>
        <v>2817.471888</v>
      </c>
      <c r="S54" s="40">
        <v>0.20200000000000001</v>
      </c>
      <c r="T54" s="26">
        <f>L54*S54</f>
        <v>2762.7636960000004</v>
      </c>
      <c r="U54" s="40">
        <v>0.52900000000000003</v>
      </c>
      <c r="V54" s="26">
        <f>L54*U54</f>
        <v>7235.1583920000003</v>
      </c>
      <c r="W54" s="40">
        <v>0.39</v>
      </c>
      <c r="X54" s="26">
        <f>W54*L54</f>
        <v>5334.0487200000007</v>
      </c>
      <c r="Y54" s="48">
        <v>3.0599999999999998E-3</v>
      </c>
      <c r="Z54" s="18">
        <f>L54*Y54</f>
        <v>41.85176688</v>
      </c>
      <c r="AA54" s="28">
        <f>IF(J54&gt;0,(AC54+AK54)/J54,0)</f>
        <v>2.6480588190785029E-3</v>
      </c>
      <c r="AB54" s="48">
        <v>3.3E-4</v>
      </c>
      <c r="AC54" s="38">
        <f>AB54*L54</f>
        <v>4.51342584</v>
      </c>
      <c r="AD54" s="29">
        <v>0.2195</v>
      </c>
      <c r="AE54" s="42">
        <f>AH54*(1-AI54)*AD54</f>
        <v>35.425544000000002</v>
      </c>
      <c r="AF54" s="29">
        <f>IF(AND(AD54&gt;0,AB54&gt;0,Y54&gt;0),((Y54-AB54)*AD54)/((AD54-AB54)*Y54),0)</f>
        <v>0.89350016595587445</v>
      </c>
      <c r="AG54" s="30">
        <f t="shared" si="2"/>
        <v>0.87672671137787672</v>
      </c>
      <c r="AH54" s="44">
        <v>176</v>
      </c>
      <c r="AI54" s="66">
        <v>8.3000000000000004E-2</v>
      </c>
      <c r="AJ54" s="67">
        <v>0.21490000000000001</v>
      </c>
      <c r="AK54" s="42">
        <f t="shared" si="1"/>
        <v>34.683140800000004</v>
      </c>
      <c r="AL54" s="18">
        <v>1.5</v>
      </c>
      <c r="AM54" s="18"/>
      <c r="AN54" s="122">
        <f>AN53+AH54-AM54</f>
        <v>1971.0400000000002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46213</v>
      </c>
      <c r="E55" s="68"/>
      <c r="F55" s="52">
        <f>SUM(F52:F54)</f>
        <v>46577</v>
      </c>
      <c r="G55" s="53"/>
      <c r="H55" s="69"/>
      <c r="I55" s="52">
        <f>SUM(I52:I54)</f>
        <v>49499</v>
      </c>
      <c r="J55" s="52">
        <f>SUM(J52:J54)</f>
        <v>44755</v>
      </c>
      <c r="K55" s="21">
        <f>IF(J55&gt;0,(J52*K52+J53*K53+J54*K54)/J55,0)</f>
        <v>7.9678806837224905E-2</v>
      </c>
      <c r="L55" s="53">
        <f>L52+L53+L54</f>
        <v>41188.975000000006</v>
      </c>
      <c r="M55" s="54">
        <f>IF(L55&gt;0,N55/L55,0)</f>
        <v>0.69552370837098998</v>
      </c>
      <c r="N55" s="55">
        <f>N52+N53+N54</f>
        <v>28647.908636</v>
      </c>
      <c r="O55" s="21">
        <f>IF(L55&gt;0,P55/L55,0)</f>
        <v>0.14756317140691166</v>
      </c>
      <c r="P55" s="55">
        <f>P52+P53+P54</f>
        <v>6077.975778</v>
      </c>
      <c r="Q55" s="21">
        <f>IF(L55&gt;0,R55/L55,0)</f>
        <v>0.15691312022209825</v>
      </c>
      <c r="R55" s="55">
        <f>R52+R53+R54</f>
        <v>6463.0905860000003</v>
      </c>
      <c r="S55" s="21">
        <f>IF(L55&gt;0,T55/L55,0)</f>
        <v>0.20570403011971042</v>
      </c>
      <c r="T55" s="55">
        <f>T52+T53+T54</f>
        <v>8472.7381540000006</v>
      </c>
      <c r="U55" s="21">
        <f>IF(L55&gt;0,V55/L55,0)</f>
        <v>0.53704333212953226</v>
      </c>
      <c r="V55" s="55">
        <f>V52+V53+V54</f>
        <v>22120.264381000005</v>
      </c>
      <c r="W55" s="21">
        <f>IF(L55&gt;0,X55/L55,0)</f>
        <v>0.39667943958304375</v>
      </c>
      <c r="X55" s="55">
        <f>X52+X53+X54</f>
        <v>16338.819520000003</v>
      </c>
      <c r="Y55" s="56">
        <f>IF(L55&gt;0,Z55/L55,0)</f>
        <v>3.0596732793180697E-3</v>
      </c>
      <c r="Z55" s="57">
        <f>SUM(Z52:Z54)</f>
        <v>126.02480621000001</v>
      </c>
      <c r="AA55" s="63">
        <f>IF(L55&gt;0,(AA52*L52+AA53*L53+AA54*L54)/L55,0)</f>
        <v>2.6483324947802174E-3</v>
      </c>
      <c r="AB55" s="56">
        <f>IF(J55&gt;0,(J52*AB52+J53*AB53+J54*AB54)/J55,0)</f>
        <v>3.2326421628868285E-4</v>
      </c>
      <c r="AC55" s="53">
        <f>SUM(AC52:AC54)</f>
        <v>13.315320010000001</v>
      </c>
      <c r="AD55" s="54">
        <f>IF(J55&gt;0,(J52*AD52+J53*AD53+J54*AD54)/J55,0)</f>
        <v>0.22053326555692102</v>
      </c>
      <c r="AE55" s="59">
        <f>SUM(AE52:AE54)</f>
        <v>106.12441000000001</v>
      </c>
      <c r="AF55" s="54">
        <f>IF(AND(Z55&gt;0),((Z52*AF52+Z53*AF53+Z54*AF54)/Z55),0)</f>
        <v>0.89565704414774494</v>
      </c>
      <c r="AG55" s="58">
        <f t="shared" si="2"/>
        <v>0.87923969936587942</v>
      </c>
      <c r="AH55" s="52">
        <f>SUM(AH52:AH54)</f>
        <v>525</v>
      </c>
      <c r="AI55" s="21">
        <f>IF(J55&gt;0,(AI52*J52+AI53*J53+AI54*J54)/J55,0)</f>
        <v>8.3000000000000004E-2</v>
      </c>
      <c r="AJ55" s="54">
        <f>IF(J55&gt;0,(AJ52*J52+AJ53*J53+AJ54*J54)/J55,0)</f>
        <v>0.21813188247123227</v>
      </c>
      <c r="AK55" s="59">
        <f>SUM(AK52:AK54)</f>
        <v>105.2048424</v>
      </c>
      <c r="AL55" s="70"/>
      <c r="AM55" s="57">
        <f>SUM(AM52:AM54)</f>
        <v>1202.18</v>
      </c>
      <c r="AN55" s="124"/>
      <c r="AO55" s="125">
        <f>AN54</f>
        <v>1971.0400000000002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53</v>
      </c>
      <c r="D56" s="12">
        <v>6400</v>
      </c>
      <c r="E56" s="12">
        <v>0</v>
      </c>
      <c r="F56" s="12">
        <v>11576</v>
      </c>
      <c r="G56" s="13">
        <v>0.8</v>
      </c>
      <c r="H56" s="13">
        <v>4.0999999999999996</v>
      </c>
      <c r="I56" s="12">
        <v>12163</v>
      </c>
      <c r="J56" s="12">
        <v>13579</v>
      </c>
      <c r="K56" s="14">
        <v>7.6999999999999999E-2</v>
      </c>
      <c r="L56" s="25">
        <f>J56*(1-K56)</f>
        <v>12533.417000000001</v>
      </c>
      <c r="M56" s="15">
        <v>0.72199999999999998</v>
      </c>
      <c r="N56" s="26">
        <f>L56*M56</f>
        <v>9049.127074</v>
      </c>
      <c r="O56" s="14">
        <v>0.14799999999999999</v>
      </c>
      <c r="P56" s="26">
        <f>L56*O56</f>
        <v>1854.9457160000002</v>
      </c>
      <c r="Q56" s="16">
        <v>0.13</v>
      </c>
      <c r="R56" s="26">
        <f>L56*Q56</f>
        <v>1629.3442100000002</v>
      </c>
      <c r="S56" s="16">
        <v>0.185</v>
      </c>
      <c r="T56" s="26">
        <f>L56*S56</f>
        <v>2318.6821450000002</v>
      </c>
      <c r="U56" s="16">
        <v>0.54500000000000004</v>
      </c>
      <c r="V56" s="26">
        <f>L56*U56</f>
        <v>6830.712265000001</v>
      </c>
      <c r="W56" s="16">
        <v>0.38</v>
      </c>
      <c r="X56" s="26">
        <f>W56*L56</f>
        <v>4762.6984600000005</v>
      </c>
      <c r="Y56" s="17">
        <v>3.14E-3</v>
      </c>
      <c r="Z56" s="61">
        <f>L56*Y56</f>
        <v>39.354929380000002</v>
      </c>
      <c r="AA56" s="28">
        <f>IF(J56&gt;0,(AC56+AK56)/J56,0)</f>
        <v>2.5664512688710508E-3</v>
      </c>
      <c r="AB56" s="17">
        <v>3.4000000000000002E-4</v>
      </c>
      <c r="AC56" s="25">
        <f>AB56*L56</f>
        <v>4.2613617800000005</v>
      </c>
      <c r="AD56" s="141">
        <v>0.2162</v>
      </c>
      <c r="AE56" s="31">
        <f>AH56*(1-AI56)*AD56</f>
        <v>30.7592064</v>
      </c>
      <c r="AF56" s="29">
        <f>IF(AND(AD56&gt;0,AB56&gt;0,Y56&gt;0),((Y56-AB56)*AD56)/((AD56-AB56)*Y56),0)</f>
        <v>0.89312428850735404</v>
      </c>
      <c r="AG56" s="62">
        <f t="shared" si="2"/>
        <v>0.8688954169336035</v>
      </c>
      <c r="AH56" s="12">
        <v>156</v>
      </c>
      <c r="AI56" s="14">
        <v>8.7999999999999995E-2</v>
      </c>
      <c r="AJ56" s="15">
        <v>0.215</v>
      </c>
      <c r="AK56" s="31">
        <f t="shared" si="1"/>
        <v>30.588479999999997</v>
      </c>
      <c r="AL56" s="19">
        <v>1.75</v>
      </c>
      <c r="AM56" s="19">
        <v>1010.5</v>
      </c>
      <c r="AN56" s="119">
        <f>AN54+AH56-AM56</f>
        <v>1116.54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11" t="s">
        <v>54</v>
      </c>
      <c r="D57" s="35">
        <v>19530</v>
      </c>
      <c r="E57" s="44">
        <v>4</v>
      </c>
      <c r="F57" s="35">
        <v>14189</v>
      </c>
      <c r="G57" s="36">
        <v>1</v>
      </c>
      <c r="H57" s="38">
        <v>3.5</v>
      </c>
      <c r="I57" s="35">
        <v>15393</v>
      </c>
      <c r="J57" s="35">
        <v>13491</v>
      </c>
      <c r="K57" s="66">
        <v>0.08</v>
      </c>
      <c r="L57" s="38">
        <f>J57*(1-K57)</f>
        <v>12411.720000000001</v>
      </c>
      <c r="M57" s="39">
        <v>0.76500000000000001</v>
      </c>
      <c r="N57" s="26">
        <f>L57*M57</f>
        <v>9494.9658000000018</v>
      </c>
      <c r="O57" s="37">
        <v>0.12</v>
      </c>
      <c r="P57" s="26">
        <f>L57*O57</f>
        <v>1489.4064000000001</v>
      </c>
      <c r="Q57" s="40">
        <v>0.115</v>
      </c>
      <c r="R57" s="26">
        <f>L57*Q57</f>
        <v>1427.3478000000002</v>
      </c>
      <c r="S57" s="40">
        <v>0.17399999999999999</v>
      </c>
      <c r="T57" s="26">
        <f>L57*S57</f>
        <v>2159.6392799999999</v>
      </c>
      <c r="U57" s="40">
        <v>0.55500000000000005</v>
      </c>
      <c r="V57" s="26">
        <f>L57*U57</f>
        <v>6888.5046000000011</v>
      </c>
      <c r="W57" s="40">
        <v>0.39</v>
      </c>
      <c r="X57" s="26">
        <f>W57*L57</f>
        <v>4840.5708000000004</v>
      </c>
      <c r="Y57" s="41">
        <v>3.14E-3</v>
      </c>
      <c r="Z57" s="18">
        <f>L57*Y57</f>
        <v>38.972800800000002</v>
      </c>
      <c r="AA57" s="28">
        <f>IF(J57&gt;0,(AC57+AK57)/J57,0)</f>
        <v>2.7246912979023053E-3</v>
      </c>
      <c r="AB57" s="41">
        <v>3.2000000000000003E-4</v>
      </c>
      <c r="AC57" s="38">
        <f>AB57*L57</f>
        <v>3.9717504000000008</v>
      </c>
      <c r="AD57" s="29">
        <v>0.21379999999999999</v>
      </c>
      <c r="AE57" s="42">
        <f>AH57*(1-AI57)*AD57</f>
        <v>32.741118200000003</v>
      </c>
      <c r="AF57" s="29">
        <f>IF(AND(AD57&gt;0,AB57&gt;0,Y57&gt;0),((Y57-AB57)*AD57)/((AD57-AB57)*Y57),0)</f>
        <v>0.89943538021431912</v>
      </c>
      <c r="AG57" s="30">
        <f t="shared" si="2"/>
        <v>0.8838765698885247</v>
      </c>
      <c r="AH57" s="35">
        <v>167</v>
      </c>
      <c r="AI57" s="66">
        <v>8.3000000000000004E-2</v>
      </c>
      <c r="AJ57" s="67">
        <v>0.21410000000000001</v>
      </c>
      <c r="AK57" s="42">
        <f t="shared" si="1"/>
        <v>32.787059900000003</v>
      </c>
      <c r="AL57" s="18">
        <v>1.58</v>
      </c>
      <c r="AM57" s="18"/>
      <c r="AN57" s="122">
        <f>AN56+AH57-AM57</f>
        <v>1283.54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24" t="s">
        <v>52</v>
      </c>
      <c r="D58" s="44">
        <v>23170</v>
      </c>
      <c r="E58" s="44">
        <v>1</v>
      </c>
      <c r="F58" s="44">
        <v>16723</v>
      </c>
      <c r="G58" s="38">
        <v>1.1000000000000001</v>
      </c>
      <c r="H58" s="38">
        <v>3.7</v>
      </c>
      <c r="I58" s="44">
        <v>17687</v>
      </c>
      <c r="J58" s="44">
        <v>13616</v>
      </c>
      <c r="K58" s="66">
        <v>8.1000000000000003E-2</v>
      </c>
      <c r="L58" s="38">
        <f>J58*(1-K58)</f>
        <v>12513.104000000001</v>
      </c>
      <c r="M58" s="29">
        <v>0.73599999999999999</v>
      </c>
      <c r="N58" s="26">
        <f>L58*M58</f>
        <v>9209.6445440000007</v>
      </c>
      <c r="O58" s="40">
        <v>0.17399999999999999</v>
      </c>
      <c r="P58" s="26">
        <f>L58*O58</f>
        <v>2177.280096</v>
      </c>
      <c r="Q58" s="40">
        <v>0.09</v>
      </c>
      <c r="R58" s="26">
        <f>L58*Q58</f>
        <v>1126.1793600000001</v>
      </c>
      <c r="S58" s="40">
        <v>0.19400000000000001</v>
      </c>
      <c r="T58" s="26">
        <f>L58*S58</f>
        <v>2427.5421760000004</v>
      </c>
      <c r="U58" s="40">
        <v>0.51700000000000002</v>
      </c>
      <c r="V58" s="26">
        <f>L58*U58</f>
        <v>6469.2747680000011</v>
      </c>
      <c r="W58" s="40">
        <v>0.39</v>
      </c>
      <c r="X58" s="26">
        <f>W58*L58</f>
        <v>4880.110560000001</v>
      </c>
      <c r="Y58" s="48">
        <v>3.2100000000000002E-3</v>
      </c>
      <c r="Z58" s="18">
        <f>L58*Y58</f>
        <v>40.167063840000004</v>
      </c>
      <c r="AA58" s="28">
        <f>IF(J58&gt;0,(AC58+AK58)/J58,0)</f>
        <v>2.6205158842538194E-3</v>
      </c>
      <c r="AB58" s="48">
        <v>3.2000000000000003E-4</v>
      </c>
      <c r="AC58" s="38">
        <f>AB58*L58</f>
        <v>4.0041932800000009</v>
      </c>
      <c r="AD58" s="29">
        <v>0.21299999999999999</v>
      </c>
      <c r="AE58" s="42">
        <f>AH58*(1-AI58)*AD58</f>
        <v>31.572990000000004</v>
      </c>
      <c r="AF58" s="29">
        <f>IF(AND(AD58&gt;0,AB58&gt;0,Y58&gt;0),((Y58-AB58)*AD58)/((AD58-AB58)*Y58),0)</f>
        <v>0.90166614228035979</v>
      </c>
      <c r="AG58" s="30">
        <f t="shared" si="2"/>
        <v>0.87920318179813617</v>
      </c>
      <c r="AH58" s="44">
        <v>162</v>
      </c>
      <c r="AI58" s="66">
        <v>8.5000000000000006E-2</v>
      </c>
      <c r="AJ58" s="67">
        <v>0.2137</v>
      </c>
      <c r="AK58" s="42">
        <f t="shared" si="1"/>
        <v>31.676751000000003</v>
      </c>
      <c r="AL58" s="18">
        <v>1.55</v>
      </c>
      <c r="AM58" s="18"/>
      <c r="AN58" s="122">
        <f>AN57+AH58-AM58</f>
        <v>1445.54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49100</v>
      </c>
      <c r="E59" s="68"/>
      <c r="F59" s="52">
        <f>SUM(F56:F58)</f>
        <v>42488</v>
      </c>
      <c r="G59" s="53"/>
      <c r="H59" s="69"/>
      <c r="I59" s="52">
        <f>SUM(I56:I58)</f>
        <v>45243</v>
      </c>
      <c r="J59" s="52">
        <f>SUM(J56:J58)</f>
        <v>40686</v>
      </c>
      <c r="K59" s="21">
        <f>IF(J59&gt;0,(J56*K56+J57*K57+J58*K58)/J59,0)</f>
        <v>7.9333407068770581E-2</v>
      </c>
      <c r="L59" s="53">
        <f>L56+L57+L58</f>
        <v>37458.241000000002</v>
      </c>
      <c r="M59" s="54">
        <f>IF(L59&gt;0,N59/L59,0)</f>
        <v>0.74092473851081264</v>
      </c>
      <c r="N59" s="55">
        <f>N56+N57+N58</f>
        <v>27753.737418000004</v>
      </c>
      <c r="O59" s="21">
        <f>IF(L59&gt;0,P59/L59,0)</f>
        <v>0.14740767490924095</v>
      </c>
      <c r="P59" s="55">
        <f>P56+P57+P58</f>
        <v>5521.6322120000004</v>
      </c>
      <c r="Q59" s="21">
        <f>IF(L59&gt;0,R59/L59,0)</f>
        <v>0.11166758657994647</v>
      </c>
      <c r="R59" s="55">
        <f>R56+R57+R58</f>
        <v>4182.8713700000008</v>
      </c>
      <c r="S59" s="21">
        <f>IF(L59&gt;0,T59/L59,0)</f>
        <v>0.18436166292485545</v>
      </c>
      <c r="T59" s="55">
        <f>T56+T57+T58</f>
        <v>6905.8636010000009</v>
      </c>
      <c r="U59" s="21">
        <f>IF(L59&gt;0,V59/L59,0)</f>
        <v>0.53895994830616856</v>
      </c>
      <c r="V59" s="55">
        <f>V56+V57+V58</f>
        <v>20188.491633000005</v>
      </c>
      <c r="W59" s="21">
        <f>IF(L59&gt;0,X59/L59,0)</f>
        <v>0.38665402948312499</v>
      </c>
      <c r="X59" s="55">
        <f>X56+X57+X58</f>
        <v>14483.379820000002</v>
      </c>
      <c r="Y59" s="56">
        <f>IF(L59&gt;0,Z59/L59,0)</f>
        <v>3.1633838337470251E-3</v>
      </c>
      <c r="Z59" s="57">
        <f>SUM(Z56:Z58)</f>
        <v>118.49479402</v>
      </c>
      <c r="AA59" s="63">
        <f>IF(L59&gt;0,(AA56*L56+AA57*L57+AA58*L58)/L59,0)</f>
        <v>2.6369443571111631E-3</v>
      </c>
      <c r="AB59" s="56">
        <f>IF(J59&gt;0,(J56*AB56+J57*AB57+J58*AB58)/J59,0)</f>
        <v>3.2667502334955516E-4</v>
      </c>
      <c r="AC59" s="53">
        <f>SUM(AC56:AC58)</f>
        <v>12.237305460000002</v>
      </c>
      <c r="AD59" s="54">
        <f>IF(J59&gt;0,(J56*AD56+J57*AD57+J58*AD58)/J59,0)</f>
        <v>0.21433327434498356</v>
      </c>
      <c r="AE59" s="59">
        <f>SUM(AE56:AE58)</f>
        <v>95.073314600000003</v>
      </c>
      <c r="AF59" s="54">
        <f>IF(AND(Z59&gt;0),((Z56*AF56+Z57*AF57+Z58*AF58)/Z59),0)</f>
        <v>0.89809549513807674</v>
      </c>
      <c r="AG59" s="58">
        <f t="shared" si="2"/>
        <v>0.87745385633517492</v>
      </c>
      <c r="AH59" s="52">
        <f>SUM(AH56:AH58)</f>
        <v>485</v>
      </c>
      <c r="AI59" s="21">
        <f>IF(AH59&gt;0,(AI56*AH56+AI57*AH57+AI58*AH58)/AH59,0)</f>
        <v>8.5276288659793822E-2</v>
      </c>
      <c r="AJ59" s="54">
        <f>IF(J59&gt;0,(AJ56*J56+AJ57*J57+AJ58*J58)/J59,0)</f>
        <v>0.21426651182224846</v>
      </c>
      <c r="AK59" s="59">
        <f>SUM(AK56:AK58)</f>
        <v>95.052290900000003</v>
      </c>
      <c r="AL59" s="70"/>
      <c r="AM59" s="57">
        <f>SUM(AM56:AM58)</f>
        <v>1010.5</v>
      </c>
      <c r="AN59" s="124"/>
      <c r="AO59" s="125">
        <f>AN58</f>
        <v>1445.54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53</v>
      </c>
      <c r="D60" s="12">
        <v>5587</v>
      </c>
      <c r="E60" s="12">
        <v>0</v>
      </c>
      <c r="F60" s="12">
        <v>8994</v>
      </c>
      <c r="G60" s="13">
        <v>1.1000000000000001</v>
      </c>
      <c r="H60" s="13">
        <v>3.8</v>
      </c>
      <c r="I60" s="12">
        <v>9783</v>
      </c>
      <c r="J60" s="12">
        <v>13630</v>
      </c>
      <c r="K60" s="14">
        <v>8.1000000000000003E-2</v>
      </c>
      <c r="L60" s="25">
        <f>J60*(1-K60)</f>
        <v>12525.970000000001</v>
      </c>
      <c r="M60" s="15">
        <v>0.755</v>
      </c>
      <c r="N60" s="26">
        <f>L60*M60</f>
        <v>9457.1073500000002</v>
      </c>
      <c r="O60" s="14">
        <v>0.11</v>
      </c>
      <c r="P60" s="26">
        <f>L60*O60</f>
        <v>1377.8567</v>
      </c>
      <c r="Q60" s="16">
        <v>0.13500000000000001</v>
      </c>
      <c r="R60" s="26">
        <f>L60*Q60</f>
        <v>1691.0059500000002</v>
      </c>
      <c r="S60" s="16">
        <v>0.19700000000000001</v>
      </c>
      <c r="T60" s="26">
        <f>L60*S60</f>
        <v>2467.6160900000004</v>
      </c>
      <c r="U60" s="16">
        <v>0.51800000000000002</v>
      </c>
      <c r="V60" s="26">
        <f>L60*U60</f>
        <v>6488.4524600000004</v>
      </c>
      <c r="W60" s="16">
        <v>0.4</v>
      </c>
      <c r="X60" s="26">
        <f>W60*L60</f>
        <v>5010.3880000000008</v>
      </c>
      <c r="Y60" s="17">
        <v>3.2399999999999998E-3</v>
      </c>
      <c r="Z60" s="61">
        <f>L60*Y60</f>
        <v>40.584142800000002</v>
      </c>
      <c r="AA60" s="28">
        <f>IF(J60&gt;0,(AC60+AK60)/J60,0)</f>
        <v>2.8311801540719006E-3</v>
      </c>
      <c r="AB60" s="17">
        <v>3.5E-4</v>
      </c>
      <c r="AC60" s="25">
        <f>AB60*L60</f>
        <v>4.3840895</v>
      </c>
      <c r="AD60" s="141">
        <v>0.2064</v>
      </c>
      <c r="AE60" s="31">
        <f>AH60*(1-AI60)*AD60</f>
        <v>33.238656000000006</v>
      </c>
      <c r="AF60" s="29">
        <f>IF(AND(AD60&gt;0,AB60&gt;0,Y60&gt;0),((Y60-AB60)*AD60)/((AD60-AB60)*Y60),0)</f>
        <v>0.89349043292260955</v>
      </c>
      <c r="AG60" s="62">
        <f t="shared" si="2"/>
        <v>0.87782314827611663</v>
      </c>
      <c r="AH60" s="12">
        <v>176</v>
      </c>
      <c r="AI60" s="14">
        <v>8.5000000000000006E-2</v>
      </c>
      <c r="AJ60" s="15">
        <v>0.21240000000000001</v>
      </c>
      <c r="AK60" s="31">
        <f t="shared" si="1"/>
        <v>34.204896000000005</v>
      </c>
      <c r="AL60" s="19">
        <v>1.55</v>
      </c>
      <c r="AM60" s="19">
        <v>754.64</v>
      </c>
      <c r="AN60" s="119">
        <f>AN58+AH60-AM60</f>
        <v>866.9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54</v>
      </c>
      <c r="D61" s="35">
        <v>17671</v>
      </c>
      <c r="E61" s="44">
        <v>3</v>
      </c>
      <c r="F61" s="35">
        <v>14924</v>
      </c>
      <c r="G61" s="36">
        <v>0.6</v>
      </c>
      <c r="H61" s="38">
        <v>2.4</v>
      </c>
      <c r="I61" s="35">
        <v>16117</v>
      </c>
      <c r="J61" s="35">
        <v>13604</v>
      </c>
      <c r="K61" s="66">
        <v>0.08</v>
      </c>
      <c r="L61" s="38">
        <f>J61*(1-K61)</f>
        <v>12515.68</v>
      </c>
      <c r="M61" s="39">
        <v>0.74399999999999999</v>
      </c>
      <c r="N61" s="26">
        <f>L61*M61</f>
        <v>9311.6659199999995</v>
      </c>
      <c r="O61" s="37">
        <v>0.158</v>
      </c>
      <c r="P61" s="26">
        <f>L61*O61</f>
        <v>1977.4774400000001</v>
      </c>
      <c r="Q61" s="40">
        <v>9.8000000000000004E-2</v>
      </c>
      <c r="R61" s="26">
        <f>L61*Q61</f>
        <v>1226.53664</v>
      </c>
      <c r="S61" s="40">
        <v>0.17899999999999999</v>
      </c>
      <c r="T61" s="26">
        <f>L61*S61</f>
        <v>2240.30672</v>
      </c>
      <c r="U61" s="40">
        <v>0.55000000000000004</v>
      </c>
      <c r="V61" s="26">
        <f>L61*U61</f>
        <v>6883.6240000000007</v>
      </c>
      <c r="W61" s="40">
        <v>0.4</v>
      </c>
      <c r="X61" s="26">
        <f>W61*L61</f>
        <v>5006.2720000000008</v>
      </c>
      <c r="Y61" s="41">
        <v>3.16E-3</v>
      </c>
      <c r="Z61" s="18">
        <f>L61*Y61</f>
        <v>39.549548800000004</v>
      </c>
      <c r="AA61" s="28">
        <f>IF(J61&gt;0,(AC61+AK61)/J61,0)</f>
        <v>2.7253860776242284E-3</v>
      </c>
      <c r="AB61" s="41">
        <v>3.3E-4</v>
      </c>
      <c r="AC61" s="38">
        <f>AB61*L61</f>
        <v>4.1301744000000005</v>
      </c>
      <c r="AD61" s="29">
        <v>0.21440000000000001</v>
      </c>
      <c r="AE61" s="42">
        <f>AH61*(1-AI61)*AD61</f>
        <v>33.910790400000003</v>
      </c>
      <c r="AF61" s="29">
        <f>IF(AND(AD61&gt;0,AB61&gt;0,Y61&gt;0),((Y61-AB61)*AD61)/((AD61-AB61)*Y61),0)</f>
        <v>0.89695018723912023</v>
      </c>
      <c r="AG61" s="30">
        <f t="shared" si="2"/>
        <v>0.8803108732644942</v>
      </c>
      <c r="AH61" s="35">
        <v>174</v>
      </c>
      <c r="AI61" s="66">
        <v>9.0999999999999998E-2</v>
      </c>
      <c r="AJ61" s="67">
        <v>0.20830000000000001</v>
      </c>
      <c r="AK61" s="42">
        <f t="shared" si="1"/>
        <v>32.945977800000001</v>
      </c>
      <c r="AL61" s="18">
        <v>1.58</v>
      </c>
      <c r="AM61" s="18"/>
      <c r="AN61" s="122">
        <f>AN60+AH61-AM61</f>
        <v>1040.9000000000001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47" t="s">
        <v>55</v>
      </c>
      <c r="D62" s="44">
        <v>18942</v>
      </c>
      <c r="E62" s="44">
        <v>3</v>
      </c>
      <c r="F62" s="44">
        <v>15140</v>
      </c>
      <c r="G62" s="38">
        <v>0.7</v>
      </c>
      <c r="H62" s="38">
        <v>2.8</v>
      </c>
      <c r="I62" s="44">
        <v>16241</v>
      </c>
      <c r="J62" s="44">
        <v>13636</v>
      </c>
      <c r="K62" s="66">
        <v>8.5000000000000006E-2</v>
      </c>
      <c r="L62" s="38">
        <f>J62*(1-K62)</f>
        <v>12476.94</v>
      </c>
      <c r="M62" s="29">
        <v>0.76200000000000001</v>
      </c>
      <c r="N62" s="26">
        <f>L62*M62</f>
        <v>9507.4282800000001</v>
      </c>
      <c r="O62" s="40">
        <v>0.14000000000000001</v>
      </c>
      <c r="P62" s="26">
        <f>L62*O62</f>
        <v>1746.7716000000003</v>
      </c>
      <c r="Q62" s="40">
        <v>9.8000000000000004E-2</v>
      </c>
      <c r="R62" s="26">
        <f>L62*Q62</f>
        <v>1222.7401200000002</v>
      </c>
      <c r="S62" s="40">
        <v>0.19</v>
      </c>
      <c r="T62" s="26">
        <f>L62*S62</f>
        <v>2370.6186000000002</v>
      </c>
      <c r="U62" s="40">
        <v>0.52800000000000002</v>
      </c>
      <c r="V62" s="26">
        <f>L62*U62</f>
        <v>6587.8243200000006</v>
      </c>
      <c r="W62" s="40">
        <v>0.41</v>
      </c>
      <c r="X62" s="26">
        <f>W62*L62</f>
        <v>5115.5454</v>
      </c>
      <c r="Y62" s="48">
        <v>3.2200000000000002E-3</v>
      </c>
      <c r="Z62" s="18">
        <f>L62*Y62</f>
        <v>40.175746800000006</v>
      </c>
      <c r="AA62" s="28">
        <f>IF(J62&gt;0,(AC62+AK62)/J62,0)</f>
        <v>2.5808273100616018E-3</v>
      </c>
      <c r="AB62" s="48">
        <v>3.3E-4</v>
      </c>
      <c r="AC62" s="38">
        <f>AB62*L62</f>
        <v>4.1173902</v>
      </c>
      <c r="AD62" s="29">
        <v>0.21640000000000001</v>
      </c>
      <c r="AE62" s="42">
        <f>AH62*(1-AI62)*AD62</f>
        <v>31.704764000000001</v>
      </c>
      <c r="AF62" s="29">
        <f>IF(AND(AD62&gt;0,AB62&gt;0,Y62&gt;0),((Y62-AB62)*AD62)/((AD62-AB62)*Y62),0)</f>
        <v>0.89888628800132919</v>
      </c>
      <c r="AG62" s="30">
        <f t="shared" si="2"/>
        <v>0.87349306666564619</v>
      </c>
      <c r="AH62" s="44">
        <v>161</v>
      </c>
      <c r="AI62" s="66">
        <v>0.09</v>
      </c>
      <c r="AJ62" s="67">
        <v>0.21210000000000001</v>
      </c>
      <c r="AK62" s="42">
        <f t="shared" si="1"/>
        <v>31.074770999999998</v>
      </c>
      <c r="AL62" s="18">
        <v>1.55</v>
      </c>
      <c r="AM62" s="18"/>
      <c r="AN62" s="122">
        <f>AN61+AH62-AM62</f>
        <v>1201.9000000000001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42200</v>
      </c>
      <c r="E63" s="68"/>
      <c r="F63" s="52">
        <f>SUM(F60:F62)</f>
        <v>39058</v>
      </c>
      <c r="G63" s="53"/>
      <c r="H63" s="69"/>
      <c r="I63" s="52">
        <f>SUM(I60:I62)</f>
        <v>42141</v>
      </c>
      <c r="J63" s="52">
        <f>SUM(J60:J62)</f>
        <v>40870</v>
      </c>
      <c r="K63" s="21">
        <f>IF(J63&gt;0,(J60*K60+J61*K61+J62*K62)/J63,0)</f>
        <v>8.2001712747736724E-2</v>
      </c>
      <c r="L63" s="53">
        <f>L60+L61+L62</f>
        <v>37518.590000000004</v>
      </c>
      <c r="M63" s="54">
        <f>IF(L63&gt;0,N63/L63,0)</f>
        <v>0.75365842772876046</v>
      </c>
      <c r="N63" s="55">
        <f>N60+N61+N62</f>
        <v>28276.201549999998</v>
      </c>
      <c r="O63" s="21">
        <f>IF(L63&gt;0,P63/L63,0)</f>
        <v>0.13598873891582811</v>
      </c>
      <c r="P63" s="55">
        <f>P60+P61+P62</f>
        <v>5102.10574</v>
      </c>
      <c r="Q63" s="21">
        <f>IF(L63&gt;0,R63/L63,0)</f>
        <v>0.11035283335541128</v>
      </c>
      <c r="R63" s="55">
        <f>R60+R61+R62</f>
        <v>4140.2827100000004</v>
      </c>
      <c r="S63" s="21">
        <f>IF(L63&gt;0,T63/L63,0)</f>
        <v>0.18866757546059165</v>
      </c>
      <c r="T63" s="55">
        <f>T60+T61+T62</f>
        <v>7078.5414099999998</v>
      </c>
      <c r="U63" s="21">
        <f>IF(L63&gt;0,V63/L63,0)</f>
        <v>0.53200029052264486</v>
      </c>
      <c r="V63" s="55">
        <f>V60+V61+V62</f>
        <v>19959.90078</v>
      </c>
      <c r="W63" s="21">
        <f>IF(L63&gt;0,X63/L63,0)</f>
        <v>0.40332553542124056</v>
      </c>
      <c r="X63" s="55">
        <f>X60+X61+X62</f>
        <v>15132.205400000003</v>
      </c>
      <c r="Y63" s="56">
        <f>IF(L63&gt;0,Z63/L63,0)</f>
        <v>3.2066620414040077E-3</v>
      </c>
      <c r="Z63" s="57">
        <f>SUM(Z60:Z62)</f>
        <v>120.3094384</v>
      </c>
      <c r="AA63" s="63">
        <f>IF(L63&gt;0,(AA60*L60+AA61*L61+AA62*L62)/L63,0)</f>
        <v>2.7126329959761279E-3</v>
      </c>
      <c r="AB63" s="56">
        <f>IF(J63&gt;0,(J60*AB60+J61*AB61+J62*AB62)/J63,0)</f>
        <v>3.366699290433081E-4</v>
      </c>
      <c r="AC63" s="53">
        <f>SUM(AC60:AC62)</f>
        <v>12.631654099999999</v>
      </c>
      <c r="AD63" s="54">
        <f>IF(J63&gt;0,(J60*AD60+J61*AD61+J62*AD62)/J63,0)</f>
        <v>0.21239931490090533</v>
      </c>
      <c r="AE63" s="59">
        <f>SUM(AE60:AE62)</f>
        <v>98.854210400000014</v>
      </c>
      <c r="AF63" s="54">
        <f>IF(AND(Z63&gt;0),((Z60*AF60+Z61*AF61+Z62*AF62)/Z63),0)</f>
        <v>0.89642963897569827</v>
      </c>
      <c r="AG63" s="58">
        <f t="shared" si="2"/>
        <v>0.87728836363051366</v>
      </c>
      <c r="AH63" s="52">
        <f>SUM(AH60:AH62)</f>
        <v>511</v>
      </c>
      <c r="AI63" s="21">
        <f>IF(J63&gt;0,(AI60*J60+AI61*J61+AI62*J62)/J63,0)</f>
        <v>8.8665378027893316E-2</v>
      </c>
      <c r="AJ63" s="54">
        <f>IF(J63&gt;0,(AJ60*J60+AJ61*J61+AJ62*J62)/J63,0)</f>
        <v>0.21093517983851234</v>
      </c>
      <c r="AK63" s="59">
        <f>SUM(AK60:AK62)</f>
        <v>98.225644799999998</v>
      </c>
      <c r="AL63" s="70"/>
      <c r="AM63" s="57">
        <f>SUM(AM60:AM62)</f>
        <v>754.64</v>
      </c>
      <c r="AN63" s="124"/>
      <c r="AO63" s="125">
        <f>AN62</f>
        <v>1201.9000000000001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49</v>
      </c>
      <c r="D64" s="12">
        <v>5499</v>
      </c>
      <c r="E64" s="12">
        <v>0</v>
      </c>
      <c r="F64" s="12">
        <v>10188</v>
      </c>
      <c r="G64" s="13">
        <v>0.9</v>
      </c>
      <c r="H64" s="13">
        <v>3.2</v>
      </c>
      <c r="I64" s="12">
        <v>10449</v>
      </c>
      <c r="J64" s="12">
        <v>13477</v>
      </c>
      <c r="K64" s="14">
        <v>8.6999999999999994E-2</v>
      </c>
      <c r="L64" s="25">
        <f>J64*(1-K64)</f>
        <v>12304.501</v>
      </c>
      <c r="M64" s="15">
        <v>0.70299999999999996</v>
      </c>
      <c r="N64" s="26">
        <f>L64*M64</f>
        <v>8650.0642029999999</v>
      </c>
      <c r="O64" s="14">
        <v>0.16200000000000001</v>
      </c>
      <c r="P64" s="26">
        <f>L64*O64</f>
        <v>1993.329162</v>
      </c>
      <c r="Q64" s="16">
        <v>0.13500000000000001</v>
      </c>
      <c r="R64" s="26">
        <f>L64*Q64</f>
        <v>1661.1076350000001</v>
      </c>
      <c r="S64" s="16">
        <v>0.214</v>
      </c>
      <c r="T64" s="26">
        <f>L64*S64</f>
        <v>2633.1632140000002</v>
      </c>
      <c r="U64" s="16">
        <v>0.498</v>
      </c>
      <c r="V64" s="26">
        <f>L64*U64</f>
        <v>6127.641498</v>
      </c>
      <c r="W64" s="16">
        <v>0.41</v>
      </c>
      <c r="X64" s="26">
        <f>W64*L64</f>
        <v>5044.8454099999999</v>
      </c>
      <c r="Y64" s="17">
        <v>3.14E-3</v>
      </c>
      <c r="Z64" s="61">
        <f>L64*Y64</f>
        <v>38.636133139999998</v>
      </c>
      <c r="AA64" s="28">
        <f>IF(J64&gt;0,(AC64+AK64)/J64,0)</f>
        <v>2.6678755197744306E-3</v>
      </c>
      <c r="AB64" s="17">
        <v>3.8000000000000002E-4</v>
      </c>
      <c r="AC64" s="25">
        <f>AB64*L64</f>
        <v>4.6757103799999999</v>
      </c>
      <c r="AD64" s="141">
        <v>0.20300000000000001</v>
      </c>
      <c r="AE64" s="31">
        <f>AH64*(1-AI64)*AD64</f>
        <v>31.03464</v>
      </c>
      <c r="AF64" s="29">
        <f>IF(AND(AD64&gt;0,AB64&gt;0,Y64&gt;0),((Y64-AB64)*AD64)/((AD64-AB64)*Y64),0)</f>
        <v>0.88062936047334051</v>
      </c>
      <c r="AG64" s="62">
        <f t="shared" si="2"/>
        <v>0.85916027215788882</v>
      </c>
      <c r="AH64" s="12">
        <v>168</v>
      </c>
      <c r="AI64" s="14">
        <v>0.09</v>
      </c>
      <c r="AJ64" s="15">
        <v>0.2046</v>
      </c>
      <c r="AK64" s="31">
        <f t="shared" si="1"/>
        <v>31.279247999999999</v>
      </c>
      <c r="AL64" s="19">
        <v>1.57</v>
      </c>
      <c r="AM64" s="19">
        <v>752.36</v>
      </c>
      <c r="AN64" s="119">
        <f>AN62+AH64-AM64</f>
        <v>617.54000000000008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54</v>
      </c>
      <c r="D65" s="35">
        <v>17596</v>
      </c>
      <c r="E65" s="44">
        <v>3</v>
      </c>
      <c r="F65" s="35">
        <v>12763</v>
      </c>
      <c r="G65" s="36">
        <v>1.3</v>
      </c>
      <c r="H65" s="38">
        <v>4.2</v>
      </c>
      <c r="I65" s="35">
        <v>13649</v>
      </c>
      <c r="J65" s="35">
        <v>13560</v>
      </c>
      <c r="K65" s="66">
        <v>8.2000000000000003E-2</v>
      </c>
      <c r="L65" s="38">
        <f>J65*(1-K65)</f>
        <v>12448.08</v>
      </c>
      <c r="M65" s="39">
        <v>0.749</v>
      </c>
      <c r="N65" s="26">
        <f>L65*M65</f>
        <v>9323.6119199999994</v>
      </c>
      <c r="O65" s="37">
        <v>0.13600000000000001</v>
      </c>
      <c r="P65" s="26">
        <f>L65*O65</f>
        <v>1692.9388800000002</v>
      </c>
      <c r="Q65" s="40">
        <v>0.115</v>
      </c>
      <c r="R65" s="26">
        <f>L65*Q65</f>
        <v>1431.5291999999999</v>
      </c>
      <c r="S65" s="40">
        <v>0.22500000000000001</v>
      </c>
      <c r="T65" s="26">
        <f>L65*S65</f>
        <v>2800.8180000000002</v>
      </c>
      <c r="U65" s="40">
        <v>0.48199999999999998</v>
      </c>
      <c r="V65" s="26">
        <f>L65*U65</f>
        <v>5999.9745599999997</v>
      </c>
      <c r="W65" s="40">
        <v>0.4</v>
      </c>
      <c r="X65" s="26">
        <f>W65*L65</f>
        <v>4979.232</v>
      </c>
      <c r="Y65" s="41">
        <v>2.99E-3</v>
      </c>
      <c r="Z65" s="18">
        <f>L65*Y65</f>
        <v>37.219759199999999</v>
      </c>
      <c r="AA65" s="28">
        <f>IF(J65&gt;0,(AC65+AK65)/J65,0)</f>
        <v>2.5586486873156343E-3</v>
      </c>
      <c r="AB65" s="41">
        <v>3.4000000000000002E-4</v>
      </c>
      <c r="AC65" s="38">
        <f>AB65*L65</f>
        <v>4.2323472000000004</v>
      </c>
      <c r="AD65" s="29">
        <v>0.1986</v>
      </c>
      <c r="AE65" s="42">
        <f>AH65*(1-AI65)*AD65</f>
        <v>30.757182</v>
      </c>
      <c r="AF65" s="29">
        <f>IF(AND(AD65&gt;0,AB65&gt;0,Y65&gt;0),((Y65-AB65)*AD65)/((AD65-AB65)*Y65),0)</f>
        <v>0.88780753761740527</v>
      </c>
      <c r="AG65" s="30">
        <f t="shared" si="2"/>
        <v>0.86861878248101387</v>
      </c>
      <c r="AH65" s="35">
        <v>170</v>
      </c>
      <c r="AI65" s="66">
        <v>8.8999999999999996E-2</v>
      </c>
      <c r="AJ65" s="67">
        <v>0.19670000000000001</v>
      </c>
      <c r="AK65" s="42">
        <f t="shared" si="1"/>
        <v>30.462929000000003</v>
      </c>
      <c r="AL65" s="18">
        <v>1.6</v>
      </c>
      <c r="AM65" s="18"/>
      <c r="AN65" s="122">
        <f>AN64+AH65-AM65</f>
        <v>787.54000000000008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47" t="s">
        <v>55</v>
      </c>
      <c r="D66" s="44">
        <v>16105</v>
      </c>
      <c r="E66" s="44">
        <v>0</v>
      </c>
      <c r="F66" s="44">
        <v>13222</v>
      </c>
      <c r="G66" s="38">
        <v>0.8</v>
      </c>
      <c r="H66" s="38">
        <v>4</v>
      </c>
      <c r="I66" s="44">
        <v>14516</v>
      </c>
      <c r="J66" s="44">
        <v>14027</v>
      </c>
      <c r="K66" s="66">
        <v>7.4999999999999997E-2</v>
      </c>
      <c r="L66" s="38">
        <f>J66*(1-K66)</f>
        <v>12974.975</v>
      </c>
      <c r="M66" s="29">
        <v>0.58099999999999996</v>
      </c>
      <c r="N66" s="26">
        <f>L66*M66</f>
        <v>7538.4604749999999</v>
      </c>
      <c r="O66" s="40">
        <v>0.19800000000000001</v>
      </c>
      <c r="P66" s="26">
        <f>L66*O66</f>
        <v>2569.0450500000002</v>
      </c>
      <c r="Q66" s="40">
        <v>0.221</v>
      </c>
      <c r="R66" s="26">
        <f>L66*Q66</f>
        <v>2867.4694750000003</v>
      </c>
      <c r="S66" s="40">
        <v>0.2</v>
      </c>
      <c r="T66" s="26">
        <f>L66*S66</f>
        <v>2594.9950000000003</v>
      </c>
      <c r="U66" s="40">
        <v>0.50800000000000001</v>
      </c>
      <c r="V66" s="26">
        <f>L66*U66</f>
        <v>6591.2873</v>
      </c>
      <c r="W66" s="40">
        <v>0.4</v>
      </c>
      <c r="X66" s="26">
        <f>W66*L66</f>
        <v>5189.9900000000007</v>
      </c>
      <c r="Y66" s="48">
        <v>2.97E-3</v>
      </c>
      <c r="Z66" s="18">
        <f>L66*Y66</f>
        <v>38.535675750000003</v>
      </c>
      <c r="AA66" s="28">
        <f>IF(J66&gt;0,(AC66+AK66)/J66,0)</f>
        <v>2.3278106508875739E-3</v>
      </c>
      <c r="AB66" s="48">
        <v>3.2000000000000003E-4</v>
      </c>
      <c r="AC66" s="38">
        <f>AB66*L66</f>
        <v>4.1519920000000008</v>
      </c>
      <c r="AD66" s="29">
        <v>0.1986</v>
      </c>
      <c r="AE66" s="42">
        <f>AH66*(1-AI66)*AD66</f>
        <v>29.011488000000003</v>
      </c>
      <c r="AF66" s="29">
        <f>IF(AND(AD66&gt;0,AB66&gt;0,Y66&gt;0),((Y66-AB66)*AD66)/((AD66-AB66)*Y66),0)</f>
        <v>0.89369588562648883</v>
      </c>
      <c r="AG66" s="30">
        <f t="shared" si="2"/>
        <v>0.86394880974000987</v>
      </c>
      <c r="AH66" s="44">
        <v>160</v>
      </c>
      <c r="AI66" s="66">
        <v>8.6999999999999994E-2</v>
      </c>
      <c r="AJ66" s="67">
        <v>0.1951</v>
      </c>
      <c r="AK66" s="42">
        <f t="shared" si="1"/>
        <v>28.500208000000001</v>
      </c>
      <c r="AL66" s="18">
        <v>1.5</v>
      </c>
      <c r="AM66" s="18"/>
      <c r="AN66" s="122">
        <f>AN65+AH66-AM66</f>
        <v>947.54000000000008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39200</v>
      </c>
      <c r="E67" s="68"/>
      <c r="F67" s="52">
        <f>SUM(F64:F66)</f>
        <v>36173</v>
      </c>
      <c r="G67" s="53"/>
      <c r="H67" s="69"/>
      <c r="I67" s="52">
        <f>SUM(I64:I66)</f>
        <v>38614</v>
      </c>
      <c r="J67" s="52">
        <f>SUM(J64:J66)</f>
        <v>41064</v>
      </c>
      <c r="K67" s="21">
        <f>IF(J67&gt;0,(J64*K64+J65*K65+J66*K66)/J67,0)</f>
        <v>8.1249853886616E-2</v>
      </c>
      <c r="L67" s="53">
        <f>L64+L65+L66</f>
        <v>37727.555999999997</v>
      </c>
      <c r="M67" s="54">
        <f>IF(L67&gt;0,N67/L67,0)</f>
        <v>0.67622023006207976</v>
      </c>
      <c r="N67" s="55">
        <f>N64+N65+N66</f>
        <v>25512.136597999997</v>
      </c>
      <c r="O67" s="21">
        <f>IF(L67&gt;0,P67/L67,0)</f>
        <v>0.16580223463189614</v>
      </c>
      <c r="P67" s="55">
        <f>P64+P65+P66</f>
        <v>6255.3130920000003</v>
      </c>
      <c r="Q67" s="21">
        <f>IF(L67&gt;0,R67/L67,0)</f>
        <v>0.1579775353060241</v>
      </c>
      <c r="R67" s="55">
        <f>R64+R65+R66</f>
        <v>5960.106310000001</v>
      </c>
      <c r="S67" s="21">
        <f>IF(L67&gt;0,T67/L67,0)</f>
        <v>0.21281463909297493</v>
      </c>
      <c r="T67" s="55">
        <f>T64+T65+T66</f>
        <v>8028.9762140000003</v>
      </c>
      <c r="U67" s="21">
        <f>IF(L67&gt;0,V67/L67,0)</f>
        <v>0.49615997808074291</v>
      </c>
      <c r="V67" s="55">
        <f>V64+V65+V66</f>
        <v>18718.903358</v>
      </c>
      <c r="W67" s="21">
        <f>IF(L67&gt;0,X67/L67,0)</f>
        <v>0.4032614095119228</v>
      </c>
      <c r="X67" s="55">
        <f>X64+X65+X66</f>
        <v>15214.06741</v>
      </c>
      <c r="Y67" s="56">
        <f>IF(L67&gt;0,Z67/L67,0)</f>
        <v>3.032042894323714E-3</v>
      </c>
      <c r="Z67" s="57">
        <f>SUM(Z64:Z66)</f>
        <v>114.39156808999999</v>
      </c>
      <c r="AA67" s="63">
        <f>IF(L67&gt;0,(AA64*L64+AA65*L65+AA66*L66)/L67,0)</f>
        <v>2.5148839631313519E-3</v>
      </c>
      <c r="AB67" s="56">
        <f>IF(J67&gt;0,(J64*AB64+J65*AB65+J66*AB66)/J67,0)</f>
        <v>3.4629602571595563E-4</v>
      </c>
      <c r="AC67" s="53">
        <f>SUM(AC64:AC66)</f>
        <v>13.060049580000001</v>
      </c>
      <c r="AD67" s="54">
        <f>IF(J67&gt;0,(J64*AD64+J65*AD65+J66*AD66)/J67,0)</f>
        <v>0.20004405805571787</v>
      </c>
      <c r="AE67" s="59">
        <f>SUM(AE64:AE66)</f>
        <v>90.803309999999996</v>
      </c>
      <c r="AF67" s="54">
        <f>IF(AND(Z67&gt;0),((Z64*AF64+Z65*AF65+Z66*AF66)/Z67),0)</f>
        <v>0.88736672244980741</v>
      </c>
      <c r="AG67" s="58">
        <f t="shared" si="2"/>
        <v>0.86380648937554771</v>
      </c>
      <c r="AH67" s="52">
        <f>SUM(AH64:AH66)</f>
        <v>498</v>
      </c>
      <c r="AI67" s="21">
        <f>IF(AH67&gt;0,(AI64*AH64+AI65*AH65+AI66*AH66)/AH67,0)</f>
        <v>8.8694779116465866E-2</v>
      </c>
      <c r="AJ67" s="54">
        <f>IF(J67&gt;0,(AJ64*J64+AJ65*J65+AJ66*J66)/J67,0)</f>
        <v>0.19874619861679332</v>
      </c>
      <c r="AK67" s="59">
        <f>SUM(AK64:AK66)</f>
        <v>90.242384999999999</v>
      </c>
      <c r="AL67" s="70"/>
      <c r="AM67" s="57">
        <f>SUM(AM64:AM66)</f>
        <v>752.36</v>
      </c>
      <c r="AN67" s="124"/>
      <c r="AO67" s="125">
        <f>AN66</f>
        <v>947.54000000000008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49</v>
      </c>
      <c r="D68" s="12">
        <v>4750</v>
      </c>
      <c r="E68" s="12">
        <v>0</v>
      </c>
      <c r="F68" s="12">
        <v>5865</v>
      </c>
      <c r="G68" s="13">
        <v>1.7</v>
      </c>
      <c r="H68" s="13">
        <v>3.9</v>
      </c>
      <c r="I68" s="12">
        <v>7196</v>
      </c>
      <c r="J68" s="12">
        <v>14718</v>
      </c>
      <c r="K68" s="14">
        <v>8.4000000000000005E-2</v>
      </c>
      <c r="L68" s="25">
        <f>J68*(1-K68)</f>
        <v>13481.688</v>
      </c>
      <c r="M68" s="15">
        <v>0.73399999999999999</v>
      </c>
      <c r="N68" s="26">
        <f>L68*M68</f>
        <v>9895.5589920000002</v>
      </c>
      <c r="O68" s="14">
        <v>0.17399999999999999</v>
      </c>
      <c r="P68" s="26">
        <f>L68*O68</f>
        <v>2345.8137119999997</v>
      </c>
      <c r="Q68" s="16">
        <v>9.1999999999999998E-2</v>
      </c>
      <c r="R68" s="26">
        <f>L68*Q68</f>
        <v>1240.315296</v>
      </c>
      <c r="S68" s="16">
        <v>0.20899999999999999</v>
      </c>
      <c r="T68" s="26">
        <f>L68*S68</f>
        <v>2817.6727919999998</v>
      </c>
      <c r="U68" s="16">
        <v>0.51500000000000001</v>
      </c>
      <c r="V68" s="26">
        <f>L68*U68</f>
        <v>6943.0693200000005</v>
      </c>
      <c r="W68" s="16">
        <v>0.41</v>
      </c>
      <c r="X68" s="26">
        <f>W68*L68</f>
        <v>5527.49208</v>
      </c>
      <c r="Y68" s="17">
        <v>2.9499999999999999E-3</v>
      </c>
      <c r="Z68" s="61">
        <f>L68*Y68</f>
        <v>39.770979599999997</v>
      </c>
      <c r="AA68" s="28">
        <f>IF(J68&gt;0,(AC68+AK68)/J68,0)</f>
        <v>2.4279383774969423E-3</v>
      </c>
      <c r="AB68" s="17">
        <v>3.3E-4</v>
      </c>
      <c r="AC68" s="25">
        <f>AB68*L68</f>
        <v>4.4489570399999998</v>
      </c>
      <c r="AD68" s="141">
        <v>0.1862</v>
      </c>
      <c r="AE68" s="31">
        <f>AH68*(1-AI68)*AD68</f>
        <v>32.8188672</v>
      </c>
      <c r="AF68" s="29">
        <f>IF(AND(AD68&gt;0,AB68&gt;0,Y68&gt;0),((Y68-AB68)*AD68)/((AD68-AB68)*Y68),0)</f>
        <v>0.88971241974297677</v>
      </c>
      <c r="AG68" s="62">
        <f t="shared" ref="AG68:AG99" si="3">IF(AND(AA68&gt;0,AJ68&gt;0,AB68&gt;0),((AJ68*(AA68-AB68))/(AA68*(AJ68-AB68))),0)</f>
        <v>0.86569167257071888</v>
      </c>
      <c r="AH68" s="12">
        <v>192</v>
      </c>
      <c r="AI68" s="14">
        <v>8.2000000000000003E-2</v>
      </c>
      <c r="AJ68" s="15">
        <v>0.17749999999999999</v>
      </c>
      <c r="AK68" s="31">
        <f t="shared" si="1"/>
        <v>31.285439999999998</v>
      </c>
      <c r="AL68" s="19">
        <v>1.62</v>
      </c>
      <c r="AM68" s="19">
        <v>499.52</v>
      </c>
      <c r="AN68" s="119">
        <f>AN66+AH68-AM68</f>
        <v>640.02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24" t="s">
        <v>52</v>
      </c>
      <c r="D69" s="35">
        <v>15950</v>
      </c>
      <c r="E69" s="44">
        <v>0</v>
      </c>
      <c r="F69" s="35">
        <v>12672</v>
      </c>
      <c r="G69" s="36">
        <v>1.6</v>
      </c>
      <c r="H69" s="38">
        <v>4.0999999999999996</v>
      </c>
      <c r="I69" s="35">
        <v>13449</v>
      </c>
      <c r="J69" s="35">
        <v>14577</v>
      </c>
      <c r="K69" s="66">
        <v>7.9000000000000001E-2</v>
      </c>
      <c r="L69" s="38">
        <f>J69*(1-K69)</f>
        <v>13425.417000000001</v>
      </c>
      <c r="M69" s="39">
        <v>0.75600000000000001</v>
      </c>
      <c r="N69" s="26">
        <f>L69*M69</f>
        <v>10149.615252000001</v>
      </c>
      <c r="O69" s="37">
        <v>0.112</v>
      </c>
      <c r="P69" s="26">
        <f>L69*O69</f>
        <v>1503.6467040000002</v>
      </c>
      <c r="Q69" s="40">
        <v>0.13200000000000001</v>
      </c>
      <c r="R69" s="26">
        <f>L69*Q69</f>
        <v>1772.1550440000003</v>
      </c>
      <c r="S69" s="40">
        <v>0.215</v>
      </c>
      <c r="T69" s="26">
        <f>L69*S69</f>
        <v>2886.4646550000002</v>
      </c>
      <c r="U69" s="40">
        <v>0.501</v>
      </c>
      <c r="V69" s="26">
        <f>L69*U69</f>
        <v>6726.133917000001</v>
      </c>
      <c r="W69" s="40">
        <v>0.4</v>
      </c>
      <c r="X69" s="26">
        <f>W69*L69</f>
        <v>5370.1668000000009</v>
      </c>
      <c r="Y69" s="41">
        <v>2.9499999999999999E-3</v>
      </c>
      <c r="Z69" s="18">
        <f>L69*Y69</f>
        <v>39.604980150000003</v>
      </c>
      <c r="AA69" s="28">
        <f>IF(J69&gt;0,(AC69+AK69)/J69,0)</f>
        <v>2.6345118522329695E-3</v>
      </c>
      <c r="AB69" s="41">
        <v>3.1E-4</v>
      </c>
      <c r="AC69" s="38">
        <f>AB69*L69</f>
        <v>4.16187927</v>
      </c>
      <c r="AD69" s="29">
        <v>0.19819999999999999</v>
      </c>
      <c r="AE69" s="42">
        <f>AH69*(1-AI69)*AD69</f>
        <v>36.389519999999997</v>
      </c>
      <c r="AF69" s="29">
        <f>IF(AND(AD69&gt;0,AB69&gt;0,Y69&gt;0),((Y69-AB69)*AD69)/((AD69-AB69)*Y69),0)</f>
        <v>0.89631716301900288</v>
      </c>
      <c r="AG69" s="30">
        <f t="shared" si="3"/>
        <v>0.88380019365488371</v>
      </c>
      <c r="AH69" s="35">
        <v>200</v>
      </c>
      <c r="AI69" s="66">
        <v>8.2000000000000003E-2</v>
      </c>
      <c r="AJ69" s="67">
        <v>0.1865</v>
      </c>
      <c r="AK69" s="42">
        <f t="shared" si="1"/>
        <v>34.241399999999999</v>
      </c>
      <c r="AL69" s="18">
        <v>1.5</v>
      </c>
      <c r="AM69" s="18"/>
      <c r="AN69" s="122">
        <f>AN68+AH69-AM69</f>
        <v>840.02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47" t="s">
        <v>55</v>
      </c>
      <c r="D70" s="44">
        <v>13400</v>
      </c>
      <c r="E70" s="44">
        <v>0</v>
      </c>
      <c r="F70" s="44">
        <v>12556</v>
      </c>
      <c r="G70" s="38">
        <v>0.9</v>
      </c>
      <c r="H70" s="38">
        <v>3.8</v>
      </c>
      <c r="I70" s="44">
        <v>13608</v>
      </c>
      <c r="J70" s="44">
        <v>14634</v>
      </c>
      <c r="K70" s="66">
        <v>0.08</v>
      </c>
      <c r="L70" s="38">
        <f>J70*(1-K70)</f>
        <v>13463.28</v>
      </c>
      <c r="M70" s="29">
        <v>0.65200000000000002</v>
      </c>
      <c r="N70" s="26">
        <f>L70*M70</f>
        <v>8778.0585600000013</v>
      </c>
      <c r="O70" s="40">
        <v>0.193</v>
      </c>
      <c r="P70" s="26">
        <f>L70*O70</f>
        <v>2598.4130400000004</v>
      </c>
      <c r="Q70" s="40">
        <v>0.155</v>
      </c>
      <c r="R70" s="26">
        <f>L70*Q70</f>
        <v>2086.8083999999999</v>
      </c>
      <c r="S70" s="40">
        <v>0.21099999999999999</v>
      </c>
      <c r="T70" s="26">
        <f>L70*S70</f>
        <v>2840.7520800000002</v>
      </c>
      <c r="U70" s="40">
        <v>0.50700000000000001</v>
      </c>
      <c r="V70" s="26">
        <f>L70*U70</f>
        <v>6825.8829600000008</v>
      </c>
      <c r="W70" s="40">
        <v>0.4</v>
      </c>
      <c r="X70" s="26">
        <f>W70*L70</f>
        <v>5385.3120000000008</v>
      </c>
      <c r="Y70" s="48">
        <v>2.99E-3</v>
      </c>
      <c r="Z70" s="18">
        <f>L70*Y70</f>
        <v>40.255207200000001</v>
      </c>
      <c r="AA70" s="28">
        <f>IF(J70&gt;0,(AC70+AK70)/J70,0)</f>
        <v>2.5286568265682659E-3</v>
      </c>
      <c r="AB70" s="48">
        <v>2.9999999999999997E-4</v>
      </c>
      <c r="AC70" s="38">
        <f>AB70*L70</f>
        <v>4.0389840000000001</v>
      </c>
      <c r="AD70" s="29">
        <v>0.2</v>
      </c>
      <c r="AE70" s="42">
        <f>AH70*(1-AI70)*AD70</f>
        <v>34.700400000000002</v>
      </c>
      <c r="AF70" s="29">
        <f>IF(AND(AD70&gt;0,AB70&gt;0,Y70&gt;0),((Y70-AB70)*AD70)/((AD70-AB70)*Y70),0)</f>
        <v>0.9010170774556483</v>
      </c>
      <c r="AG70" s="30">
        <f t="shared" si="3"/>
        <v>0.88275376078772005</v>
      </c>
      <c r="AH70" s="44">
        <v>189</v>
      </c>
      <c r="AI70" s="66">
        <v>8.2000000000000003E-2</v>
      </c>
      <c r="AJ70" s="67">
        <v>0.19</v>
      </c>
      <c r="AK70" s="42">
        <f t="shared" si="1"/>
        <v>32.965380000000003</v>
      </c>
      <c r="AL70" s="18">
        <v>1.6</v>
      </c>
      <c r="AM70" s="18"/>
      <c r="AN70" s="122">
        <f>AN69+AH70-AM70</f>
        <v>1029.02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34100</v>
      </c>
      <c r="E71" s="68"/>
      <c r="F71" s="52">
        <f>SUM(F68:F70)</f>
        <v>31093</v>
      </c>
      <c r="G71" s="53"/>
      <c r="H71" s="69"/>
      <c r="I71" s="52">
        <f>SUM(I68:I70)</f>
        <v>34253</v>
      </c>
      <c r="J71" s="52">
        <f>SUM(J68:J70)</f>
        <v>43929</v>
      </c>
      <c r="K71" s="21">
        <f>IF(J71&gt;0,(J68*K68+J69*K69+J70*K70)/J71,0)</f>
        <v>8.1008331626032937E-2</v>
      </c>
      <c r="L71" s="53">
        <f>L68+L69+L70</f>
        <v>40370.385000000002</v>
      </c>
      <c r="M71" s="54">
        <f>IF(L71&gt;0,N71/L71,0)</f>
        <v>0.71396972815592419</v>
      </c>
      <c r="N71" s="55">
        <f>N68+N69+N70</f>
        <v>28823.232804000003</v>
      </c>
      <c r="O71" s="21">
        <f>IF(L71&gt;0,P71/L71,0)</f>
        <v>0.15971790846185885</v>
      </c>
      <c r="P71" s="55">
        <f>P68+P69+P70</f>
        <v>6447.8734560000003</v>
      </c>
      <c r="Q71" s="21">
        <f>IF(L71&gt;0,R71/L71,0)</f>
        <v>0.12631236338221694</v>
      </c>
      <c r="R71" s="55">
        <f>R68+R69+R70</f>
        <v>5099.2787399999997</v>
      </c>
      <c r="S71" s="21">
        <f>IF(L71&gt;0,T71/L71,0)</f>
        <v>0.21166232442420352</v>
      </c>
      <c r="T71" s="55">
        <f>T68+T69+T70</f>
        <v>8544.8895269999994</v>
      </c>
      <c r="U71" s="21">
        <f>IF(L71&gt;0,V71/L71,0)</f>
        <v>0.5076762631072258</v>
      </c>
      <c r="V71" s="55">
        <f>V68+V69+V70</f>
        <v>20495.086197000004</v>
      </c>
      <c r="W71" s="21">
        <f>IF(L71&gt;0,X71/L71,0)</f>
        <v>0.4033394994870621</v>
      </c>
      <c r="X71" s="55">
        <f>X68+X69+X70</f>
        <v>16282.970880000001</v>
      </c>
      <c r="Y71" s="56">
        <f>IF(L71&gt;0,Z71/L71,0)</f>
        <v>2.9633397588355917E-3</v>
      </c>
      <c r="Z71" s="57">
        <f>SUM(Z68:Z70)</f>
        <v>119.63116694999999</v>
      </c>
      <c r="AA71" s="63">
        <f>IF(L71&gt;0,(AA68*L68+AA69*L69+AA70*L70)/L71,0)</f>
        <v>2.5302246380932455E-3</v>
      </c>
      <c r="AB71" s="56">
        <f>IF(J71&gt;0,(J68*AB68+J69*AB69+J70*AB70)/J71,0)</f>
        <v>3.1336952810216478E-4</v>
      </c>
      <c r="AC71" s="53">
        <f>SUM(AC68:AC70)</f>
        <v>12.649820309999999</v>
      </c>
      <c r="AD71" s="54">
        <f>IF(J71&gt;0,(J68*AD68+J69*AD69+J70*AD70)/J71,0)</f>
        <v>0.19477914361811108</v>
      </c>
      <c r="AE71" s="59">
        <f>SUM(AE68:AE70)</f>
        <v>103.90878720000001</v>
      </c>
      <c r="AF71" s="54">
        <f>IF(AND(Z71&gt;0),((Z68*AF68+Z69*AF69+Z70*AF70)/Z71),0)</f>
        <v>0.89570293277701796</v>
      </c>
      <c r="AG71" s="58">
        <f t="shared" si="3"/>
        <v>0.87763895952659332</v>
      </c>
      <c r="AH71" s="52">
        <f>SUM(AH68:AH70)</f>
        <v>581</v>
      </c>
      <c r="AI71" s="21">
        <f>IF(AH71&gt;0,(AI68*AH68+AI69*AH69+AI70*AH70)/AH71,0)</f>
        <v>8.2000000000000017E-2</v>
      </c>
      <c r="AJ71" s="54">
        <f>IF(J71&gt;0,(AJ68*J68+AJ69*J69+AJ70*J70)/J71,0)</f>
        <v>0.18465058389674247</v>
      </c>
      <c r="AK71" s="59">
        <f>SUM(AK68:AK70)</f>
        <v>98.492220000000003</v>
      </c>
      <c r="AL71" s="70"/>
      <c r="AM71" s="57">
        <f>SUM(AM68:AM70)</f>
        <v>499.52</v>
      </c>
      <c r="AN71" s="124"/>
      <c r="AO71" s="125">
        <f>AN70</f>
        <v>1029.02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49</v>
      </c>
      <c r="D72" s="12">
        <v>11846</v>
      </c>
      <c r="E72" s="12">
        <v>0</v>
      </c>
      <c r="F72" s="12">
        <v>13472</v>
      </c>
      <c r="G72" s="13">
        <v>1</v>
      </c>
      <c r="H72" s="13">
        <v>4.0999999999999996</v>
      </c>
      <c r="I72" s="12">
        <v>14127</v>
      </c>
      <c r="J72" s="12">
        <v>14650</v>
      </c>
      <c r="K72" s="14">
        <v>7.9000000000000001E-2</v>
      </c>
      <c r="L72" s="25">
        <f>J72*(1-K72)</f>
        <v>13492.650000000001</v>
      </c>
      <c r="M72" s="15">
        <v>0.67500000000000004</v>
      </c>
      <c r="N72" s="26">
        <f>L72*M72</f>
        <v>9107.5387500000015</v>
      </c>
      <c r="O72" s="14">
        <v>0.20399999999999999</v>
      </c>
      <c r="P72" s="26">
        <f>L72*O72</f>
        <v>2752.5006000000003</v>
      </c>
      <c r="Q72" s="16">
        <v>0.121</v>
      </c>
      <c r="R72" s="26">
        <f>L72*Q72</f>
        <v>1632.6106500000001</v>
      </c>
      <c r="S72" s="16">
        <v>0.20599999999999999</v>
      </c>
      <c r="T72" s="26">
        <f>L72*S72</f>
        <v>2779.4859000000001</v>
      </c>
      <c r="U72" s="16">
        <v>0.51500000000000001</v>
      </c>
      <c r="V72" s="26">
        <f>L72*U72</f>
        <v>6948.714750000001</v>
      </c>
      <c r="W72" s="16">
        <v>0.4</v>
      </c>
      <c r="X72" s="26">
        <f>W72*L72</f>
        <v>5397.0600000000013</v>
      </c>
      <c r="Y72" s="17">
        <v>3.0000000000000001E-3</v>
      </c>
      <c r="Z72" s="61">
        <f>L72*Y72</f>
        <v>40.477950000000007</v>
      </c>
      <c r="AA72" s="28">
        <f>IF(J72&gt;0,(AC72+AK72)/J72,0)</f>
        <v>2.6028024232081911E-3</v>
      </c>
      <c r="AB72" s="17">
        <v>2.7E-4</v>
      </c>
      <c r="AC72" s="25">
        <f>AB72*L72</f>
        <v>3.6430155000000006</v>
      </c>
      <c r="AD72" s="141">
        <v>0.20630000000000001</v>
      </c>
      <c r="AE72" s="31">
        <f>AH72*(1-AI72)*AD72</f>
        <v>36.061240000000005</v>
      </c>
      <c r="AF72" s="29">
        <f>IF(AND(AD72&gt;0,AB72&gt;0,Y72&gt;0),((Y72-AB72)*AD72)/((AD72-AB72)*Y72),0)</f>
        <v>0.91119254477503286</v>
      </c>
      <c r="AG72" s="62">
        <f t="shared" si="3"/>
        <v>0.89749385411021421</v>
      </c>
      <c r="AH72" s="12">
        <v>190</v>
      </c>
      <c r="AI72" s="14">
        <v>0.08</v>
      </c>
      <c r="AJ72" s="15">
        <v>0.1973</v>
      </c>
      <c r="AK72" s="31">
        <f t="shared" ref="AK72:AK78" si="4">AH72*(1-AI72)*AJ72</f>
        <v>34.488040000000005</v>
      </c>
      <c r="AL72" s="19">
        <v>1.64</v>
      </c>
      <c r="AM72" s="19"/>
      <c r="AN72" s="119">
        <f>AN70+AH72-AM72</f>
        <v>1219.02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24" t="s">
        <v>52</v>
      </c>
      <c r="D73" s="35">
        <v>20594</v>
      </c>
      <c r="E73" s="44">
        <v>3</v>
      </c>
      <c r="F73" s="35">
        <v>15132</v>
      </c>
      <c r="G73" s="36">
        <v>1.8</v>
      </c>
      <c r="H73" s="38">
        <v>4.9000000000000004</v>
      </c>
      <c r="I73" s="35">
        <v>15922</v>
      </c>
      <c r="J73" s="35">
        <v>14658</v>
      </c>
      <c r="K73" s="66">
        <v>7.9000000000000001E-2</v>
      </c>
      <c r="L73" s="38">
        <f>J73*(1-K73)</f>
        <v>13500.018</v>
      </c>
      <c r="M73" s="39">
        <v>0.66500000000000004</v>
      </c>
      <c r="N73" s="26">
        <f>L73*M73</f>
        <v>8977.5119700000014</v>
      </c>
      <c r="O73" s="37">
        <v>0.17699999999999999</v>
      </c>
      <c r="P73" s="26">
        <f>L73*O73</f>
        <v>2389.5031859999999</v>
      </c>
      <c r="Q73" s="40">
        <v>0.158</v>
      </c>
      <c r="R73" s="26">
        <f>L73*Q73</f>
        <v>2133.0028440000001</v>
      </c>
      <c r="S73" s="40">
        <v>0.2</v>
      </c>
      <c r="T73" s="26">
        <f>L73*S73</f>
        <v>2700.0036</v>
      </c>
      <c r="U73" s="40">
        <v>0.53100000000000003</v>
      </c>
      <c r="V73" s="26">
        <f>L73*U73</f>
        <v>7168.5095580000007</v>
      </c>
      <c r="W73" s="40">
        <v>0.4</v>
      </c>
      <c r="X73" s="26">
        <f>W73*L73</f>
        <v>5400.0072</v>
      </c>
      <c r="Y73" s="41">
        <v>3.0699999999999998E-3</v>
      </c>
      <c r="Z73" s="18">
        <f>L73*Y73</f>
        <v>41.445055259999997</v>
      </c>
      <c r="AA73" s="28">
        <f>IF(J73&gt;0,(AC73+AK73)/J73,0)</f>
        <v>2.6897407859189522E-3</v>
      </c>
      <c r="AB73" s="41">
        <v>2.7999999999999998E-4</v>
      </c>
      <c r="AC73" s="38">
        <f>AB73*L73</f>
        <v>3.7800050399999998</v>
      </c>
      <c r="AD73" s="29">
        <v>0.2122</v>
      </c>
      <c r="AE73" s="42">
        <f>AH73*(1-AI73)*AD73</f>
        <v>37.206723599999997</v>
      </c>
      <c r="AF73" s="29">
        <f>IF(AND(AD73&gt;0,AB73&gt;0,Y73&gt;0),((Y73-AB73)*AD73)/((AD73-AB73)*Y73),0)</f>
        <v>0.9099955363894926</v>
      </c>
      <c r="AG73" s="30">
        <f t="shared" si="3"/>
        <v>0.89713635288283311</v>
      </c>
      <c r="AH73" s="35">
        <v>191</v>
      </c>
      <c r="AI73" s="66">
        <v>8.2000000000000003E-2</v>
      </c>
      <c r="AJ73" s="67">
        <v>0.20330000000000001</v>
      </c>
      <c r="AK73" s="42">
        <f t="shared" si="4"/>
        <v>35.646215400000003</v>
      </c>
      <c r="AL73" s="18">
        <v>1.65</v>
      </c>
      <c r="AM73" s="18"/>
      <c r="AN73" s="122">
        <f>AN72+AH73-AM73</f>
        <v>1410.02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11" t="s">
        <v>53</v>
      </c>
      <c r="D74" s="44">
        <v>15000</v>
      </c>
      <c r="E74" s="44">
        <v>2</v>
      </c>
      <c r="F74" s="44">
        <v>15977</v>
      </c>
      <c r="G74" s="38">
        <v>1.4</v>
      </c>
      <c r="H74" s="38">
        <v>4.9000000000000004</v>
      </c>
      <c r="I74" s="44">
        <v>16529</v>
      </c>
      <c r="J74" s="44">
        <v>14607</v>
      </c>
      <c r="K74" s="66">
        <v>7.8E-2</v>
      </c>
      <c r="L74" s="38">
        <f>J74*(1-K74)</f>
        <v>13467.654</v>
      </c>
      <c r="M74" s="29">
        <v>0.65400000000000003</v>
      </c>
      <c r="N74" s="26">
        <f>L74*M74</f>
        <v>8807.8457159999998</v>
      </c>
      <c r="O74" s="40">
        <v>0.186</v>
      </c>
      <c r="P74" s="26">
        <f>L74*O74</f>
        <v>2504.9836439999999</v>
      </c>
      <c r="Q74" s="40">
        <v>0.16</v>
      </c>
      <c r="R74" s="26">
        <f>L74*Q74</f>
        <v>2154.8246400000003</v>
      </c>
      <c r="S74" s="40">
        <v>0.21099999999999999</v>
      </c>
      <c r="T74" s="26">
        <f>L74*S74</f>
        <v>2841.674994</v>
      </c>
      <c r="U74" s="40">
        <v>0.50900000000000001</v>
      </c>
      <c r="V74" s="26">
        <f>L74*U74</f>
        <v>6855.0358860000006</v>
      </c>
      <c r="W74" s="40">
        <v>0.4</v>
      </c>
      <c r="X74" s="26">
        <f>W74*L74</f>
        <v>5387.0616000000009</v>
      </c>
      <c r="Y74" s="48">
        <v>3.1199999999999999E-3</v>
      </c>
      <c r="Z74" s="18">
        <f>L74*Y74</f>
        <v>42.01908048</v>
      </c>
      <c r="AA74" s="28">
        <f>IF(J74&gt;0,(AC74+AK74)/J74,0)</f>
        <v>2.8022111398644483E-3</v>
      </c>
      <c r="AB74" s="48">
        <v>2.7999999999999998E-4</v>
      </c>
      <c r="AC74" s="38">
        <f>AB74*L74</f>
        <v>3.7709431199999996</v>
      </c>
      <c r="AD74" s="29">
        <v>0.2034</v>
      </c>
      <c r="AE74" s="42">
        <f>AH74*(1-AI74)*AD74</f>
        <v>36.251982000000005</v>
      </c>
      <c r="AF74" s="29">
        <f>IF(AND(AD74&gt;0,AB74&gt;0,Y74&gt;0),((Y74-AB74)*AD74)/((AD74-AB74)*Y74),0)</f>
        <v>0.91151119459508589</v>
      </c>
      <c r="AG74" s="30">
        <f t="shared" si="3"/>
        <v>0.90128927145785542</v>
      </c>
      <c r="AH74" s="44">
        <v>195</v>
      </c>
      <c r="AI74" s="66">
        <v>8.5999999999999993E-2</v>
      </c>
      <c r="AJ74" s="67">
        <v>0.20849999999999999</v>
      </c>
      <c r="AK74" s="42">
        <f t="shared" si="4"/>
        <v>37.160955000000001</v>
      </c>
      <c r="AL74" s="18">
        <v>1.6</v>
      </c>
      <c r="AM74" s="18"/>
      <c r="AN74" s="122">
        <f>AN73+AH74-AM74</f>
        <v>1605.02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47440</v>
      </c>
      <c r="E75" s="68"/>
      <c r="F75" s="52">
        <f>SUM(F72:F74)</f>
        <v>44581</v>
      </c>
      <c r="G75" s="53"/>
      <c r="H75" s="69"/>
      <c r="I75" s="52">
        <f>SUM(I72:I74)</f>
        <v>46578</v>
      </c>
      <c r="J75" s="52">
        <f>SUM(J72:J74)</f>
        <v>43915</v>
      </c>
      <c r="K75" s="21">
        <f>IF(J75&gt;0,(J72*K72+J73*K73+J74*K74)/J75,0)</f>
        <v>7.8667380166230219E-2</v>
      </c>
      <c r="L75" s="53">
        <f>L72+L73+L74</f>
        <v>40460.322</v>
      </c>
      <c r="M75" s="54">
        <f>IF(L75&gt;0,N75/L75,0)</f>
        <v>0.66467331713277034</v>
      </c>
      <c r="N75" s="55">
        <f>N72+N73+N74</f>
        <v>26892.896436000003</v>
      </c>
      <c r="O75" s="21">
        <f>IF(L75&gt;0,P75/L75,0)</f>
        <v>0.18899966811929969</v>
      </c>
      <c r="P75" s="55">
        <f>P72+P73+P74</f>
        <v>7646.9874300000001</v>
      </c>
      <c r="Q75" s="21">
        <f>IF(L75&gt;0,R75/L75,0)</f>
        <v>0.14632701474793008</v>
      </c>
      <c r="R75" s="55">
        <f>R72+R73+R74</f>
        <v>5920.438134</v>
      </c>
      <c r="S75" s="21">
        <f>IF(L75&gt;0,T75/L75,0)</f>
        <v>0.20566233985977672</v>
      </c>
      <c r="T75" s="55">
        <f>T72+T73+T74</f>
        <v>8321.1644940000006</v>
      </c>
      <c r="U75" s="21">
        <f>IF(L75&gt;0,V75/L75,0)</f>
        <v>0.51834140603230994</v>
      </c>
      <c r="V75" s="55">
        <f>V72+V73+V74</f>
        <v>20972.260194000002</v>
      </c>
      <c r="W75" s="21">
        <f>IF(L75&gt;0,X75/L75,0)</f>
        <v>0.40000000000000008</v>
      </c>
      <c r="X75" s="55">
        <f>X72+X73+X74</f>
        <v>16184.128800000002</v>
      </c>
      <c r="Y75" s="56">
        <f>IF(L75&gt;0,Z75/L75,0)</f>
        <v>3.0632995392374778E-3</v>
      </c>
      <c r="Z75" s="57">
        <f>SUM(Z72:Z74)</f>
        <v>123.94208574</v>
      </c>
      <c r="AA75" s="63">
        <f>IF(L75&gt;0,(AA72*L72+AA73*L73+AA74*L74)/L75,0)</f>
        <v>2.6981856745326941E-3</v>
      </c>
      <c r="AB75" s="56">
        <f>IF(J75&gt;0,(J72*AB72+J73*AB73+J74*AB74)/J75,0)</f>
        <v>2.7666401001935555E-4</v>
      </c>
      <c r="AC75" s="53">
        <f>SUM(AC72:AC74)</f>
        <v>11.19396366</v>
      </c>
      <c r="AD75" s="54">
        <f>IF(J75&gt;0,(J72*AD72+J73*AD73+J74*AD74)/J75,0)</f>
        <v>0.20730471137424572</v>
      </c>
      <c r="AE75" s="59">
        <f>SUM(AE72:AE74)</f>
        <v>109.5199456</v>
      </c>
      <c r="AF75" s="54">
        <f>IF(AND(Z75&gt;0),((Z72*AF72+Z73*AF73+Z74*AF74)/Z75),0)</f>
        <v>0.91090030581491388</v>
      </c>
      <c r="AG75" s="58">
        <f t="shared" si="3"/>
        <v>0.89868757751742867</v>
      </c>
      <c r="AH75" s="52">
        <f>SUM(AH72:AH74)</f>
        <v>576</v>
      </c>
      <c r="AI75" s="21">
        <f>IF(AH75&gt;0,(AI72*AH72+AI73*AH73+AI74*AH74)/AH75,0)</f>
        <v>8.2694444444444459E-2</v>
      </c>
      <c r="AJ75" s="54">
        <f>IF(J75&gt;0,(AJ72*J72+AJ73*J73+AJ74*J74)/J75,0)</f>
        <v>0.20302802914721621</v>
      </c>
      <c r="AK75" s="59">
        <f>SUM(AK72:AK74)</f>
        <v>107.2952104</v>
      </c>
      <c r="AL75" s="70"/>
      <c r="AM75" s="57">
        <f>SUM(AM72:AM74)</f>
        <v>0</v>
      </c>
      <c r="AN75" s="124"/>
      <c r="AO75" s="125">
        <f>AN74</f>
        <v>1605.02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54</v>
      </c>
      <c r="D76" s="12">
        <v>16506</v>
      </c>
      <c r="E76" s="12">
        <v>0</v>
      </c>
      <c r="F76" s="12">
        <v>15408</v>
      </c>
      <c r="G76" s="13">
        <v>1.4</v>
      </c>
      <c r="H76" s="13">
        <v>4.3</v>
      </c>
      <c r="I76" s="12">
        <v>16046</v>
      </c>
      <c r="J76" s="12">
        <v>14585</v>
      </c>
      <c r="K76" s="14">
        <v>7.3999999999999996E-2</v>
      </c>
      <c r="L76" s="25">
        <f>J76*(1-K76)</f>
        <v>13505.710000000001</v>
      </c>
      <c r="M76" s="15">
        <v>0.66700000000000004</v>
      </c>
      <c r="N76" s="26">
        <f>L76*M76</f>
        <v>9008.3085700000011</v>
      </c>
      <c r="O76" s="14">
        <v>0.20399999999999999</v>
      </c>
      <c r="P76" s="26">
        <f>L76*O76</f>
        <v>2755.1648399999999</v>
      </c>
      <c r="Q76" s="16">
        <v>0.129</v>
      </c>
      <c r="R76" s="26">
        <f>L76*Q76</f>
        <v>1742.2365900000002</v>
      </c>
      <c r="S76" s="16">
        <v>0.20200000000000001</v>
      </c>
      <c r="T76" s="26">
        <f>L76*S76</f>
        <v>2728.1534200000006</v>
      </c>
      <c r="U76" s="16">
        <v>0.51700000000000002</v>
      </c>
      <c r="V76" s="26">
        <f>L76*U76</f>
        <v>6982.4520700000003</v>
      </c>
      <c r="W76" s="16">
        <v>0.4</v>
      </c>
      <c r="X76" s="26">
        <f>W76*L76</f>
        <v>5402.2840000000006</v>
      </c>
      <c r="Y76" s="17">
        <v>3.0400000000000002E-3</v>
      </c>
      <c r="Z76" s="61">
        <f>L76*Y76</f>
        <v>41.057358400000005</v>
      </c>
      <c r="AA76" s="28">
        <f>IF(J76&gt;0,(AC76+AK76)/J76,0)</f>
        <v>2.5070978196777513E-3</v>
      </c>
      <c r="AB76" s="17">
        <v>2.7E-4</v>
      </c>
      <c r="AC76" s="25">
        <f>AB76*L76</f>
        <v>3.6465417000000002</v>
      </c>
      <c r="AD76" s="141">
        <v>0.20219999999999999</v>
      </c>
      <c r="AE76" s="31">
        <f>AH76*(1-AI76)*AD76</f>
        <v>37.123919999999998</v>
      </c>
      <c r="AF76" s="29">
        <f>IF(AND(AD76&gt;0,AB76&gt;0,Y76&gt;0),((Y76-AB76)*AD76)/((AD76-AB76)*Y76),0)</f>
        <v>0.91240255221324751</v>
      </c>
      <c r="AG76" s="62">
        <f t="shared" si="3"/>
        <v>0.89365146824586239</v>
      </c>
      <c r="AH76" s="12">
        <v>200</v>
      </c>
      <c r="AI76" s="14">
        <v>8.2000000000000003E-2</v>
      </c>
      <c r="AJ76" s="15">
        <v>0.17929999999999999</v>
      </c>
      <c r="AK76" s="31">
        <f t="shared" si="4"/>
        <v>32.91948</v>
      </c>
      <c r="AL76" s="19">
        <v>1.6</v>
      </c>
      <c r="AM76" s="19"/>
      <c r="AN76" s="119">
        <f>AN74+AH76-AM76</f>
        <v>1805.02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24" t="s">
        <v>52</v>
      </c>
      <c r="D77" s="35">
        <v>19754</v>
      </c>
      <c r="E77" s="44">
        <v>3</v>
      </c>
      <c r="F77" s="35">
        <v>16387</v>
      </c>
      <c r="G77" s="36">
        <v>0.9</v>
      </c>
      <c r="H77" s="38">
        <v>3.8</v>
      </c>
      <c r="I77" s="35">
        <v>17596</v>
      </c>
      <c r="J77" s="35">
        <v>14486</v>
      </c>
      <c r="K77" s="66">
        <v>7.5999999999999998E-2</v>
      </c>
      <c r="L77" s="38">
        <f>J77*(1-K77)</f>
        <v>13385.064</v>
      </c>
      <c r="M77" s="39">
        <v>0.625</v>
      </c>
      <c r="N77" s="26">
        <f>L77*M77</f>
        <v>8365.6650000000009</v>
      </c>
      <c r="O77" s="37">
        <v>0.22800000000000001</v>
      </c>
      <c r="P77" s="26">
        <f>L77*O77</f>
        <v>3051.7945920000002</v>
      </c>
      <c r="Q77" s="40">
        <v>0.14699999999999999</v>
      </c>
      <c r="R77" s="26">
        <f>L77*Q77</f>
        <v>1967.6044079999999</v>
      </c>
      <c r="S77" s="40">
        <v>0.20100000000000001</v>
      </c>
      <c r="T77" s="26">
        <f>L77*S77</f>
        <v>2690.397864</v>
      </c>
      <c r="U77" s="40">
        <v>0.51</v>
      </c>
      <c r="V77" s="26">
        <f>L77*U77</f>
        <v>6826.3826400000007</v>
      </c>
      <c r="W77" s="40">
        <v>0.39</v>
      </c>
      <c r="X77" s="26">
        <f>W77*L77</f>
        <v>5220.1749600000003</v>
      </c>
      <c r="Y77" s="41">
        <v>3.0999999999999999E-3</v>
      </c>
      <c r="Z77" s="18">
        <f>L77*Y77</f>
        <v>41.4936984</v>
      </c>
      <c r="AA77" s="28">
        <f>IF(J77&gt;0,(AC77+AK77)/J77,0)</f>
        <v>2.5001837304984126E-3</v>
      </c>
      <c r="AB77" s="41">
        <v>2.7999999999999998E-4</v>
      </c>
      <c r="AC77" s="38">
        <f>AB77*L77</f>
        <v>3.7478179199999997</v>
      </c>
      <c r="AD77" s="29">
        <v>0.1913</v>
      </c>
      <c r="AE77" s="42">
        <f>AH77*(1-AI77)*AD77</f>
        <v>35.473906800000002</v>
      </c>
      <c r="AF77" s="29">
        <f>IF(AND(AD77&gt;0,AB77&gt;0,Y77&gt;0),((Y77-AB77)*AD77)/((AD77-AB77)*Y77),0)</f>
        <v>0.91101083825034368</v>
      </c>
      <c r="AG77" s="30">
        <f t="shared" si="3"/>
        <v>0.88943050660282497</v>
      </c>
      <c r="AH77" s="35">
        <v>202</v>
      </c>
      <c r="AI77" s="66">
        <v>8.2000000000000003E-2</v>
      </c>
      <c r="AJ77" s="67">
        <v>0.17510000000000001</v>
      </c>
      <c r="AK77" s="42">
        <f t="shared" si="4"/>
        <v>32.469843600000004</v>
      </c>
      <c r="AL77" s="18">
        <v>1.6</v>
      </c>
      <c r="AM77" s="18"/>
      <c r="AN77" s="122">
        <f>AN76+AH77-AM77</f>
        <v>2007.02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53</v>
      </c>
      <c r="D78" s="44">
        <v>15200</v>
      </c>
      <c r="E78" s="44">
        <v>3</v>
      </c>
      <c r="F78" s="44">
        <v>16230</v>
      </c>
      <c r="G78" s="38">
        <v>1</v>
      </c>
      <c r="H78" s="38">
        <v>4</v>
      </c>
      <c r="I78" s="44">
        <v>16661</v>
      </c>
      <c r="J78" s="44">
        <v>14541</v>
      </c>
      <c r="K78" s="66">
        <v>7.6999999999999999E-2</v>
      </c>
      <c r="L78" s="38">
        <f>J78*(1-K78)</f>
        <v>13421.343000000001</v>
      </c>
      <c r="M78" s="29">
        <v>0.629</v>
      </c>
      <c r="N78" s="26">
        <f>L78*M78</f>
        <v>8442.0247470000013</v>
      </c>
      <c r="O78" s="40">
        <v>0.22800000000000001</v>
      </c>
      <c r="P78" s="26">
        <f>L78*O78</f>
        <v>3060.0662040000002</v>
      </c>
      <c r="Q78" s="40">
        <v>0.14299999999999999</v>
      </c>
      <c r="R78" s="26">
        <f>L78*Q78</f>
        <v>1919.2520489999999</v>
      </c>
      <c r="S78" s="40">
        <v>0.20200000000000001</v>
      </c>
      <c r="T78" s="26">
        <f>L78*S78</f>
        <v>2711.1112860000003</v>
      </c>
      <c r="U78" s="40">
        <v>0.52</v>
      </c>
      <c r="V78" s="26">
        <f>L78*U78</f>
        <v>6979.0983600000009</v>
      </c>
      <c r="W78" s="40">
        <v>0.4</v>
      </c>
      <c r="X78" s="26">
        <f>W78*L78</f>
        <v>5368.5372000000007</v>
      </c>
      <c r="Y78" s="48">
        <v>3.0799999999999998E-3</v>
      </c>
      <c r="Z78" s="18">
        <f>L78*Y78</f>
        <v>41.33773644</v>
      </c>
      <c r="AA78" s="28">
        <f>IF(J78&gt;0,(AC78+AK78)/J78,0)</f>
        <v>2.5316972704765837E-3</v>
      </c>
      <c r="AB78" s="48">
        <v>2.7E-4</v>
      </c>
      <c r="AC78" s="38">
        <f>AB78*L78</f>
        <v>3.6237626100000004</v>
      </c>
      <c r="AD78" s="29">
        <v>0.18740000000000001</v>
      </c>
      <c r="AE78" s="42">
        <f>AH78*(1-AI78)*AD78</f>
        <v>34.922739600000007</v>
      </c>
      <c r="AF78" s="29">
        <f>IF(AND(AD78&gt;0,AB78&gt;0,Y78&gt;0),((Y78-AB78)*AD78)/((AD78-AB78)*Y78),0)</f>
        <v>0.91365402619610914</v>
      </c>
      <c r="AG78" s="30">
        <f t="shared" si="3"/>
        <v>0.89470855812814631</v>
      </c>
      <c r="AH78" s="44">
        <v>203</v>
      </c>
      <c r="AI78" s="66">
        <v>8.2000000000000003E-2</v>
      </c>
      <c r="AJ78" s="67">
        <v>0.17810000000000001</v>
      </c>
      <c r="AK78" s="42">
        <f t="shared" si="4"/>
        <v>33.189647400000005</v>
      </c>
      <c r="AL78" s="18">
        <v>1.8</v>
      </c>
      <c r="AM78" s="18"/>
      <c r="AN78" s="122">
        <f>AN77+AH78-AM78</f>
        <v>2210.02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51460</v>
      </c>
      <c r="E79" s="68"/>
      <c r="F79" s="52">
        <f>SUM(F76:F78)</f>
        <v>48025</v>
      </c>
      <c r="G79" s="53"/>
      <c r="H79" s="69"/>
      <c r="I79" s="52">
        <f>SUM(I76:I78)</f>
        <v>50303</v>
      </c>
      <c r="J79" s="52">
        <f>SUM(J76:J78)</f>
        <v>43612</v>
      </c>
      <c r="K79" s="21">
        <f>IF(J79&gt;0,(J76*K76+J77*K77+J78*K78)/J79,0)</f>
        <v>7.5664564798679251E-2</v>
      </c>
      <c r="L79" s="53">
        <f>L76+L77+L78</f>
        <v>40312.116999999998</v>
      </c>
      <c r="M79" s="54">
        <f>IF(L79&gt;0,N79/L79,0)</f>
        <v>0.64040294180035262</v>
      </c>
      <c r="N79" s="55">
        <f>N76+N77+N78</f>
        <v>25815.998317000005</v>
      </c>
      <c r="O79" s="21">
        <f>IF(L79&gt;0,P79/L79,0)</f>
        <v>0.21995931486307208</v>
      </c>
      <c r="P79" s="55">
        <f>P76+P77+P78</f>
        <v>8867.0256360000003</v>
      </c>
      <c r="Q79" s="21">
        <f>IF(L79&gt;0,R79/L79,0)</f>
        <v>0.13963774333657547</v>
      </c>
      <c r="R79" s="55">
        <f>R76+R77+R78</f>
        <v>5629.0930470000003</v>
      </c>
      <c r="S79" s="21">
        <f>IF(L79&gt;0,T79/L79,0)</f>
        <v>0.20166796425005418</v>
      </c>
      <c r="T79" s="55">
        <f>T76+T77+T78</f>
        <v>8129.6625700000013</v>
      </c>
      <c r="U79" s="21">
        <f>IF(L79&gt;0,V79/L79,0)</f>
        <v>0.51567455685842556</v>
      </c>
      <c r="V79" s="55">
        <f>V76+V77+V78</f>
        <v>20787.933070000003</v>
      </c>
      <c r="W79" s="21">
        <f>IF(L79&gt;0,X79/L79,0)</f>
        <v>0.3966796425005415</v>
      </c>
      <c r="X79" s="55">
        <f>X76+X77+X78</f>
        <v>15990.996160000001</v>
      </c>
      <c r="Y79" s="56">
        <f>IF(L79&gt;0,Z79/L79,0)</f>
        <v>3.0732395731040371E-3</v>
      </c>
      <c r="Z79" s="57">
        <f>SUM(Z76:Z78)</f>
        <v>123.88879324</v>
      </c>
      <c r="AA79" s="63">
        <f>IF(L79&gt;0,(AA76*L76+AA77*L77+AA78*L78)/L79,0)</f>
        <v>2.5129921303292013E-3</v>
      </c>
      <c r="AB79" s="56">
        <f>IF(J79&gt;0,(J76*AB76+J77*AB77+J78*AB78)/J79,0)</f>
        <v>2.7332156287260387E-4</v>
      </c>
      <c r="AC79" s="53">
        <f>SUM(AC76:AC78)</f>
        <v>11.018122229999999</v>
      </c>
      <c r="AD79" s="54">
        <f>IF(J79&gt;0,(J76*AD76+J77*AD77+J78*AD78)/J79,0)</f>
        <v>0.19364491882967991</v>
      </c>
      <c r="AE79" s="59">
        <f>SUM(AE76:AE78)</f>
        <v>107.52056640000001</v>
      </c>
      <c r="AF79" s="54">
        <f>IF(AND(Z79&gt;0),((Z76*AF76+Z77*AF77+Z78*AF78)/Z79),0)</f>
        <v>0.91235400659734911</v>
      </c>
      <c r="AG79" s="58">
        <f t="shared" si="3"/>
        <v>0.89261104264950897</v>
      </c>
      <c r="AH79" s="52">
        <f>SUM(AH76:AH78)</f>
        <v>605</v>
      </c>
      <c r="AI79" s="21">
        <f>IF(AH79&gt;0,(AI76*AH76+AI77*AH77+AI78*AH78)/AH79,0)</f>
        <v>8.2000000000000003E-2</v>
      </c>
      <c r="AJ79" s="54">
        <f>IF(J79&gt;0,(AJ76*J76+AJ77*J77+AJ78*J78)/J79,0)</f>
        <v>0.17750484270384295</v>
      </c>
      <c r="AK79" s="59">
        <f>SUM(AK76:AK78)</f>
        <v>98.578971000000024</v>
      </c>
      <c r="AL79" s="70"/>
      <c r="AM79" s="57">
        <f>SUM(AM76:AM78)</f>
        <v>0</v>
      </c>
      <c r="AN79" s="124"/>
      <c r="AO79" s="125">
        <f>AN78</f>
        <v>2210.02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54</v>
      </c>
      <c r="D80" s="12">
        <v>5751</v>
      </c>
      <c r="E80" s="12">
        <v>0</v>
      </c>
      <c r="F80" s="12">
        <v>6692</v>
      </c>
      <c r="G80" s="13">
        <v>1</v>
      </c>
      <c r="H80" s="13">
        <v>4</v>
      </c>
      <c r="I80" s="12">
        <v>7240</v>
      </c>
      <c r="J80" s="12">
        <v>14394</v>
      </c>
      <c r="K80" s="14">
        <v>7.9000000000000001E-2</v>
      </c>
      <c r="L80" s="25">
        <f>J80*(1-K80)</f>
        <v>13256.874</v>
      </c>
      <c r="M80" s="15">
        <v>0.74</v>
      </c>
      <c r="N80" s="26">
        <f>L80*M80</f>
        <v>9810.0867600000001</v>
      </c>
      <c r="O80" s="14">
        <v>0.11799999999999999</v>
      </c>
      <c r="P80" s="26">
        <f>L80*O80</f>
        <v>1564.3111319999998</v>
      </c>
      <c r="Q80" s="16">
        <v>0.14199999999999999</v>
      </c>
      <c r="R80" s="26">
        <f>L80*Q80</f>
        <v>1882.4761079999998</v>
      </c>
      <c r="S80" s="16">
        <v>0.18099999999999999</v>
      </c>
      <c r="T80" s="26">
        <f>L80*S80</f>
        <v>2399.4941939999999</v>
      </c>
      <c r="U80" s="16">
        <v>0.54900000000000004</v>
      </c>
      <c r="V80" s="26">
        <f>L80*U80</f>
        <v>7278.0238260000006</v>
      </c>
      <c r="W80" s="16">
        <v>0.41</v>
      </c>
      <c r="X80" s="26">
        <f>W80*L80</f>
        <v>5435.3183399999998</v>
      </c>
      <c r="Y80" s="17">
        <v>3.0400000000000002E-3</v>
      </c>
      <c r="Z80" s="61">
        <f>L80*Y80</f>
        <v>40.300896960000003</v>
      </c>
      <c r="AA80" s="28">
        <f>IF(J80&gt;0,(AC80+AK80)/J80,0)</f>
        <v>2.5598254856190081E-3</v>
      </c>
      <c r="AB80" s="17">
        <v>2.5999999999999998E-4</v>
      </c>
      <c r="AC80" s="25">
        <f>AB80*L80</f>
        <v>3.4467872399999995</v>
      </c>
      <c r="AD80" s="141">
        <v>0.20369999999999999</v>
      </c>
      <c r="AE80" s="31">
        <f>AH80*(1-AI80)*AD80</f>
        <v>35.8642368</v>
      </c>
      <c r="AF80" s="29">
        <f>IF(AND(AD80&gt;0,AB80&gt;0,Y80&gt;0),((Y80-AB80)*AD80)/((AD80-AB80)*Y80),0)</f>
        <v>0.91564239812074433</v>
      </c>
      <c r="AG80" s="62">
        <f t="shared" si="3"/>
        <v>0.89966364165810098</v>
      </c>
      <c r="AH80" s="12">
        <v>192</v>
      </c>
      <c r="AI80" s="14">
        <v>8.3000000000000004E-2</v>
      </c>
      <c r="AJ80" s="15">
        <v>0.18970000000000001</v>
      </c>
      <c r="AK80" s="31">
        <f t="shared" ref="AK80:AK90" si="5">AH80*(1-AI80)*AJ80</f>
        <v>33.399340800000004</v>
      </c>
      <c r="AL80" s="19">
        <v>1.7</v>
      </c>
      <c r="AM80" s="19">
        <v>1202.68</v>
      </c>
      <c r="AN80" s="119">
        <f>AN78+AH80-AM80</f>
        <v>1199.3399999999999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47" t="s">
        <v>55</v>
      </c>
      <c r="D81" s="35">
        <v>19849</v>
      </c>
      <c r="E81" s="44">
        <v>1</v>
      </c>
      <c r="F81" s="35">
        <v>13779</v>
      </c>
      <c r="G81" s="36">
        <v>0.7</v>
      </c>
      <c r="H81" s="38">
        <v>3.4</v>
      </c>
      <c r="I81" s="35">
        <v>13952</v>
      </c>
      <c r="J81" s="35">
        <v>14611</v>
      </c>
      <c r="K81" s="66">
        <v>8.1000000000000003E-2</v>
      </c>
      <c r="L81" s="38">
        <f>J81*(1-K81)</f>
        <v>13427.509</v>
      </c>
      <c r="M81" s="39">
        <v>0.56499999999999995</v>
      </c>
      <c r="N81" s="26">
        <f>L81*M81</f>
        <v>7586.5425849999992</v>
      </c>
      <c r="O81" s="37">
        <v>0.23499999999999999</v>
      </c>
      <c r="P81" s="26">
        <f>L81*O81</f>
        <v>3155.4646149999999</v>
      </c>
      <c r="Q81" s="40">
        <v>0.2</v>
      </c>
      <c r="R81" s="26">
        <f>L81*Q81</f>
        <v>2685.5018</v>
      </c>
      <c r="S81" s="40">
        <v>0.20300000000000001</v>
      </c>
      <c r="T81" s="26">
        <f>L81*S81</f>
        <v>2725.7843270000003</v>
      </c>
      <c r="U81" s="40">
        <v>0.50900000000000001</v>
      </c>
      <c r="V81" s="26">
        <f>L81*U81</f>
        <v>6834.602081</v>
      </c>
      <c r="W81" s="40">
        <v>0.4</v>
      </c>
      <c r="X81" s="26">
        <f>W81*L81</f>
        <v>5371.0036</v>
      </c>
      <c r="Y81" s="41">
        <v>3.0699999999999998E-3</v>
      </c>
      <c r="Z81" s="18">
        <f>L81*Y81</f>
        <v>41.222452629999999</v>
      </c>
      <c r="AA81" s="28">
        <f>IF(J81&gt;0,(AC81+AK81)/J81,0)</f>
        <v>2.4476528129491484E-3</v>
      </c>
      <c r="AB81" s="41">
        <v>2.5000000000000001E-4</v>
      </c>
      <c r="AC81" s="38">
        <f>AB81*L81</f>
        <v>3.3568772500000001</v>
      </c>
      <c r="AD81" s="29">
        <v>0.21179999999999999</v>
      </c>
      <c r="AE81" s="42">
        <f>AH81*(1-AI81)*AD81</f>
        <v>35.035955999999999</v>
      </c>
      <c r="AF81" s="29">
        <f>IF(AND(AD81&gt;0,AB81&gt;0,Y81&gt;0),((Y81-AB81)*AD81)/((AD81-AB81)*Y81),0)</f>
        <v>0.91965229495033163</v>
      </c>
      <c r="AG81" s="30">
        <f t="shared" si="3"/>
        <v>0.89900861120376241</v>
      </c>
      <c r="AH81" s="35">
        <v>180</v>
      </c>
      <c r="AI81" s="66">
        <v>8.1000000000000003E-2</v>
      </c>
      <c r="AJ81" s="67">
        <v>0.19589999999999999</v>
      </c>
      <c r="AK81" s="42">
        <f t="shared" si="5"/>
        <v>32.405778000000005</v>
      </c>
      <c r="AL81" s="18">
        <v>1.65</v>
      </c>
      <c r="AM81" s="18"/>
      <c r="AN81" s="122">
        <f>AN80+AH81-AM81</f>
        <v>1379.34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53</v>
      </c>
      <c r="D82" s="44">
        <v>14300</v>
      </c>
      <c r="E82" s="44">
        <v>0</v>
      </c>
      <c r="F82" s="44">
        <v>17196</v>
      </c>
      <c r="G82" s="38">
        <v>0.9</v>
      </c>
      <c r="H82" s="38">
        <v>3.7</v>
      </c>
      <c r="I82" s="44">
        <v>16899</v>
      </c>
      <c r="J82" s="44">
        <v>14475</v>
      </c>
      <c r="K82" s="66">
        <v>0.08</v>
      </c>
      <c r="L82" s="38">
        <f>J82*(1-K82)</f>
        <v>13317</v>
      </c>
      <c r="M82" s="29">
        <v>0.65600000000000003</v>
      </c>
      <c r="N82" s="26">
        <f>L82*M82</f>
        <v>8735.9520000000011</v>
      </c>
      <c r="O82" s="40">
        <v>0.20399999999999999</v>
      </c>
      <c r="P82" s="26">
        <f>L82*O82</f>
        <v>2716.6679999999997</v>
      </c>
      <c r="Q82" s="40">
        <v>0.14000000000000001</v>
      </c>
      <c r="R82" s="26">
        <f>L82*Q82</f>
        <v>1864.38</v>
      </c>
      <c r="S82" s="40">
        <v>0.187</v>
      </c>
      <c r="T82" s="26">
        <f>L82*S82</f>
        <v>2490.279</v>
      </c>
      <c r="U82" s="40">
        <v>0.53300000000000003</v>
      </c>
      <c r="V82" s="26">
        <f>L82*U82</f>
        <v>7097.9610000000002</v>
      </c>
      <c r="W82" s="40">
        <v>0.41</v>
      </c>
      <c r="X82" s="26">
        <f>W82*L82</f>
        <v>5459.9699999999993</v>
      </c>
      <c r="Y82" s="48">
        <v>3.2699999999999999E-3</v>
      </c>
      <c r="Z82" s="18">
        <f>L82*Y82</f>
        <v>43.546590000000002</v>
      </c>
      <c r="AA82" s="28">
        <f>IF(J82&gt;0,(AC82+AK82)/J82,0)</f>
        <v>2.8313951502590678E-3</v>
      </c>
      <c r="AB82" s="48">
        <v>2.7E-4</v>
      </c>
      <c r="AC82" s="38">
        <f>AB82*L82</f>
        <v>3.5955900000000001</v>
      </c>
      <c r="AD82" s="29">
        <v>0.219</v>
      </c>
      <c r="AE82" s="42">
        <f>AH82*(1-AI82)*AD82</f>
        <v>39.806316000000002</v>
      </c>
      <c r="AF82" s="29">
        <f>IF(AND(AD82&gt;0,AB82&gt;0,Y82&gt;0),((Y82-AB82)*AD82)/((AD82-AB82)*Y82),0)</f>
        <v>0.91856366841613202</v>
      </c>
      <c r="AG82" s="30">
        <f t="shared" si="3"/>
        <v>0.90582963435964847</v>
      </c>
      <c r="AH82" s="44">
        <v>198</v>
      </c>
      <c r="AI82" s="66">
        <v>8.2000000000000003E-2</v>
      </c>
      <c r="AJ82" s="67">
        <v>0.20569999999999999</v>
      </c>
      <c r="AK82" s="42">
        <f t="shared" si="5"/>
        <v>37.388854800000004</v>
      </c>
      <c r="AL82" s="18">
        <v>1.65</v>
      </c>
      <c r="AM82" s="18"/>
      <c r="AN82" s="122">
        <f>AN81+AH82-AM82</f>
        <v>1577.34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39900</v>
      </c>
      <c r="E83" s="68"/>
      <c r="F83" s="52">
        <f>SUM(F80:F82)</f>
        <v>37667</v>
      </c>
      <c r="G83" s="53"/>
      <c r="H83" s="69"/>
      <c r="I83" s="52">
        <f>SUM(I80:I82)</f>
        <v>38091</v>
      </c>
      <c r="J83" s="52">
        <f>SUM(J80:J82)</f>
        <v>43480</v>
      </c>
      <c r="K83" s="21">
        <f>IF(J83&gt;0,(J80*K80+J81*K81+J82*K82)/J83,0)</f>
        <v>8.0004990800367992E-2</v>
      </c>
      <c r="L83" s="53">
        <f>L80+L81+L82</f>
        <v>40001.383000000002</v>
      </c>
      <c r="M83" s="54">
        <f>IF(L83&gt;0,N83/L83,0)</f>
        <v>0.65329194605596519</v>
      </c>
      <c r="N83" s="55">
        <f>N80+N81+N82</f>
        <v>26132.581345000002</v>
      </c>
      <c r="O83" s="21">
        <f>IF(L83&gt;0,P83/L83,0)</f>
        <v>0.18590466602117228</v>
      </c>
      <c r="P83" s="55">
        <f>P80+P81+P82</f>
        <v>7436.4437469999993</v>
      </c>
      <c r="Q83" s="21">
        <f>IF(L83&gt;0,R83/L83,0)</f>
        <v>0.16080338792286256</v>
      </c>
      <c r="R83" s="55">
        <f>R80+R81+R82</f>
        <v>6432.357908</v>
      </c>
      <c r="S83" s="21">
        <f>IF(L83&gt;0,T83/L83,0)</f>
        <v>0.1903823555550567</v>
      </c>
      <c r="T83" s="55">
        <f>T80+T81+T82</f>
        <v>7615.5575210000006</v>
      </c>
      <c r="U83" s="21">
        <f>IF(L83&gt;0,V83/L83,0)</f>
        <v>0.53024633940781496</v>
      </c>
      <c r="V83" s="55">
        <f>V80+V81+V82</f>
        <v>21210.586907000001</v>
      </c>
      <c r="W83" s="21">
        <f>IF(L83&gt;0,X83/L83,0)</f>
        <v>0.40664323881001813</v>
      </c>
      <c r="X83" s="55">
        <f>X80+X81+X82</f>
        <v>16266.291939999999</v>
      </c>
      <c r="Y83" s="56">
        <f>IF(L83&gt;0,Z83/L83,0)</f>
        <v>3.1266403861586489E-3</v>
      </c>
      <c r="Z83" s="57">
        <f>SUM(Z80:Z82)</f>
        <v>125.06993959000002</v>
      </c>
      <c r="AA83" s="63">
        <f>IF(L83&gt;0,(AA80*L80+AA81*L81+AA82*L82)/L83,0)</f>
        <v>2.6125810029015749E-3</v>
      </c>
      <c r="AB83" s="56">
        <f>IF(J83&gt;0,(J80*AB80+J81*AB81+J82*AB82)/J83,0)</f>
        <v>2.5996872125114997E-4</v>
      </c>
      <c r="AC83" s="53">
        <f>SUM(AC80:AC82)</f>
        <v>10.399254489999999</v>
      </c>
      <c r="AD83" s="54">
        <f>IF(J83&gt;0,(J80*AD80+J81*AD81+J82*AD82)/J83,0)</f>
        <v>0.21151546918123276</v>
      </c>
      <c r="AE83" s="59">
        <f>SUM(AE80:AE82)</f>
        <v>110.70650879999999</v>
      </c>
      <c r="AF83" s="54">
        <f>IF(AND(Z83&gt;0),((Z80*AF80+Z81*AF81+Z82*AF82)/Z83),0)</f>
        <v>0.91798116267840024</v>
      </c>
      <c r="AG83" s="58">
        <f t="shared" si="3"/>
        <v>0.9016827576741081</v>
      </c>
      <c r="AH83" s="52">
        <f>SUM(AH80:AH82)</f>
        <v>570</v>
      </c>
      <c r="AI83" s="21">
        <f>IF(AH83&gt;0,(AI80*AH80+AI81*AH81+AI82*AH82)/AH83,0)</f>
        <v>8.2021052631578939E-2</v>
      </c>
      <c r="AJ83" s="54">
        <f>IF(J83&gt;0,(AJ80*J80+AJ81*J81+AJ82*J82)/J83,0)</f>
        <v>0.19711003219871204</v>
      </c>
      <c r="AK83" s="59">
        <f>SUM(AK80:AK82)</f>
        <v>103.19397360000001</v>
      </c>
      <c r="AL83" s="70"/>
      <c r="AM83" s="57">
        <f>SUM(AM80:AM82)</f>
        <v>1202.68</v>
      </c>
      <c r="AN83" s="124"/>
      <c r="AO83" s="125">
        <f>AN82</f>
        <v>1577.34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24" t="s">
        <v>54</v>
      </c>
      <c r="D84" s="12">
        <v>3955</v>
      </c>
      <c r="E84" s="12">
        <v>2</v>
      </c>
      <c r="F84" s="12">
        <v>9670</v>
      </c>
      <c r="G84" s="13">
        <v>0.9</v>
      </c>
      <c r="H84" s="13">
        <v>4</v>
      </c>
      <c r="I84" s="12">
        <v>10360</v>
      </c>
      <c r="J84" s="12">
        <v>14640</v>
      </c>
      <c r="K84" s="14">
        <v>7.8E-2</v>
      </c>
      <c r="L84" s="25">
        <f>J84*(1-K84)</f>
        <v>13498.08</v>
      </c>
      <c r="M84" s="15">
        <v>0.65400000000000003</v>
      </c>
      <c r="N84" s="26">
        <f>L84*M84</f>
        <v>8827.7443199999998</v>
      </c>
      <c r="O84" s="14">
        <v>0.17100000000000001</v>
      </c>
      <c r="P84" s="26">
        <f>L84*O84</f>
        <v>2308.1716800000004</v>
      </c>
      <c r="Q84" s="16">
        <v>0.17499999999999999</v>
      </c>
      <c r="R84" s="26">
        <f>L84*Q84</f>
        <v>2362.1639999999998</v>
      </c>
      <c r="S84" s="16">
        <v>0.19400000000000001</v>
      </c>
      <c r="T84" s="26">
        <f>L84*S84</f>
        <v>2618.62752</v>
      </c>
      <c r="U84" s="16">
        <v>0.52100000000000002</v>
      </c>
      <c r="V84" s="26">
        <f>L84*U84</f>
        <v>7032.4996799999999</v>
      </c>
      <c r="W84" s="16">
        <v>0.4</v>
      </c>
      <c r="X84" s="26">
        <f>W84*L84</f>
        <v>5399.232</v>
      </c>
      <c r="Y84" s="17">
        <v>3.3E-3</v>
      </c>
      <c r="Z84" s="61">
        <f>L84*Y84</f>
        <v>44.543664</v>
      </c>
      <c r="AA84" s="28">
        <f>IF(J84&gt;0,(AC84+AK84)/J84,0)</f>
        <v>2.8594904918032783E-3</v>
      </c>
      <c r="AB84" s="17">
        <v>2.7999999999999998E-4</v>
      </c>
      <c r="AC84" s="25">
        <f>AB84*L84</f>
        <v>3.7794623999999994</v>
      </c>
      <c r="AD84" s="141">
        <v>0.21920000000000001</v>
      </c>
      <c r="AE84" s="31">
        <f>AH84*(1-AI84)*AD84</f>
        <v>39.582259200000003</v>
      </c>
      <c r="AF84" s="29">
        <f>IF(AND(AD84&gt;0,AB84&gt;0,Y84&gt;0),((Y84-AB84)*AD84)/((AD84-AB84)*Y84),0)</f>
        <v>0.91632199945739135</v>
      </c>
      <c r="AG84" s="62">
        <f t="shared" si="3"/>
        <v>0.90327969110893291</v>
      </c>
      <c r="AH84" s="12">
        <v>198</v>
      </c>
      <c r="AI84" s="16">
        <v>8.7999999999999995E-2</v>
      </c>
      <c r="AJ84" s="15">
        <v>0.2109</v>
      </c>
      <c r="AK84" s="31">
        <f t="shared" si="5"/>
        <v>38.083478399999997</v>
      </c>
      <c r="AL84" s="19">
        <v>1.6</v>
      </c>
      <c r="AM84" s="19">
        <v>500.86</v>
      </c>
      <c r="AN84" s="119">
        <f>AN82+AH84-AM84</f>
        <v>1274.48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47" t="s">
        <v>55</v>
      </c>
      <c r="D85" s="35">
        <v>19645</v>
      </c>
      <c r="E85" s="44">
        <v>3</v>
      </c>
      <c r="F85" s="35">
        <v>10986</v>
      </c>
      <c r="G85" s="36">
        <v>0.6</v>
      </c>
      <c r="H85" s="38">
        <v>3.6</v>
      </c>
      <c r="I85" s="35">
        <v>11547</v>
      </c>
      <c r="J85" s="35">
        <v>14860</v>
      </c>
      <c r="K85" s="66">
        <v>8.4000000000000005E-2</v>
      </c>
      <c r="L85" s="38">
        <f>J85*(1-K85)</f>
        <v>13611.76</v>
      </c>
      <c r="M85" s="39">
        <v>0.65900000000000003</v>
      </c>
      <c r="N85" s="26">
        <f>L85*M85</f>
        <v>8970.14984</v>
      </c>
      <c r="O85" s="37">
        <v>0.19600000000000001</v>
      </c>
      <c r="P85" s="26">
        <f>L85*O85</f>
        <v>2667.9049600000003</v>
      </c>
      <c r="Q85" s="40">
        <v>0.14499999999999999</v>
      </c>
      <c r="R85" s="26">
        <f>L85*Q85</f>
        <v>1973.7051999999999</v>
      </c>
      <c r="S85" s="40">
        <v>0.19500000000000001</v>
      </c>
      <c r="T85" s="26">
        <f>L85*S85</f>
        <v>2654.2932000000001</v>
      </c>
      <c r="U85" s="40">
        <v>0.51600000000000001</v>
      </c>
      <c r="V85" s="26">
        <f>L85*U85</f>
        <v>7023.6681600000002</v>
      </c>
      <c r="W85" s="40">
        <v>0.4</v>
      </c>
      <c r="X85" s="26">
        <f>W85*L85</f>
        <v>5444.7040000000006</v>
      </c>
      <c r="Y85" s="41">
        <v>3.31E-3</v>
      </c>
      <c r="Z85" s="18">
        <f>L85*Y85</f>
        <v>45.054925600000004</v>
      </c>
      <c r="AA85" s="28">
        <f>IF(J85&gt;0,(AC85+AK85)/J85,0)</f>
        <v>3.0105313593539701E-3</v>
      </c>
      <c r="AB85" s="41">
        <v>2.7E-4</v>
      </c>
      <c r="AC85" s="38">
        <f>AB85*L85</f>
        <v>3.6751752</v>
      </c>
      <c r="AD85" s="29">
        <v>0.22800000000000001</v>
      </c>
      <c r="AE85" s="42">
        <f>AH85*(1-AI85)*AD85</f>
        <v>42.787848000000004</v>
      </c>
      <c r="AF85" s="29">
        <f>IF(AND(AD85&gt;0,AB85&gt;0,Y85&gt;0),((Y85-AB85)*AD85)/((AD85-AB85)*Y85),0)</f>
        <v>0.91951790580433734</v>
      </c>
      <c r="AG85" s="30">
        <f t="shared" si="3"/>
        <v>0.9114395553088821</v>
      </c>
      <c r="AH85" s="73">
        <v>206</v>
      </c>
      <c r="AI85" s="40">
        <v>8.8999999999999996E-2</v>
      </c>
      <c r="AJ85" s="67">
        <v>0.21879999999999999</v>
      </c>
      <c r="AK85" s="42">
        <f t="shared" si="5"/>
        <v>41.061320799999997</v>
      </c>
      <c r="AL85" s="18">
        <v>1.7</v>
      </c>
      <c r="AM85" s="18"/>
      <c r="AN85" s="122">
        <f>AN84+AH85-AM85</f>
        <v>1480.48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49</v>
      </c>
      <c r="D86" s="44">
        <v>12590</v>
      </c>
      <c r="E86" s="44">
        <v>3</v>
      </c>
      <c r="F86" s="44">
        <v>12711</v>
      </c>
      <c r="G86" s="38">
        <v>0.8</v>
      </c>
      <c r="H86" s="38">
        <v>3.8</v>
      </c>
      <c r="I86" s="44">
        <v>13205</v>
      </c>
      <c r="J86" s="44">
        <v>14994</v>
      </c>
      <c r="K86" s="66">
        <v>8.2000000000000003E-2</v>
      </c>
      <c r="L86" s="38">
        <f>J86*(1-K86)</f>
        <v>13764.492</v>
      </c>
      <c r="M86" s="29">
        <v>0.61</v>
      </c>
      <c r="N86" s="26">
        <f>L86*M86</f>
        <v>8396.3401200000008</v>
      </c>
      <c r="O86" s="40">
        <v>0.23499999999999999</v>
      </c>
      <c r="P86" s="26">
        <f>L86*O86</f>
        <v>3234.65562</v>
      </c>
      <c r="Q86" s="40">
        <v>0.155</v>
      </c>
      <c r="R86" s="26">
        <f>L86*Q86</f>
        <v>2133.4962599999999</v>
      </c>
      <c r="S86" s="40">
        <v>0.2</v>
      </c>
      <c r="T86" s="26">
        <f>L86*S86</f>
        <v>2752.8984</v>
      </c>
      <c r="U86" s="40">
        <v>0.48099999999999998</v>
      </c>
      <c r="V86" s="26">
        <f>L86*U86</f>
        <v>6620.720652</v>
      </c>
      <c r="W86" s="40">
        <v>0.41</v>
      </c>
      <c r="X86" s="26">
        <f>W86*L86</f>
        <v>5643.4417199999998</v>
      </c>
      <c r="Y86" s="48">
        <v>3.2299999999999998E-3</v>
      </c>
      <c r="Z86" s="18">
        <f>L86*Y86</f>
        <v>44.459309159999997</v>
      </c>
      <c r="AA86" s="28">
        <f>IF(J86&gt;0,(AC86+AK86)/J86,0)</f>
        <v>2.876880736294518E-3</v>
      </c>
      <c r="AB86" s="48">
        <v>2.7999999999999998E-4</v>
      </c>
      <c r="AC86" s="38">
        <f>AB86*L86</f>
        <v>3.8540577599999999</v>
      </c>
      <c r="AD86" s="29">
        <v>0.2203</v>
      </c>
      <c r="AE86" s="42">
        <f>AH86*(1-AI86)*AD86</f>
        <v>38.257297999999999</v>
      </c>
      <c r="AF86" s="29">
        <f>IF(AND(AD86&gt;0,AB86&gt;0,Y86&gt;0),((Y86-AB86)*AD86)/((AD86-AB86)*Y86),0)</f>
        <v>0.91447498580905828</v>
      </c>
      <c r="AG86" s="30">
        <f t="shared" si="3"/>
        <v>0.9037911155482663</v>
      </c>
      <c r="AH86" s="44">
        <v>190</v>
      </c>
      <c r="AI86" s="66">
        <v>8.5999999999999993E-2</v>
      </c>
      <c r="AJ86" s="67">
        <v>0.22620000000000001</v>
      </c>
      <c r="AK86" s="42">
        <f t="shared" si="5"/>
        <v>39.281891999999999</v>
      </c>
      <c r="AL86" s="18">
        <v>1.6</v>
      </c>
      <c r="AM86" s="18"/>
      <c r="AN86" s="122">
        <f>AN85+AH86-AM86</f>
        <v>1670.48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36190</v>
      </c>
      <c r="E87" s="68"/>
      <c r="F87" s="52">
        <f>SUM(F84:F86)</f>
        <v>33367</v>
      </c>
      <c r="G87" s="53"/>
      <c r="H87" s="69"/>
      <c r="I87" s="52">
        <f>SUM(I84:I86)</f>
        <v>35112</v>
      </c>
      <c r="J87" s="52">
        <f>SUM(J84:J86)</f>
        <v>44494</v>
      </c>
      <c r="K87" s="21">
        <f>IF(J87&gt;0,(J84*K84+J85*K85+J86*K86)/J87,0)</f>
        <v>8.1351822717669789E-2</v>
      </c>
      <c r="L87" s="53">
        <f>L84+L85+L86</f>
        <v>40874.332000000002</v>
      </c>
      <c r="M87" s="54">
        <f>IF(L87&gt;0,N87/L87,0)</f>
        <v>0.64084800896562666</v>
      </c>
      <c r="N87" s="55">
        <f>N84+N85+N86</f>
        <v>26194.234280000001</v>
      </c>
      <c r="O87" s="21">
        <f>IF(L87&gt;0,P87/L87,0)</f>
        <v>0.20087746657242009</v>
      </c>
      <c r="P87" s="55">
        <f>P84+P85+P86</f>
        <v>8210.7322600000007</v>
      </c>
      <c r="Q87" s="21">
        <f>IF(L87&gt;0,R87/L87,0)</f>
        <v>0.15827452446195325</v>
      </c>
      <c r="R87" s="55">
        <f>R84+R85+R86</f>
        <v>6469.3654599999991</v>
      </c>
      <c r="S87" s="21">
        <f>IF(L87&gt;0,T87/L87,0)</f>
        <v>0.19635352377134871</v>
      </c>
      <c r="T87" s="55">
        <f>T84+T85+T86</f>
        <v>8025.8191200000001</v>
      </c>
      <c r="U87" s="21">
        <f>IF(L87&gt;0,V87/L87,0)</f>
        <v>0.50586486629310534</v>
      </c>
      <c r="V87" s="55">
        <f>V84+V85+V86</f>
        <v>20676.888491999998</v>
      </c>
      <c r="W87" s="21">
        <f>IF(L87&gt;0,X87/L87,0)</f>
        <v>0.40336751485015093</v>
      </c>
      <c r="X87" s="55">
        <f>X84+X85+X86</f>
        <v>16487.37772</v>
      </c>
      <c r="Y87" s="56">
        <f>IF(L87&gt;0,Z87/L87,0)</f>
        <v>3.279757544661525E-3</v>
      </c>
      <c r="Z87" s="57">
        <f>SUM(Z84:Z86)</f>
        <v>134.05789876</v>
      </c>
      <c r="AA87" s="63">
        <f>IF(L87&gt;0,(AA84*L84+AA85*L85+AA86*L86)/L87,0)</f>
        <v>2.9156455360121844E-3</v>
      </c>
      <c r="AB87" s="56">
        <f>IF(J87&gt;0,(J84*AB84+J85*AB85+J86*AB86)/J87,0)</f>
        <v>2.7666022385040677E-4</v>
      </c>
      <c r="AC87" s="53">
        <f>SUM(AC84:AC86)</f>
        <v>11.30869536</v>
      </c>
      <c r="AD87" s="54">
        <f>IF(J87&gt;0,(J84*AD84+J85*AD85+J86*AD86)/J87,0)</f>
        <v>0.22250969119431832</v>
      </c>
      <c r="AE87" s="59">
        <f>SUM(AE84:AE86)</f>
        <v>120.6274052</v>
      </c>
      <c r="AF87" s="54">
        <f>IF(AND(Z87&gt;0),((Z84*AF84+Z85*AF85+Z86*AF86)/Z87),0)</f>
        <v>0.9167835490747176</v>
      </c>
      <c r="AG87" s="58">
        <f t="shared" si="3"/>
        <v>0.90625831149280989</v>
      </c>
      <c r="AH87" s="52">
        <f>SUM(AH84:AH86)</f>
        <v>594</v>
      </c>
      <c r="AI87" s="21">
        <f>IF(AH87&gt;0,(AI84*AH84+AI85*AH85+AI86*AH86)/AH87,0)</f>
        <v>8.7707070707070706E-2</v>
      </c>
      <c r="AJ87" s="54">
        <f>IF(J87&gt;0,(AJ84*J84+AJ85*J85+AJ86*J86)/J87,0)</f>
        <v>0.21869435878994919</v>
      </c>
      <c r="AK87" s="59">
        <f>SUM(AK84:AK86)</f>
        <v>118.42669119999999</v>
      </c>
      <c r="AL87" s="70"/>
      <c r="AM87" s="57">
        <f>SUM(AM84:AM86)</f>
        <v>500.86</v>
      </c>
      <c r="AN87" s="124"/>
      <c r="AO87" s="125">
        <f>AN86</f>
        <v>1670.48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24" t="s">
        <v>52</v>
      </c>
      <c r="D88" s="12">
        <v>4879</v>
      </c>
      <c r="E88" s="12">
        <v>1</v>
      </c>
      <c r="F88" s="12">
        <v>16082</v>
      </c>
      <c r="G88" s="13">
        <v>0.8</v>
      </c>
      <c r="H88" s="13">
        <v>3.3</v>
      </c>
      <c r="I88" s="12">
        <v>15731</v>
      </c>
      <c r="J88" s="12">
        <v>14960</v>
      </c>
      <c r="K88" s="14">
        <v>7.6999999999999999E-2</v>
      </c>
      <c r="L88" s="25">
        <f>J88*(1-K88)</f>
        <v>13808.08</v>
      </c>
      <c r="M88" s="15">
        <v>0.74299999999999999</v>
      </c>
      <c r="N88" s="26">
        <f>L88*M88</f>
        <v>10259.40344</v>
      </c>
      <c r="O88" s="14">
        <v>0.14199999999999999</v>
      </c>
      <c r="P88" s="26">
        <f>L88*O88</f>
        <v>1960.7473599999998</v>
      </c>
      <c r="Q88" s="16">
        <v>0.115</v>
      </c>
      <c r="R88" s="26">
        <f>L88*Q88</f>
        <v>1587.9292</v>
      </c>
      <c r="S88" s="16">
        <v>0.19900000000000001</v>
      </c>
      <c r="T88" s="26">
        <f>L88*S88</f>
        <v>2747.8079200000002</v>
      </c>
      <c r="U88" s="16">
        <v>0.51100000000000001</v>
      </c>
      <c r="V88" s="26">
        <f>L88*U88</f>
        <v>7055.9288800000004</v>
      </c>
      <c r="W88" s="16">
        <v>0.4</v>
      </c>
      <c r="X88" s="26">
        <f>W88*L88</f>
        <v>5523.232</v>
      </c>
      <c r="Y88" s="17">
        <v>3.2299999999999998E-3</v>
      </c>
      <c r="Z88" s="61">
        <f>L88*Y88</f>
        <v>44.6000984</v>
      </c>
      <c r="AA88" s="28">
        <f>IF(J88&gt;0,(AC88+AK88)/J88,0)</f>
        <v>2.5912465775401071E-3</v>
      </c>
      <c r="AB88" s="17">
        <v>3.1E-4</v>
      </c>
      <c r="AC88" s="25">
        <f>AB88*L88</f>
        <v>4.2805048000000001</v>
      </c>
      <c r="AD88" s="141">
        <v>0.2077</v>
      </c>
      <c r="AE88" s="31">
        <f>AH88*(1-AI88)*AD88</f>
        <v>34.8537216</v>
      </c>
      <c r="AF88" s="29">
        <f>IF(AND(AD88&gt;0,AB88&gt;0,Y88&gt;0),((Y88-AB88)*AD88)/((AD88-AB88)*Y88),0)</f>
        <v>0.90537607537704712</v>
      </c>
      <c r="AG88" s="62">
        <f t="shared" si="3"/>
        <v>0.88169651355313472</v>
      </c>
      <c r="AH88" s="12">
        <v>184</v>
      </c>
      <c r="AI88" s="14">
        <v>8.7999999999999995E-2</v>
      </c>
      <c r="AJ88" s="15">
        <v>0.20549999999999999</v>
      </c>
      <c r="AK88" s="31">
        <f t="shared" si="5"/>
        <v>34.484544</v>
      </c>
      <c r="AL88" s="19">
        <v>1.65</v>
      </c>
      <c r="AM88" s="19">
        <v>504.54</v>
      </c>
      <c r="AN88" s="119">
        <f>AN86+AH88-AM88</f>
        <v>1349.94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47" t="s">
        <v>55</v>
      </c>
      <c r="D89" s="35">
        <v>21500</v>
      </c>
      <c r="E89" s="44">
        <v>4</v>
      </c>
      <c r="F89" s="35">
        <v>15069</v>
      </c>
      <c r="G89" s="36">
        <v>0.2</v>
      </c>
      <c r="H89" s="38">
        <v>2.7</v>
      </c>
      <c r="I89" s="35">
        <v>15688</v>
      </c>
      <c r="J89" s="35">
        <v>15026</v>
      </c>
      <c r="K89" s="66">
        <v>7.5999999999999998E-2</v>
      </c>
      <c r="L89" s="38">
        <f>J89*(1-K89)</f>
        <v>13884.024000000001</v>
      </c>
      <c r="M89" s="39">
        <v>0.63100000000000001</v>
      </c>
      <c r="N89" s="26">
        <f>L89*M89</f>
        <v>8760.819144000001</v>
      </c>
      <c r="O89" s="37">
        <v>0.157</v>
      </c>
      <c r="P89" s="26">
        <f>L89*O89</f>
        <v>2179.791768</v>
      </c>
      <c r="Q89" s="40">
        <v>0.21199999999999999</v>
      </c>
      <c r="R89" s="26">
        <f>L89*Q89</f>
        <v>2943.4130880000002</v>
      </c>
      <c r="S89" s="40">
        <v>0.19500000000000001</v>
      </c>
      <c r="T89" s="26">
        <f>L89*S89</f>
        <v>2707.3846800000001</v>
      </c>
      <c r="U89" s="40">
        <v>0.51900000000000002</v>
      </c>
      <c r="V89" s="26">
        <f>L89*U89</f>
        <v>7205.8084560000007</v>
      </c>
      <c r="W89" s="40">
        <v>0.4</v>
      </c>
      <c r="X89" s="26">
        <f>W89*L89</f>
        <v>5553.6096000000007</v>
      </c>
      <c r="Y89" s="41">
        <v>3.2100000000000002E-3</v>
      </c>
      <c r="Z89" s="18">
        <f>L89*Y89</f>
        <v>44.567717040000005</v>
      </c>
      <c r="AA89" s="28">
        <f>IF(J89&gt;0,(AC89+AK89)/J89,0)</f>
        <v>2.8941599840276852E-3</v>
      </c>
      <c r="AB89" s="41">
        <v>3.3E-4</v>
      </c>
      <c r="AC89" s="38">
        <f>AB89*L89</f>
        <v>4.5817279200000005</v>
      </c>
      <c r="AD89" s="29">
        <v>0.21820000000000001</v>
      </c>
      <c r="AE89" s="42">
        <f>AH89*(1-AI89)*AD89</f>
        <v>39.799680000000002</v>
      </c>
      <c r="AF89" s="29">
        <f>IF(AND(AD89&gt;0,AB89&gt;0,Y89&gt;0),((Y89-AB89)*AD89)/((AD89-AB89)*Y89),0)</f>
        <v>0.89855521319624276</v>
      </c>
      <c r="AG89" s="30">
        <f t="shared" si="3"/>
        <v>0.88735011196180869</v>
      </c>
      <c r="AH89" s="35">
        <v>200</v>
      </c>
      <c r="AI89" s="66">
        <v>8.7999999999999995E-2</v>
      </c>
      <c r="AJ89" s="67">
        <v>0.21329999999999999</v>
      </c>
      <c r="AK89" s="42">
        <f t="shared" si="5"/>
        <v>38.905920000000002</v>
      </c>
      <c r="AL89" s="18">
        <v>1.67</v>
      </c>
      <c r="AM89" s="18"/>
      <c r="AN89" s="122">
        <f>AN88+AH89-AM89</f>
        <v>1549.94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49</v>
      </c>
      <c r="D90" s="44">
        <v>8371</v>
      </c>
      <c r="E90" s="44">
        <v>11</v>
      </c>
      <c r="F90" s="44">
        <v>15433</v>
      </c>
      <c r="G90" s="38">
        <v>0.4</v>
      </c>
      <c r="H90" s="38">
        <v>3</v>
      </c>
      <c r="I90" s="44">
        <v>16657</v>
      </c>
      <c r="J90" s="44">
        <v>14893</v>
      </c>
      <c r="K90" s="66">
        <v>7.6999999999999999E-2</v>
      </c>
      <c r="L90" s="38">
        <f>J90*(1-K90)</f>
        <v>13746.239000000001</v>
      </c>
      <c r="M90" s="29">
        <v>0.63</v>
      </c>
      <c r="N90" s="26">
        <f>L90*M90</f>
        <v>8660.1305700000012</v>
      </c>
      <c r="O90" s="40">
        <v>0.16200000000000001</v>
      </c>
      <c r="P90" s="26">
        <f>L90*O90</f>
        <v>2226.8907180000001</v>
      </c>
      <c r="Q90" s="40">
        <v>0.20799999999999999</v>
      </c>
      <c r="R90" s="26">
        <f>L90*Q90</f>
        <v>2859.2177120000001</v>
      </c>
      <c r="S90" s="40">
        <v>0.20200000000000001</v>
      </c>
      <c r="T90" s="26">
        <f>L90*S90</f>
        <v>2776.7402780000007</v>
      </c>
      <c r="U90" s="40">
        <v>0.52500000000000002</v>
      </c>
      <c r="V90" s="26">
        <f>L90*U90</f>
        <v>7216.7754750000013</v>
      </c>
      <c r="W90" s="40">
        <v>0.4</v>
      </c>
      <c r="X90" s="26">
        <f>W90*L90</f>
        <v>5498.4956000000011</v>
      </c>
      <c r="Y90" s="48">
        <v>3.2200000000000002E-3</v>
      </c>
      <c r="Z90" s="18">
        <f>L90*Y90</f>
        <v>44.262889580000007</v>
      </c>
      <c r="AA90" s="28">
        <f>IF(J90&gt;0,(AC90+AK90)/J90,0)</f>
        <v>2.920713701067616E-3</v>
      </c>
      <c r="AB90" s="48">
        <v>3.5E-4</v>
      </c>
      <c r="AC90" s="38">
        <f>AB90*L90</f>
        <v>4.8111836500000003</v>
      </c>
      <c r="AD90" s="29">
        <v>0.21110000000000001</v>
      </c>
      <c r="AE90" s="42">
        <f>AH90*(1-AI90)*AD90</f>
        <v>39.510531500000006</v>
      </c>
      <c r="AF90" s="29">
        <f>IF(AND(AD90&gt;0,AB90&gt;0,Y90&gt;0),((Y90-AB90)*AD90)/((AD90-AB90)*Y90),0)</f>
        <v>0.89278456856980748</v>
      </c>
      <c r="AG90" s="30">
        <f t="shared" si="3"/>
        <v>0.88165916751352547</v>
      </c>
      <c r="AH90" s="44">
        <v>205</v>
      </c>
      <c r="AI90" s="66">
        <v>8.6999999999999994E-2</v>
      </c>
      <c r="AJ90" s="67">
        <v>0.20669999999999999</v>
      </c>
      <c r="AK90" s="42">
        <f t="shared" si="5"/>
        <v>38.687005500000005</v>
      </c>
      <c r="AL90" s="18">
        <v>1.65</v>
      </c>
      <c r="AM90" s="18"/>
      <c r="AN90" s="122">
        <f>AN89+AH90-AM90</f>
        <v>1754.94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34750</v>
      </c>
      <c r="E91" s="68"/>
      <c r="F91" s="52">
        <f>SUM(F88:F90)</f>
        <v>46584</v>
      </c>
      <c r="G91" s="53"/>
      <c r="H91" s="69"/>
      <c r="I91" s="52">
        <f>SUM(I88:I90)</f>
        <v>48076</v>
      </c>
      <c r="J91" s="52">
        <f>SUM(J88:J90)</f>
        <v>44879</v>
      </c>
      <c r="K91" s="21">
        <f>IF(J91&gt;0,(J88*K88+J89*K89+J90*K90)/J91,0)</f>
        <v>7.666518861828471E-2</v>
      </c>
      <c r="L91" s="53">
        <f>L88+L89+L90</f>
        <v>41438.343000000001</v>
      </c>
      <c r="M91" s="54">
        <f>IF(L91&gt;0,N91/L91,0)</f>
        <v>0.66798889989399435</v>
      </c>
      <c r="N91" s="55">
        <f>N88+N89+N90</f>
        <v>27680.353154000004</v>
      </c>
      <c r="O91" s="21">
        <f>IF(L91&gt;0,P91/L91,0)</f>
        <v>0.15366033931424336</v>
      </c>
      <c r="P91" s="55">
        <f>P88+P89+P90</f>
        <v>6367.4298460000009</v>
      </c>
      <c r="Q91" s="21">
        <f>IF(L91&gt;0,R91/L91,0)</f>
        <v>0.17835076079176235</v>
      </c>
      <c r="R91" s="55">
        <f>R88+R89+R90</f>
        <v>7390.5599999999995</v>
      </c>
      <c r="S91" s="21">
        <f>IF(L91&gt;0,T91/L91,0)</f>
        <v>0.19865497223187717</v>
      </c>
      <c r="T91" s="55">
        <f>T88+T89+T90</f>
        <v>8231.9328780000014</v>
      </c>
      <c r="U91" s="21">
        <f>IF(L91&gt;0,V91/L91,0)</f>
        <v>0.51832460605386665</v>
      </c>
      <c r="V91" s="55">
        <f>V88+V89+V90</f>
        <v>21478.512811000004</v>
      </c>
      <c r="W91" s="21">
        <f>IF(L91&gt;0,X91/L91,0)</f>
        <v>0.4</v>
      </c>
      <c r="X91" s="55">
        <f>X88+X89+X90</f>
        <v>16575.337200000002</v>
      </c>
      <c r="Y91" s="56">
        <f>IF(L91&gt;0,Z91/L91,0)</f>
        <v>3.2199816730123596E-3</v>
      </c>
      <c r="Z91" s="57">
        <f>SUM(Z88:Z90)</f>
        <v>133.43070502</v>
      </c>
      <c r="AA91" s="63">
        <f>IF(L91&gt;0,(AA88*L88+AA89*L89+AA90*L90)/L91,0)</f>
        <v>2.8020318115984997E-3</v>
      </c>
      <c r="AB91" s="56">
        <f>IF(J91&gt;0,(J88*AB88+J89*AB89+J90*AB90)/J91,0)</f>
        <v>3.2997014193720896E-4</v>
      </c>
      <c r="AC91" s="53">
        <f>SUM(AC88:AC90)</f>
        <v>13.673416370000002</v>
      </c>
      <c r="AD91" s="54">
        <f>IF(J91&gt;0,(J88*AD88+J89*AD89+J90*AD90)/J91,0)</f>
        <v>0.21234380222375721</v>
      </c>
      <c r="AE91" s="59">
        <f>SUM(AE88:AE90)</f>
        <v>114.16393310000001</v>
      </c>
      <c r="AF91" s="54">
        <f>IF(AND(Z91&gt;0),((Z88*AF88+Z89*AF89+Z90*AF90)/Z91),0)</f>
        <v>0.89892083907316567</v>
      </c>
      <c r="AG91" s="58">
        <f t="shared" si="3"/>
        <v>0.88363734446907394</v>
      </c>
      <c r="AH91" s="52">
        <f>SUM(AH88:AH90)</f>
        <v>589</v>
      </c>
      <c r="AI91" s="21">
        <f>IF(AH91&gt;0,(AI88*AH88+AI89*AH89+AI90*AH90)/AH91,0)</f>
        <v>8.7651952461799659E-2</v>
      </c>
      <c r="AJ91" s="54">
        <f>IF(J91&gt;0,(AJ88*J88+AJ89*J89+AJ90*J90)/J91,0)</f>
        <v>0.20850974620646626</v>
      </c>
      <c r="AK91" s="59">
        <f>SUM(AK88:AK90)</f>
        <v>112.07746950000001</v>
      </c>
      <c r="AL91" s="70"/>
      <c r="AM91" s="57">
        <f>SUM(AM88:AM90)</f>
        <v>504.54</v>
      </c>
      <c r="AN91" s="124"/>
      <c r="AO91" s="125">
        <f>AN90</f>
        <v>1754.94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52</v>
      </c>
      <c r="D92" s="12">
        <v>2809</v>
      </c>
      <c r="E92" s="12">
        <v>7</v>
      </c>
      <c r="F92" s="12">
        <v>11058</v>
      </c>
      <c r="G92" s="13">
        <v>0.9</v>
      </c>
      <c r="H92" s="13">
        <v>3.7</v>
      </c>
      <c r="I92" s="12">
        <v>12258</v>
      </c>
      <c r="J92" s="12">
        <v>15140</v>
      </c>
      <c r="K92" s="14">
        <v>7.5999999999999998E-2</v>
      </c>
      <c r="L92" s="25">
        <f>J92*(1-K92)</f>
        <v>13989.36</v>
      </c>
      <c r="M92" s="15">
        <v>0.66600000000000004</v>
      </c>
      <c r="N92" s="26">
        <f>L92*M92</f>
        <v>9316.9137600000013</v>
      </c>
      <c r="O92" s="14">
        <v>0.19800000000000001</v>
      </c>
      <c r="P92" s="26">
        <f>L92*O92</f>
        <v>2769.8932800000002</v>
      </c>
      <c r="Q92" s="16">
        <v>0.13600000000000001</v>
      </c>
      <c r="R92" s="26">
        <f>L92*Q92</f>
        <v>1902.5529600000002</v>
      </c>
      <c r="S92" s="16">
        <v>0.19400000000000001</v>
      </c>
      <c r="T92" s="26">
        <f>L92*S92</f>
        <v>2713.9358400000001</v>
      </c>
      <c r="U92" s="16">
        <v>0.52</v>
      </c>
      <c r="V92" s="26">
        <f>L92*U92</f>
        <v>7274.467200000001</v>
      </c>
      <c r="W92" s="16">
        <v>0.4</v>
      </c>
      <c r="X92" s="26">
        <f>W92*L92</f>
        <v>5595.7440000000006</v>
      </c>
      <c r="Y92" s="17">
        <v>3.31E-3</v>
      </c>
      <c r="Z92" s="61">
        <f>L92*Y92</f>
        <v>46.304781600000005</v>
      </c>
      <c r="AA92" s="28">
        <f>IF(J92&gt;0,(AC92+AK92)/J92,0)</f>
        <v>2.8168915719947161E-3</v>
      </c>
      <c r="AB92" s="17">
        <v>3.8000000000000002E-4</v>
      </c>
      <c r="AC92" s="25">
        <f>AB92*L92</f>
        <v>5.3159568000000004</v>
      </c>
      <c r="AD92" s="141">
        <v>0.21010000000000001</v>
      </c>
      <c r="AE92" s="31">
        <f>AH92*(1-AI92)*AD92</f>
        <v>38.790342800000005</v>
      </c>
      <c r="AF92" s="29">
        <f>IF(AND(AD92&gt;0,AB92&gt;0,Y92&gt;0),((Y92-AB92)*AD92)/((AD92-AB92)*Y92),0)</f>
        <v>0.88680029710164543</v>
      </c>
      <c r="AG92" s="62">
        <f t="shared" si="3"/>
        <v>0.86672839535594626</v>
      </c>
      <c r="AH92" s="12">
        <v>202</v>
      </c>
      <c r="AI92" s="14">
        <v>8.5999999999999993E-2</v>
      </c>
      <c r="AJ92" s="15">
        <v>0.20219999999999999</v>
      </c>
      <c r="AK92" s="31">
        <f t="shared" ref="AK92:AK102" si="6">AH92*(1-AI92)*AJ92</f>
        <v>37.331781599999999</v>
      </c>
      <c r="AL92" s="19">
        <v>1.65</v>
      </c>
      <c r="AM92" s="19">
        <v>1188.08</v>
      </c>
      <c r="AN92" s="119">
        <f>AN90+AH92-AM92</f>
        <v>768.86000000000013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53</v>
      </c>
      <c r="D93" s="35">
        <v>25900</v>
      </c>
      <c r="E93" s="44">
        <v>7</v>
      </c>
      <c r="F93" s="35">
        <v>13757</v>
      </c>
      <c r="G93" s="36">
        <v>0.9</v>
      </c>
      <c r="H93" s="38">
        <v>4</v>
      </c>
      <c r="I93" s="35">
        <v>14260</v>
      </c>
      <c r="J93" s="35">
        <v>14919</v>
      </c>
      <c r="K93" s="66">
        <v>7.6999999999999999E-2</v>
      </c>
      <c r="L93" s="38">
        <f>J93*(1-K93)</f>
        <v>13770.237000000001</v>
      </c>
      <c r="M93" s="39">
        <v>0.66200000000000003</v>
      </c>
      <c r="N93" s="26">
        <f>L93*M93</f>
        <v>9115.8968940000013</v>
      </c>
      <c r="O93" s="37">
        <v>0.19500000000000001</v>
      </c>
      <c r="P93" s="26">
        <f>L93*O93</f>
        <v>2685.1962150000004</v>
      </c>
      <c r="Q93" s="40">
        <v>0.14299999999999999</v>
      </c>
      <c r="R93" s="26">
        <f>L93*Q93</f>
        <v>1969.1438909999999</v>
      </c>
      <c r="S93" s="40">
        <v>0.19700000000000001</v>
      </c>
      <c r="T93" s="26">
        <f>L93*S93</f>
        <v>2712.7366890000003</v>
      </c>
      <c r="U93" s="40">
        <v>0.53700000000000003</v>
      </c>
      <c r="V93" s="26">
        <f>L93*U93</f>
        <v>7394.6172690000012</v>
      </c>
      <c r="W93" s="40">
        <v>0.4</v>
      </c>
      <c r="X93" s="26">
        <f>W93*L93</f>
        <v>5508.0948000000008</v>
      </c>
      <c r="Y93" s="41">
        <v>3.2699999999999999E-3</v>
      </c>
      <c r="Z93" s="18">
        <f>L93*Y93</f>
        <v>45.028674989999999</v>
      </c>
      <c r="AA93" s="28">
        <f>IF(J93&gt;0,(AC93+AK93)/J93,0)</f>
        <v>2.8803586627790066E-3</v>
      </c>
      <c r="AB93" s="41">
        <v>3.6999999999999999E-4</v>
      </c>
      <c r="AC93" s="38">
        <f>AB93*L93</f>
        <v>5.09498769</v>
      </c>
      <c r="AD93" s="29">
        <v>0.22409999999999999</v>
      </c>
      <c r="AE93" s="42">
        <f>AH93*(1-AI93)*AD93</f>
        <v>41.1252633</v>
      </c>
      <c r="AF93" s="29">
        <f>IF(AND(AD93&gt;0,AB93&gt;0,Y93&gt;0),((Y93-AB93)*AD93)/((AD93-AB93)*Y93),0)</f>
        <v>0.88831680716066275</v>
      </c>
      <c r="AG93" s="30">
        <f t="shared" si="3"/>
        <v>0.87310894138445039</v>
      </c>
      <c r="AH93" s="35">
        <v>201</v>
      </c>
      <c r="AI93" s="66">
        <v>8.6999999999999994E-2</v>
      </c>
      <c r="AJ93" s="67">
        <v>0.2064</v>
      </c>
      <c r="AK93" s="42">
        <f t="shared" si="6"/>
        <v>37.877083200000001</v>
      </c>
      <c r="AL93" s="18">
        <v>1.65</v>
      </c>
      <c r="AM93" s="18"/>
      <c r="AN93" s="122">
        <f>AN92+AH93-AM93</f>
        <v>969.86000000000013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49</v>
      </c>
      <c r="D94" s="44">
        <v>19791</v>
      </c>
      <c r="E94" s="44">
        <v>7</v>
      </c>
      <c r="F94" s="44">
        <v>14674</v>
      </c>
      <c r="G94" s="38">
        <v>1</v>
      </c>
      <c r="H94" s="38">
        <v>4.2</v>
      </c>
      <c r="I94" s="44">
        <v>15891</v>
      </c>
      <c r="J94" s="44">
        <v>14970</v>
      </c>
      <c r="K94" s="66">
        <v>7.5999999999999998E-2</v>
      </c>
      <c r="L94" s="38">
        <f>J94*(1-K94)</f>
        <v>13832.28</v>
      </c>
      <c r="M94" s="29">
        <v>0.64300000000000002</v>
      </c>
      <c r="N94" s="26">
        <f>L94*M94</f>
        <v>8894.1560399999998</v>
      </c>
      <c r="O94" s="40">
        <v>0.21299999999999999</v>
      </c>
      <c r="P94" s="26">
        <f>L94*O94</f>
        <v>2946.2756400000003</v>
      </c>
      <c r="Q94" s="40">
        <v>0.14399999999999999</v>
      </c>
      <c r="R94" s="26">
        <f>L94*Q94</f>
        <v>1991.8483199999998</v>
      </c>
      <c r="S94" s="40">
        <v>0.192</v>
      </c>
      <c r="T94" s="26">
        <f>L94*S94</f>
        <v>2655.7977600000004</v>
      </c>
      <c r="U94" s="40">
        <v>0.52600000000000002</v>
      </c>
      <c r="V94" s="26">
        <f>L94*U94</f>
        <v>7275.7792800000007</v>
      </c>
      <c r="W94" s="40">
        <v>0.39</v>
      </c>
      <c r="X94" s="26">
        <f>W94*L94</f>
        <v>5394.5892000000003</v>
      </c>
      <c r="Y94" s="48">
        <v>3.29E-3</v>
      </c>
      <c r="Z94" s="18">
        <f>L94*Y94</f>
        <v>45.508201200000002</v>
      </c>
      <c r="AA94" s="28">
        <f>IF(J94&gt;0,(AC94+AK94)/J94,0)</f>
        <v>2.9590305678022714E-3</v>
      </c>
      <c r="AB94" s="48">
        <v>3.6000000000000002E-4</v>
      </c>
      <c r="AC94" s="38">
        <f>AB94*L94</f>
        <v>4.9796208000000002</v>
      </c>
      <c r="AD94" s="29">
        <v>0.2286</v>
      </c>
      <c r="AE94" s="42">
        <f>AH94*(1-AI94)*AD94</f>
        <v>41.533648200000002</v>
      </c>
      <c r="AF94" s="29">
        <f>IF(AND(AD94&gt;0,AB94&gt;0,Y94&gt;0),((Y94-AB94)*AD94)/((AD94-AB94)*Y94),0)</f>
        <v>0.89198220398300943</v>
      </c>
      <c r="AG94" s="30">
        <f t="shared" si="3"/>
        <v>0.87980215943745244</v>
      </c>
      <c r="AH94" s="44">
        <v>199</v>
      </c>
      <c r="AI94" s="66">
        <v>8.6999999999999994E-2</v>
      </c>
      <c r="AJ94" s="67">
        <v>0.21640000000000001</v>
      </c>
      <c r="AK94" s="42">
        <f t="shared" si="6"/>
        <v>39.317066800000006</v>
      </c>
      <c r="AL94" s="18">
        <v>1.67</v>
      </c>
      <c r="AM94" s="18"/>
      <c r="AN94" s="122">
        <f>AN93+AH94-AM94</f>
        <v>1168.8600000000001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48500</v>
      </c>
      <c r="E95" s="68"/>
      <c r="F95" s="52">
        <f>SUM(F92:F94)</f>
        <v>39489</v>
      </c>
      <c r="G95" s="53"/>
      <c r="H95" s="69"/>
      <c r="I95" s="52">
        <f>SUM(I92:I94)</f>
        <v>42409</v>
      </c>
      <c r="J95" s="52">
        <f>SUM(J92:J94)</f>
        <v>45029</v>
      </c>
      <c r="K95" s="21">
        <f>IF(J95&gt;0,(J92*K92+J93*K93+J94*K94)/J95,0)</f>
        <v>7.6331319816118487E-2</v>
      </c>
      <c r="L95" s="53">
        <f>L92+L93+L94</f>
        <v>41591.877</v>
      </c>
      <c r="M95" s="54">
        <f>IF(L95&gt;0,N95/L95,0)</f>
        <v>0.65702653174320558</v>
      </c>
      <c r="N95" s="55">
        <f>N92+N93+N94</f>
        <v>27326.966694000002</v>
      </c>
      <c r="O95" s="21">
        <f>IF(L95&gt;0,P95/L95,0)</f>
        <v>0.20199533517085561</v>
      </c>
      <c r="P95" s="55">
        <f>P92+P93+P94</f>
        <v>8401.365135</v>
      </c>
      <c r="Q95" s="21">
        <f>IF(L95&gt;0,R95/L95,0)</f>
        <v>0.14097813308593887</v>
      </c>
      <c r="R95" s="55">
        <f>R92+R93+R94</f>
        <v>5863.5451709999998</v>
      </c>
      <c r="S95" s="21">
        <f>IF(L95&gt;0,T95/L95,0)</f>
        <v>0.19432809654154345</v>
      </c>
      <c r="T95" s="55">
        <f>T92+T93+T94</f>
        <v>8082.4702890000008</v>
      </c>
      <c r="U95" s="21">
        <f>IF(L95&gt;0,V95/L95,0)</f>
        <v>0.52762378935194498</v>
      </c>
      <c r="V95" s="55">
        <f>V92+V93+V94</f>
        <v>21944.863749000004</v>
      </c>
      <c r="W95" s="21">
        <f>IF(L95&gt;0,X95/L95,0)</f>
        <v>0.39667428329815457</v>
      </c>
      <c r="X95" s="55">
        <f>X92+X93+X94</f>
        <v>16498.428</v>
      </c>
      <c r="Y95" s="56">
        <f>IF(L95&gt;0,Z95/L95,0)</f>
        <v>3.2901053681708087E-3</v>
      </c>
      <c r="Z95" s="57">
        <f>SUM(Z92:Z94)</f>
        <v>136.84165779</v>
      </c>
      <c r="AA95" s="63">
        <f>IF(L95&gt;0,(AA92*L92+AA93*L93+AA94*L94)/L95,0)</f>
        <v>2.8851756571474283E-3</v>
      </c>
      <c r="AB95" s="56">
        <f>IF(J95&gt;0,(J92*AB92+J93*AB93+J94*AB94)/J95,0)</f>
        <v>3.7003775344777811E-4</v>
      </c>
      <c r="AC95" s="53">
        <f>SUM(AC92:AC94)</f>
        <v>15.390565290000001</v>
      </c>
      <c r="AD95" s="54">
        <f>IF(J95&gt;0,(J92*AD92+J93*AD93+J94*AD94)/J95,0)</f>
        <v>0.22088884718736812</v>
      </c>
      <c r="AE95" s="59">
        <f>SUM(AE92:AE94)</f>
        <v>121.44925430000001</v>
      </c>
      <c r="AF95" s="54">
        <f>IF(AND(Z95&gt;0),((Z92*AF92+Z93*AF93+Z94*AF94)/Z95),0)</f>
        <v>0.88902261524974924</v>
      </c>
      <c r="AG95" s="58">
        <f t="shared" si="3"/>
        <v>0.87329644498595937</v>
      </c>
      <c r="AH95" s="52">
        <f>SUM(AH92:AH94)</f>
        <v>602</v>
      </c>
      <c r="AI95" s="21">
        <f>IF(AH95&gt;0,(AI92*AH92+AI93*AH93+AI94*AH94)/AH95,0)</f>
        <v>8.6664451827242514E-2</v>
      </c>
      <c r="AJ95" s="54">
        <f>IF(J95&gt;0,(AJ92*J92+AJ93*J93+AJ94*J94)/J95,0)</f>
        <v>0.20831236758533389</v>
      </c>
      <c r="AK95" s="59">
        <f>SUM(AK92:AK94)</f>
        <v>114.52593160000001</v>
      </c>
      <c r="AL95" s="70"/>
      <c r="AM95" s="57">
        <f>SUM(AM92:AM94)</f>
        <v>1188.08</v>
      </c>
      <c r="AN95" s="124"/>
      <c r="AO95" s="125">
        <f>AN94</f>
        <v>1168.8600000000001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24" t="s">
        <v>52</v>
      </c>
      <c r="D96" s="12">
        <v>5439</v>
      </c>
      <c r="E96" s="12">
        <v>6</v>
      </c>
      <c r="F96" s="12">
        <v>9299</v>
      </c>
      <c r="G96" s="13">
        <v>1</v>
      </c>
      <c r="H96" s="13">
        <v>3.2</v>
      </c>
      <c r="I96" s="12">
        <v>10523</v>
      </c>
      <c r="J96" s="12">
        <v>14955</v>
      </c>
      <c r="K96" s="14">
        <v>7.9000000000000001E-2</v>
      </c>
      <c r="L96" s="25">
        <f>J96*(1-K96)</f>
        <v>13773.555</v>
      </c>
      <c r="M96" s="15">
        <v>0.81799999999999995</v>
      </c>
      <c r="N96" s="26">
        <f>L96*M96</f>
        <v>11266.76799</v>
      </c>
      <c r="O96" s="14">
        <v>0.11600000000000001</v>
      </c>
      <c r="P96" s="26">
        <f>L96*O96</f>
        <v>1597.7323800000001</v>
      </c>
      <c r="Q96" s="16">
        <v>6.6000000000000003E-2</v>
      </c>
      <c r="R96" s="26">
        <f>L96*Q96</f>
        <v>909.05463000000009</v>
      </c>
      <c r="S96" s="16">
        <v>0.19</v>
      </c>
      <c r="T96" s="26">
        <f>L96*S96</f>
        <v>2616.9754499999999</v>
      </c>
      <c r="U96" s="16">
        <v>0.52400000000000002</v>
      </c>
      <c r="V96" s="26">
        <f>L96*U96</f>
        <v>7217.3428200000008</v>
      </c>
      <c r="W96" s="16">
        <v>0.39</v>
      </c>
      <c r="X96" s="26">
        <f>W96*L96</f>
        <v>5371.6864500000001</v>
      </c>
      <c r="Y96" s="17">
        <v>3.2200000000000002E-3</v>
      </c>
      <c r="Z96" s="61">
        <f>L96*Y96</f>
        <v>44.350847100000003</v>
      </c>
      <c r="AA96" s="28">
        <f>IF(J96&gt;0,(AC96+AK96)/J96,0)</f>
        <v>2.9721182948846537E-3</v>
      </c>
      <c r="AB96" s="17">
        <v>3.2000000000000003E-4</v>
      </c>
      <c r="AC96" s="25">
        <f>AB96*L96</f>
        <v>4.4075376000000004</v>
      </c>
      <c r="AD96" s="141">
        <v>0.2213</v>
      </c>
      <c r="AE96" s="31">
        <f>AH96*(1-AI96)*AD96</f>
        <v>40.295410500000003</v>
      </c>
      <c r="AF96" s="29">
        <f>IF(AND(AD96&gt;0,AB96&gt;0,Y96&gt;0),((Y96-AB96)*AD96)/((AD96-AB96)*Y96),0)</f>
        <v>0.90192530281540895</v>
      </c>
      <c r="AG96" s="62">
        <f t="shared" si="3"/>
        <v>0.8936331049517906</v>
      </c>
      <c r="AH96" s="12">
        <v>199</v>
      </c>
      <c r="AI96" s="14">
        <v>8.5000000000000006E-2</v>
      </c>
      <c r="AJ96" s="15">
        <v>0.21990000000000001</v>
      </c>
      <c r="AK96" s="31">
        <f t="shared" si="6"/>
        <v>40.040491500000002</v>
      </c>
      <c r="AL96" s="19">
        <v>1.7</v>
      </c>
      <c r="AM96" s="19">
        <v>508.108</v>
      </c>
      <c r="AN96" s="119">
        <f>AN94+AH96-AM96</f>
        <v>859.75200000000018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53</v>
      </c>
      <c r="D97" s="35">
        <v>22900</v>
      </c>
      <c r="E97" s="44">
        <v>3</v>
      </c>
      <c r="F97" s="35">
        <v>15216</v>
      </c>
      <c r="G97" s="36">
        <v>1.4</v>
      </c>
      <c r="H97" s="38">
        <v>3.5</v>
      </c>
      <c r="I97" s="35">
        <v>15371</v>
      </c>
      <c r="J97" s="35">
        <v>14881</v>
      </c>
      <c r="K97" s="66">
        <v>7.9000000000000001E-2</v>
      </c>
      <c r="L97" s="38">
        <f>J97*(1-K97)</f>
        <v>13705.401</v>
      </c>
      <c r="M97" s="39">
        <v>0.79600000000000004</v>
      </c>
      <c r="N97" s="26">
        <f>L97*M97</f>
        <v>10909.499196000001</v>
      </c>
      <c r="O97" s="37">
        <v>0.124</v>
      </c>
      <c r="P97" s="26">
        <f>L97*O97</f>
        <v>1699.469724</v>
      </c>
      <c r="Q97" s="40">
        <v>0.08</v>
      </c>
      <c r="R97" s="26">
        <f>L97*Q97</f>
        <v>1096.43208</v>
      </c>
      <c r="S97" s="40">
        <v>0.19500000000000001</v>
      </c>
      <c r="T97" s="26">
        <f>L97*S97</f>
        <v>2672.553195</v>
      </c>
      <c r="U97" s="40">
        <v>0.50700000000000001</v>
      </c>
      <c r="V97" s="26">
        <f>L97*U97</f>
        <v>6948.6383070000002</v>
      </c>
      <c r="W97" s="40">
        <v>0.39</v>
      </c>
      <c r="X97" s="26">
        <f>W97*L97</f>
        <v>5345.1063899999999</v>
      </c>
      <c r="Y97" s="41">
        <v>3.15E-3</v>
      </c>
      <c r="Z97" s="18">
        <f>L97*Y97</f>
        <v>43.172013149999998</v>
      </c>
      <c r="AA97" s="28">
        <f>IF(J97&gt;0,(AC97+AK97)/J97,0)</f>
        <v>2.995783206773738E-3</v>
      </c>
      <c r="AB97" s="41">
        <v>2.9999999999999997E-4</v>
      </c>
      <c r="AC97" s="38">
        <f>AB97*L97</f>
        <v>4.1116202999999993</v>
      </c>
      <c r="AD97" s="29">
        <v>0.23139999999999999</v>
      </c>
      <c r="AE97" s="42">
        <f>AH97*(1-AI97)*AD97</f>
        <v>41.453921600000001</v>
      </c>
      <c r="AF97" s="29">
        <f>IF(AND(AD97&gt;0,AB97&gt;0,Y97&gt;0),((Y97-AB97)*AD97)/((AD97-AB97)*Y97),0)</f>
        <v>0.90593641177803874</v>
      </c>
      <c r="AG97" s="30">
        <f t="shared" si="3"/>
        <v>0.9010558637101429</v>
      </c>
      <c r="AH97" s="35">
        <v>196</v>
      </c>
      <c r="AI97" s="66">
        <v>8.5999999999999993E-2</v>
      </c>
      <c r="AJ97" s="67">
        <v>0.22589999999999999</v>
      </c>
      <c r="AK97" s="42">
        <f t="shared" si="6"/>
        <v>40.4686296</v>
      </c>
      <c r="AL97" s="18">
        <v>1.7</v>
      </c>
      <c r="AM97" s="18"/>
      <c r="AN97" s="122">
        <f>AN96+AH97-AM97</f>
        <v>1055.7520000000002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54</v>
      </c>
      <c r="D98" s="44">
        <v>20161</v>
      </c>
      <c r="E98" s="44">
        <v>1</v>
      </c>
      <c r="F98" s="44">
        <v>16209</v>
      </c>
      <c r="G98" s="38">
        <v>1.4</v>
      </c>
      <c r="H98" s="38">
        <v>3.8</v>
      </c>
      <c r="I98" s="44">
        <v>17332</v>
      </c>
      <c r="J98" s="44">
        <v>14956</v>
      </c>
      <c r="K98" s="66">
        <v>8.1000000000000003E-2</v>
      </c>
      <c r="L98" s="38">
        <f>J98*(1-K98)</f>
        <v>13744.564</v>
      </c>
      <c r="M98" s="29">
        <v>0.78100000000000003</v>
      </c>
      <c r="N98" s="26">
        <f>L98*M98</f>
        <v>10734.504484000001</v>
      </c>
      <c r="O98" s="40">
        <v>0.121</v>
      </c>
      <c r="P98" s="26">
        <f>L98*O98</f>
        <v>1663.0922439999999</v>
      </c>
      <c r="Q98" s="40">
        <v>9.8000000000000004E-2</v>
      </c>
      <c r="R98" s="26">
        <f>L98*Q98</f>
        <v>1346.9672720000001</v>
      </c>
      <c r="S98" s="40">
        <v>0.20699999999999999</v>
      </c>
      <c r="T98" s="26">
        <f>L98*S98</f>
        <v>2845.1247479999997</v>
      </c>
      <c r="U98" s="40">
        <v>0.49399999999999999</v>
      </c>
      <c r="V98" s="26">
        <f>L98*U98</f>
        <v>6789.8146159999997</v>
      </c>
      <c r="W98" s="40">
        <v>0.4</v>
      </c>
      <c r="X98" s="26">
        <f>W98*L98</f>
        <v>5497.8256000000001</v>
      </c>
      <c r="Y98" s="48">
        <v>3.1199999999999999E-3</v>
      </c>
      <c r="Z98" s="18">
        <f>L98*Y98</f>
        <v>42.883039680000003</v>
      </c>
      <c r="AA98" s="28">
        <f>IF(J98&gt;0,(AC98+AK98)/J98,0)</f>
        <v>3.0245619951858788E-3</v>
      </c>
      <c r="AB98" s="48">
        <v>2.9999999999999997E-4</v>
      </c>
      <c r="AC98" s="38">
        <f>AB98*L98</f>
        <v>4.1233692</v>
      </c>
      <c r="AD98" s="29">
        <v>0.23250000000000001</v>
      </c>
      <c r="AE98" s="42">
        <f>AH98*(1-AI98)*AD98</f>
        <v>41.468700000000005</v>
      </c>
      <c r="AF98" s="29">
        <f>IF(AND(AD98&gt;0,AB98&gt;0,Y98&gt;0),((Y98-AB98)*AD98)/((AD98-AB98)*Y98),0)</f>
        <v>0.90501391373484386</v>
      </c>
      <c r="AG98" s="30">
        <f t="shared" si="3"/>
        <v>0.90198603582534986</v>
      </c>
      <c r="AH98" s="44">
        <v>196</v>
      </c>
      <c r="AI98" s="66">
        <v>0.09</v>
      </c>
      <c r="AJ98" s="67">
        <v>0.23050000000000001</v>
      </c>
      <c r="AK98" s="42">
        <f t="shared" si="6"/>
        <v>41.111980000000003</v>
      </c>
      <c r="AL98" s="18">
        <v>1.65</v>
      </c>
      <c r="AM98" s="18"/>
      <c r="AN98" s="122">
        <f>AN97+AH98-AM98</f>
        <v>1251.7520000000002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48500</v>
      </c>
      <c r="E99" s="68"/>
      <c r="F99" s="52">
        <f>SUM(F96:F98)</f>
        <v>40724</v>
      </c>
      <c r="G99" s="53"/>
      <c r="H99" s="69"/>
      <c r="I99" s="52">
        <f>SUM(I96:I98)</f>
        <v>43226</v>
      </c>
      <c r="J99" s="52">
        <f>SUM(J96:J98)</f>
        <v>44792</v>
      </c>
      <c r="K99" s="21">
        <f>IF(J99&gt;0,(J96*K96+J97*K97+J98*K98)/J99,0)</f>
        <v>7.9667797821039471E-2</v>
      </c>
      <c r="L99" s="53">
        <f>L96+L97+L98</f>
        <v>41223.519999999997</v>
      </c>
      <c r="M99" s="54">
        <f>IF(L99&gt;0,N99/L99,0)</f>
        <v>0.7983493808874158</v>
      </c>
      <c r="N99" s="55">
        <f>N96+N97+N98</f>
        <v>32910.771670000002</v>
      </c>
      <c r="O99" s="21">
        <f>IF(L99&gt;0,P99/L99,0)</f>
        <v>0.12032680246616494</v>
      </c>
      <c r="P99" s="55">
        <f>P96+P97+P98</f>
        <v>4960.2943479999994</v>
      </c>
      <c r="Q99" s="21">
        <f>IF(L99&gt;0,R99/L99,0)</f>
        <v>8.1323816646419328E-2</v>
      </c>
      <c r="R99" s="55">
        <f>R96+R97+R98</f>
        <v>3352.453982</v>
      </c>
      <c r="S99" s="21">
        <f>IF(L99&gt;0,T99/L99,0)</f>
        <v>0.19733039277092304</v>
      </c>
      <c r="T99" s="55">
        <f>T96+T97+T98</f>
        <v>8134.6533930000005</v>
      </c>
      <c r="U99" s="21">
        <f>IF(L99&gt;0,V99/L99,0)</f>
        <v>0.50834561781720733</v>
      </c>
      <c r="V99" s="55">
        <f>V96+V97+V98</f>
        <v>20955.795743000002</v>
      </c>
      <c r="W99" s="21">
        <f>IF(L99&gt;0,X99/L99,0)</f>
        <v>0.39333415584113152</v>
      </c>
      <c r="X99" s="55">
        <f>X96+X97+X98</f>
        <v>16214.61844</v>
      </c>
      <c r="Y99" s="56">
        <f>IF(L99&gt;0,Z99/L99,0)</f>
        <v>3.1633858518146925E-3</v>
      </c>
      <c r="Z99" s="57">
        <f>SUM(Z96:Z98)</f>
        <v>130.40589993</v>
      </c>
      <c r="AA99" s="63">
        <f>IF(L99&gt;0,(AA96*L96+AA97*L97+AA98*L98)/L99,0)</f>
        <v>2.9974716102312464E-3</v>
      </c>
      <c r="AB99" s="56">
        <f>IF(J99&gt;0,(J96*AB96+J97*AB97+J98*AB98)/J99,0)</f>
        <v>3.0667753170208963E-4</v>
      </c>
      <c r="AC99" s="53">
        <f>SUM(AC96:AC98)</f>
        <v>12.642527099999999</v>
      </c>
      <c r="AD99" s="54">
        <f>IF(J99&gt;0,(J96*AD96+J97*AD97+J98*AD98)/J99,0)</f>
        <v>0.22839513529201644</v>
      </c>
      <c r="AE99" s="59">
        <f>SUM(AE96:AE98)</f>
        <v>123.21803210000002</v>
      </c>
      <c r="AF99" s="54">
        <f>IF(AND(Z99&gt;0),((Z96*AF96+Z97*AF97+Z98*AF98)/Z99),0)</f>
        <v>0.9042688829268839</v>
      </c>
      <c r="AG99" s="58">
        <f t="shared" si="3"/>
        <v>0.89891080178199101</v>
      </c>
      <c r="AH99" s="52">
        <f>SUM(AH96:AH98)</f>
        <v>591</v>
      </c>
      <c r="AI99" s="21">
        <f>IF(AH99&gt;0,(AI96*AH96+AI97*AH97+AI98*AH98)/AH99,0)</f>
        <v>8.6989847715736049E-2</v>
      </c>
      <c r="AJ99" s="54">
        <f>IF(J99&gt;0,(AJ96*J96+AJ97*J97+AJ98*J98)/J99,0)</f>
        <v>0.22543267547776391</v>
      </c>
      <c r="AK99" s="59">
        <f>SUM(AK96:AK98)</f>
        <v>121.6211011</v>
      </c>
      <c r="AL99" s="70"/>
      <c r="AM99" s="57">
        <f>SUM(AM96:AM98)</f>
        <v>508.108</v>
      </c>
      <c r="AN99" s="124"/>
      <c r="AO99" s="125">
        <f>AN98</f>
        <v>1251.7520000000002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47" t="s">
        <v>55</v>
      </c>
      <c r="D100" s="12">
        <v>14756</v>
      </c>
      <c r="E100" s="73">
        <v>0</v>
      </c>
      <c r="F100" s="12">
        <v>14739</v>
      </c>
      <c r="G100" s="74">
        <v>1</v>
      </c>
      <c r="H100" s="74">
        <v>3</v>
      </c>
      <c r="I100" s="12">
        <v>16430</v>
      </c>
      <c r="J100" s="12">
        <v>14923</v>
      </c>
      <c r="K100" s="66">
        <v>7.9000000000000001E-2</v>
      </c>
      <c r="L100" s="25">
        <f>J100*(1-K100)</f>
        <v>13744.083000000001</v>
      </c>
      <c r="M100" s="15">
        <v>0.67900000000000005</v>
      </c>
      <c r="N100" s="26">
        <f>L100*M100</f>
        <v>9332.2323570000008</v>
      </c>
      <c r="O100" s="14">
        <v>0.14599999999999999</v>
      </c>
      <c r="P100" s="26">
        <f>L100*O100</f>
        <v>2006.6361179999999</v>
      </c>
      <c r="Q100" s="16">
        <v>0.17499999999999999</v>
      </c>
      <c r="R100" s="26">
        <f>L100*Q100</f>
        <v>2405.2145249999999</v>
      </c>
      <c r="S100" s="16">
        <v>0.19700000000000001</v>
      </c>
      <c r="T100" s="26">
        <f>L100*S100</f>
        <v>2707.5843510000004</v>
      </c>
      <c r="U100" s="16">
        <v>0.50600000000000001</v>
      </c>
      <c r="V100" s="26">
        <f>L100*U100</f>
        <v>6954.5059980000005</v>
      </c>
      <c r="W100" s="16">
        <v>0.4</v>
      </c>
      <c r="X100" s="26">
        <f>W100*L100</f>
        <v>5497.6332000000002</v>
      </c>
      <c r="Y100" s="17">
        <v>3.1800000000000001E-3</v>
      </c>
      <c r="Z100" s="61">
        <f>L100*Y100</f>
        <v>43.706183940000003</v>
      </c>
      <c r="AA100" s="28">
        <f>IF(J100&gt;0,(AC100+AK100)/J100,0)</f>
        <v>3.0078610802117532E-3</v>
      </c>
      <c r="AB100" s="17">
        <v>2.9999999999999997E-4</v>
      </c>
      <c r="AC100" s="25">
        <f>AB100*L100</f>
        <v>4.1232248999999994</v>
      </c>
      <c r="AD100" s="141">
        <v>0.23019999999999999</v>
      </c>
      <c r="AE100" s="31">
        <f>AH100*(1-AI100)*AD100</f>
        <v>40.639507999999999</v>
      </c>
      <c r="AF100" s="29">
        <f>IF(AND(AD100&gt;0,AB100&gt;0,Y100&gt;0),((Y100-AB100)*AD100)/((AD100-AB100)*Y100),0)</f>
        <v>0.90684218733329514</v>
      </c>
      <c r="AG100" s="62">
        <f t="shared" ref="AG100:AG127" si="7">IF(AND(AA100&gt;0,AJ100&gt;0,AB100&gt;0),((AJ100*(AA100-AB100))/(AA100*(AJ100-AB100))),0)</f>
        <v>0.9014325498084047</v>
      </c>
      <c r="AH100" s="12">
        <v>194</v>
      </c>
      <c r="AI100" s="66">
        <v>0.09</v>
      </c>
      <c r="AJ100" s="67">
        <v>0.23089999999999999</v>
      </c>
      <c r="AK100" s="31">
        <f t="shared" si="6"/>
        <v>40.763085999999994</v>
      </c>
      <c r="AL100" s="75">
        <v>1.7</v>
      </c>
      <c r="AM100" s="75"/>
      <c r="AN100" s="119">
        <f>AN98+AH100-AM100</f>
        <v>1445.7520000000002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53</v>
      </c>
      <c r="D101" s="35">
        <v>18600</v>
      </c>
      <c r="E101" s="44">
        <v>2</v>
      </c>
      <c r="F101" s="35">
        <v>15720</v>
      </c>
      <c r="G101" s="36">
        <v>0.9</v>
      </c>
      <c r="H101" s="38">
        <v>3.5</v>
      </c>
      <c r="I101" s="35">
        <v>15825</v>
      </c>
      <c r="J101" s="35">
        <v>13546</v>
      </c>
      <c r="K101" s="66">
        <v>0.08</v>
      </c>
      <c r="L101" s="38">
        <f>J101*(1-K101)</f>
        <v>12462.32</v>
      </c>
      <c r="M101" s="39">
        <v>0.65500000000000003</v>
      </c>
      <c r="N101" s="26">
        <f>L101*M101</f>
        <v>8162.8195999999998</v>
      </c>
      <c r="O101" s="37">
        <v>0.16800000000000001</v>
      </c>
      <c r="P101" s="26">
        <f>L101*O101</f>
        <v>2093.6697600000002</v>
      </c>
      <c r="Q101" s="40">
        <v>0.17699999999999999</v>
      </c>
      <c r="R101" s="26">
        <f>L101*Q101</f>
        <v>2205.8306399999997</v>
      </c>
      <c r="S101" s="40">
        <v>0.20499999999999999</v>
      </c>
      <c r="T101" s="26">
        <f>L101*S101</f>
        <v>2554.7755999999999</v>
      </c>
      <c r="U101" s="40">
        <v>0.499</v>
      </c>
      <c r="V101" s="26">
        <f>L101*U101</f>
        <v>6218.6976800000002</v>
      </c>
      <c r="W101" s="40">
        <v>0.4</v>
      </c>
      <c r="X101" s="26">
        <f>W101*L101</f>
        <v>4984.9279999999999</v>
      </c>
      <c r="Y101" s="41">
        <v>3.3300000000000001E-3</v>
      </c>
      <c r="Z101" s="18">
        <f>L101*Y101</f>
        <v>41.499525599999998</v>
      </c>
      <c r="AA101" s="28">
        <f>IF(J101&gt;0,(AC101+AK101)/J101,0)</f>
        <v>3.156165126236528E-3</v>
      </c>
      <c r="AB101" s="41">
        <v>2.9E-4</v>
      </c>
      <c r="AC101" s="38">
        <f>AB101*L101</f>
        <v>3.6140727999999998</v>
      </c>
      <c r="AD101" s="29">
        <v>0.21970000000000001</v>
      </c>
      <c r="AE101" s="42">
        <f>AH101*(1-AI101)*AD101</f>
        <v>36.905206000000007</v>
      </c>
      <c r="AF101" s="29">
        <f>IF(AND(AD101&gt;0,AB101&gt;0,Y101&gt;0),((Y101-AB101)*AD101)/((AD101-AB101)*Y101),0)</f>
        <v>0.91411953405481516</v>
      </c>
      <c r="AG101" s="30">
        <f t="shared" si="7"/>
        <v>0.90924802315443021</v>
      </c>
      <c r="AH101" s="35">
        <v>185</v>
      </c>
      <c r="AI101" s="66">
        <v>9.1999999999999998E-2</v>
      </c>
      <c r="AJ101" s="67">
        <v>0.23300000000000001</v>
      </c>
      <c r="AK101" s="42">
        <f t="shared" si="6"/>
        <v>39.139340000000004</v>
      </c>
      <c r="AL101" s="18">
        <v>1.6</v>
      </c>
      <c r="AM101" s="18"/>
      <c r="AN101" s="122">
        <f>AN100+AH101-AM101</f>
        <v>1630.7520000000002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54</v>
      </c>
      <c r="D102" s="44">
        <v>12694</v>
      </c>
      <c r="E102" s="44">
        <v>3</v>
      </c>
      <c r="F102" s="44">
        <v>14341</v>
      </c>
      <c r="G102" s="38">
        <v>1.2</v>
      </c>
      <c r="H102" s="38">
        <v>3.9</v>
      </c>
      <c r="I102" s="44">
        <v>15265</v>
      </c>
      <c r="J102" s="44">
        <v>14682</v>
      </c>
      <c r="K102" s="66">
        <v>8.1000000000000003E-2</v>
      </c>
      <c r="L102" s="38">
        <f>J102*(1-K102)</f>
        <v>13492.758</v>
      </c>
      <c r="M102" s="29">
        <v>0.68799999999999994</v>
      </c>
      <c r="N102" s="26">
        <f>L102*M102</f>
        <v>9283.0175039999995</v>
      </c>
      <c r="O102" s="40">
        <v>0.14499999999999999</v>
      </c>
      <c r="P102" s="26">
        <f>L102*O102</f>
        <v>1956.4499099999998</v>
      </c>
      <c r="Q102" s="40">
        <v>0.16700000000000001</v>
      </c>
      <c r="R102" s="26">
        <f>L102*Q102</f>
        <v>2253.2905860000001</v>
      </c>
      <c r="S102" s="40">
        <v>0.16900000000000001</v>
      </c>
      <c r="T102" s="26">
        <f>L102*S102</f>
        <v>2280.2761020000003</v>
      </c>
      <c r="U102" s="40">
        <v>0.55200000000000005</v>
      </c>
      <c r="V102" s="26">
        <f>L102*U102</f>
        <v>7448.0024160000003</v>
      </c>
      <c r="W102" s="40">
        <v>0.39</v>
      </c>
      <c r="X102" s="26">
        <f>W102*L102</f>
        <v>5262.17562</v>
      </c>
      <c r="Y102" s="48">
        <v>3.3700000000000002E-3</v>
      </c>
      <c r="Z102" s="18">
        <f>L102*Y102</f>
        <v>45.470594460000001</v>
      </c>
      <c r="AA102" s="28">
        <f>IF(J102&gt;0,(AC102+AK102)/J102,0)</f>
        <v>2.8834989374744591E-3</v>
      </c>
      <c r="AB102" s="48">
        <v>2.9999999999999997E-4</v>
      </c>
      <c r="AC102" s="38">
        <f>AB102*L102</f>
        <v>4.0478273999999992</v>
      </c>
      <c r="AD102" s="29">
        <v>0.22539999999999999</v>
      </c>
      <c r="AE102" s="42">
        <f>AH102*(1-AI102)*AD102</f>
        <v>38.561432000000003</v>
      </c>
      <c r="AF102" s="29">
        <f>IF(AND(AD102&gt;0,AB102&gt;0,Y102&gt;0),((Y102-AB102)*AD102)/((AD102-AB102)*Y102),0)</f>
        <v>0.9121933278582417</v>
      </c>
      <c r="AG102" s="30">
        <f t="shared" si="7"/>
        <v>0.897162363288044</v>
      </c>
      <c r="AH102" s="44">
        <v>188</v>
      </c>
      <c r="AI102" s="66">
        <v>0.09</v>
      </c>
      <c r="AJ102" s="67">
        <v>0.2238</v>
      </c>
      <c r="AK102" s="42">
        <f t="shared" si="6"/>
        <v>38.287704000000005</v>
      </c>
      <c r="AL102" s="18">
        <v>1.6</v>
      </c>
      <c r="AM102" s="18"/>
      <c r="AN102" s="122">
        <f>AN101+AH102-AM102</f>
        <v>1818.7520000000002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46050</v>
      </c>
      <c r="E103" s="79"/>
      <c r="F103" s="52">
        <f>SUM(F100:F102)</f>
        <v>44800</v>
      </c>
      <c r="G103" s="146"/>
      <c r="H103" s="80"/>
      <c r="I103" s="52">
        <f>SUM(I100:I102)</f>
        <v>47520</v>
      </c>
      <c r="J103" s="52">
        <f>SUM(J100:J102)</f>
        <v>43151</v>
      </c>
      <c r="K103" s="21">
        <f>IF(J103&gt;0,(J100*K100+J101*K101+J102*K102)/J103,0)</f>
        <v>7.9994414961414573E-2</v>
      </c>
      <c r="L103" s="53">
        <f>L100+L101+L102</f>
        <v>39699.161</v>
      </c>
      <c r="M103" s="54">
        <f>IF(L103&gt;0,N103/L103,0)</f>
        <v>0.67452482083941268</v>
      </c>
      <c r="N103" s="55">
        <f>N100+N101+N102</f>
        <v>26778.069460999999</v>
      </c>
      <c r="O103" s="21">
        <f>IF(L103&gt;0,P103/L103,0)</f>
        <v>0.15256634234663047</v>
      </c>
      <c r="P103" s="55">
        <f>P100+P101+P102</f>
        <v>6056.7557880000004</v>
      </c>
      <c r="Q103" s="21">
        <f>IF(L103&gt;0,R103/L103,0)</f>
        <v>0.17290883681395683</v>
      </c>
      <c r="R103" s="55">
        <f>R100+R101+R102</f>
        <v>6864.3357509999996</v>
      </c>
      <c r="S103" s="21">
        <f>IF(L103&gt;0,T103/L103,0)</f>
        <v>0.18999484782562534</v>
      </c>
      <c r="T103" s="55">
        <f>T100+T101+T102</f>
        <v>7542.6360530000002</v>
      </c>
      <c r="U103" s="21">
        <f>IF(L103&gt;0,V103/L103,0)</f>
        <v>0.5194368237152418</v>
      </c>
      <c r="V103" s="55">
        <f>V100+V101+V102</f>
        <v>20621.206094000001</v>
      </c>
      <c r="W103" s="21">
        <f>IF(L103&gt;0,X103/L103,0)</f>
        <v>0.39660124857550516</v>
      </c>
      <c r="X103" s="55">
        <f>X100+X101+X102</f>
        <v>15744.73682</v>
      </c>
      <c r="Y103" s="56">
        <f>IF(L103&gt;0,Z103/L103,0)</f>
        <v>3.2916641235818563E-3</v>
      </c>
      <c r="Z103" s="57">
        <f>SUM(Z100:Z102)</f>
        <v>130.67630400000002</v>
      </c>
      <c r="AA103" s="63">
        <f>IF(L103&gt;0,(AA100*L100+AA101*L101+AA102*L102)/L103,0)</f>
        <v>3.0121489336134839E-3</v>
      </c>
      <c r="AB103" s="56">
        <f>IF(J103&gt;0,(J100*AB100+J101*AB101+J102*AB102)/J103,0)</f>
        <v>2.9686079117517548E-4</v>
      </c>
      <c r="AC103" s="53">
        <f>SUM(AC100:AC102)</f>
        <v>11.785125099999998</v>
      </c>
      <c r="AD103" s="54">
        <f>IF(J103&gt;0,(J100*AD100+J101*AD101+J102*AD102)/J103,0)</f>
        <v>0.22527064494449722</v>
      </c>
      <c r="AE103" s="59">
        <f>SUM(AE100:AE102)</f>
        <v>116.106146</v>
      </c>
      <c r="AF103" s="54">
        <f>IF(AND(Z103&gt;0),((Z100*AF100+Z101*AF101+Z102*AF102)/Z103),0)</f>
        <v>0.91101529263690173</v>
      </c>
      <c r="AG103" s="58">
        <f t="shared" si="7"/>
        <v>0.90261487246875138</v>
      </c>
      <c r="AH103" s="52">
        <f>SUM(AH100:AH102)</f>
        <v>567</v>
      </c>
      <c r="AI103" s="21">
        <f>IF(AH103&gt;0,(AI100*AH100+AI101*AH101+AI102*AH102)/AH103,0)</f>
        <v>9.0652557319223989E-2</v>
      </c>
      <c r="AJ103" s="54">
        <f>IF(J103&gt;0,(AJ100*J100+AJ101*J101+AJ102*J102)/J103,0)</f>
        <v>0.2291434798730041</v>
      </c>
      <c r="AK103" s="59">
        <f>SUM(AK100:AK102)</f>
        <v>118.19013</v>
      </c>
      <c r="AL103" s="81"/>
      <c r="AM103" s="57">
        <f>SUM(AM100:AM102)</f>
        <v>0</v>
      </c>
      <c r="AN103" s="127"/>
      <c r="AO103" s="125">
        <f>AN102</f>
        <v>1818.7520000000002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47" t="s">
        <v>55</v>
      </c>
      <c r="D104" s="12">
        <v>16478</v>
      </c>
      <c r="E104" s="12">
        <v>0</v>
      </c>
      <c r="F104" s="12">
        <v>15179</v>
      </c>
      <c r="G104" s="13">
        <v>0.9</v>
      </c>
      <c r="H104" s="13">
        <v>3.3</v>
      </c>
      <c r="I104" s="12">
        <v>16092</v>
      </c>
      <c r="J104" s="12">
        <v>15054</v>
      </c>
      <c r="K104" s="14">
        <v>7.8E-2</v>
      </c>
      <c r="L104" s="25">
        <f>J104*(1-K104)</f>
        <v>13879.788</v>
      </c>
      <c r="M104" s="15">
        <v>0.81399999999999995</v>
      </c>
      <c r="N104" s="26">
        <f>L104*M104</f>
        <v>11298.147432</v>
      </c>
      <c r="O104" s="14">
        <v>0.14099999999999999</v>
      </c>
      <c r="P104" s="26">
        <f>L104*O104</f>
        <v>1957.0501079999999</v>
      </c>
      <c r="Q104" s="16">
        <v>4.4999999999999998E-2</v>
      </c>
      <c r="R104" s="26">
        <f>L104*Q104</f>
        <v>624.59046000000001</v>
      </c>
      <c r="S104" s="16">
        <v>0.20300000000000001</v>
      </c>
      <c r="T104" s="26">
        <f>L104*S104</f>
        <v>2817.5969640000003</v>
      </c>
      <c r="U104" s="16">
        <v>0.51100000000000001</v>
      </c>
      <c r="V104" s="26">
        <f>L104*U104</f>
        <v>7092.5716680000005</v>
      </c>
      <c r="W104" s="16">
        <v>0.4</v>
      </c>
      <c r="X104" s="26">
        <f>W104*L104</f>
        <v>5551.9152000000004</v>
      </c>
      <c r="Y104" s="17">
        <v>3.3700000000000002E-3</v>
      </c>
      <c r="Z104" s="61">
        <f>L104*Y104</f>
        <v>46.774885560000001</v>
      </c>
      <c r="AA104" s="28">
        <f>IF(J104&gt;0,(AC104+AK104)/J104,0)</f>
        <v>3.0120777202072538E-3</v>
      </c>
      <c r="AB104" s="17">
        <v>2.9999999999999997E-4</v>
      </c>
      <c r="AC104" s="25">
        <f>AB104*L104</f>
        <v>4.1639363999999999</v>
      </c>
      <c r="AD104" s="141">
        <v>0.23100000000000001</v>
      </c>
      <c r="AE104" s="31">
        <f>AH104*(1-AI104)*AD104</f>
        <v>41.575842000000002</v>
      </c>
      <c r="AF104" s="29">
        <f>IF(AND(AD104&gt;0,AB104&gt;0,Y104&gt;0),((Y104-AB104)*AD104)/((AD104-AB104)*Y104),0)</f>
        <v>0.91216385687219514</v>
      </c>
      <c r="AG104" s="62">
        <f t="shared" si="7"/>
        <v>0.90158312208209646</v>
      </c>
      <c r="AH104" s="12">
        <v>198</v>
      </c>
      <c r="AI104" s="14">
        <v>9.0999999999999998E-2</v>
      </c>
      <c r="AJ104" s="15">
        <v>0.2288</v>
      </c>
      <c r="AK104" s="31">
        <f t="shared" ref="AK104:AK114" si="8">AH104*(1-AI104)*AJ104</f>
        <v>41.179881600000002</v>
      </c>
      <c r="AL104" s="19">
        <v>1.68</v>
      </c>
      <c r="AM104" s="19"/>
      <c r="AN104" s="119">
        <f>AN102+AH104-AM104</f>
        <v>2016.7520000000002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49</v>
      </c>
      <c r="D105" s="35">
        <v>19312</v>
      </c>
      <c r="E105" s="44">
        <v>1</v>
      </c>
      <c r="F105" s="35">
        <v>14427</v>
      </c>
      <c r="G105" s="36">
        <v>1.1000000000000001</v>
      </c>
      <c r="H105" s="38">
        <v>3.9</v>
      </c>
      <c r="I105" s="35">
        <v>15664</v>
      </c>
      <c r="J105" s="35">
        <v>15116</v>
      </c>
      <c r="K105" s="66">
        <v>7.9000000000000001E-2</v>
      </c>
      <c r="L105" s="38">
        <f>J105*(1-K105)</f>
        <v>13921.836000000001</v>
      </c>
      <c r="M105" s="39">
        <v>0.80800000000000005</v>
      </c>
      <c r="N105" s="26">
        <f>L105*M105</f>
        <v>11248.843488000002</v>
      </c>
      <c r="O105" s="37">
        <v>0.13800000000000001</v>
      </c>
      <c r="P105" s="26">
        <f>L105*O105</f>
        <v>1921.2133680000004</v>
      </c>
      <c r="Q105" s="40">
        <v>5.3999999999999999E-2</v>
      </c>
      <c r="R105" s="26">
        <f>L105*Q105</f>
        <v>751.77914400000009</v>
      </c>
      <c r="S105" s="40">
        <v>0.20200000000000001</v>
      </c>
      <c r="T105" s="26">
        <f>L105*S105</f>
        <v>2812.2108720000006</v>
      </c>
      <c r="U105" s="40">
        <v>0.51400000000000001</v>
      </c>
      <c r="V105" s="26">
        <f>L105*U105</f>
        <v>7155.8237040000004</v>
      </c>
      <c r="W105" s="40">
        <v>0.4</v>
      </c>
      <c r="X105" s="26">
        <f>W105*L105</f>
        <v>5568.7344000000012</v>
      </c>
      <c r="Y105" s="41">
        <v>3.3899999999999998E-3</v>
      </c>
      <c r="Z105" s="18">
        <f>L105*Y105</f>
        <v>47.19502404</v>
      </c>
      <c r="AA105" s="28">
        <f>IF(J105&gt;0,(AC105+AK105)/J105,0)</f>
        <v>3.2084549060598043E-3</v>
      </c>
      <c r="AB105" s="41">
        <v>3.1E-4</v>
      </c>
      <c r="AC105" s="38">
        <f>AB105*L105</f>
        <v>4.3157691600000003</v>
      </c>
      <c r="AD105" s="29">
        <v>0.22420000000000001</v>
      </c>
      <c r="AE105" s="42">
        <f>AH105*(1-AI105)*AD105</f>
        <v>42.296675200000003</v>
      </c>
      <c r="AF105" s="29">
        <f>IF(AND(AD105&gt;0,AB105&gt;0,Y105&gt;0),((Y105-AB105)*AD105)/((AD105-AB105)*Y105),0)</f>
        <v>0.90981256466677762</v>
      </c>
      <c r="AG105" s="30">
        <f t="shared" si="7"/>
        <v>0.90457763327127494</v>
      </c>
      <c r="AH105" s="35">
        <v>208</v>
      </c>
      <c r="AI105" s="66">
        <v>9.2999999999999999E-2</v>
      </c>
      <c r="AJ105" s="67">
        <v>0.23419999999999999</v>
      </c>
      <c r="AK105" s="42">
        <f t="shared" si="8"/>
        <v>44.183235199999999</v>
      </c>
      <c r="AL105" s="18">
        <v>1.75</v>
      </c>
      <c r="AM105" s="18"/>
      <c r="AN105" s="122">
        <f>AN104+AH105-AM105</f>
        <v>2224.7520000000004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11" t="s">
        <v>54</v>
      </c>
      <c r="D106" s="44">
        <v>16460</v>
      </c>
      <c r="E106" s="44">
        <v>1</v>
      </c>
      <c r="F106" s="44">
        <v>14386</v>
      </c>
      <c r="G106" s="38">
        <v>0.9</v>
      </c>
      <c r="H106" s="38">
        <v>3.6</v>
      </c>
      <c r="I106" s="44">
        <v>15176</v>
      </c>
      <c r="J106" s="44">
        <v>15005</v>
      </c>
      <c r="K106" s="66">
        <v>0.08</v>
      </c>
      <c r="L106" s="38">
        <f>J106*(1-K106)</f>
        <v>13804.6</v>
      </c>
      <c r="M106" s="29">
        <v>0.78500000000000003</v>
      </c>
      <c r="N106" s="26">
        <f>L106*M106</f>
        <v>10836.611000000001</v>
      </c>
      <c r="O106" s="40">
        <v>0.128</v>
      </c>
      <c r="P106" s="26">
        <f>L106*O106</f>
        <v>1766.9888000000001</v>
      </c>
      <c r="Q106" s="40">
        <v>8.6999999999999994E-2</v>
      </c>
      <c r="R106" s="26">
        <f>L106*Q106</f>
        <v>1201.0001999999999</v>
      </c>
      <c r="S106" s="40">
        <v>0.17399999999999999</v>
      </c>
      <c r="T106" s="26">
        <f>L106*S106</f>
        <v>2402.0003999999999</v>
      </c>
      <c r="U106" s="40">
        <v>0.55600000000000005</v>
      </c>
      <c r="V106" s="26">
        <f>L106*U106</f>
        <v>7675.3576000000012</v>
      </c>
      <c r="W106" s="40">
        <v>0.4</v>
      </c>
      <c r="X106" s="26">
        <f>W106*L106</f>
        <v>5521.84</v>
      </c>
      <c r="Y106" s="48">
        <v>3.3999999999999998E-3</v>
      </c>
      <c r="Z106" s="18">
        <f>L106*Y106</f>
        <v>46.935639999999999</v>
      </c>
      <c r="AA106" s="28">
        <f>IF(J106&gt;0,(AC106+AK106)/J106,0)</f>
        <v>3.5331173608797069E-3</v>
      </c>
      <c r="AB106" s="48">
        <v>3.1E-4</v>
      </c>
      <c r="AC106" s="38">
        <f>AB106*L106</f>
        <v>4.279426</v>
      </c>
      <c r="AD106" s="29">
        <v>0.222</v>
      </c>
      <c r="AE106" s="42">
        <f>AH106*(1-AI106)*AD106</f>
        <v>49.95</v>
      </c>
      <c r="AF106" s="29">
        <f>IF(AND(AD106&gt;0,AB106&gt;0,Y106&gt;0),((Y106-AB106)*AD106)/((AD106-AB106)*Y106),0)</f>
        <v>0.91009438192706837</v>
      </c>
      <c r="AG106" s="30">
        <f t="shared" si="7"/>
        <v>0.91356629267604839</v>
      </c>
      <c r="AH106" s="44">
        <v>250</v>
      </c>
      <c r="AI106" s="66">
        <v>0.1</v>
      </c>
      <c r="AJ106" s="67">
        <v>0.21659999999999999</v>
      </c>
      <c r="AK106" s="42">
        <f t="shared" si="8"/>
        <v>48.734999999999999</v>
      </c>
      <c r="AL106" s="18">
        <v>1.65</v>
      </c>
      <c r="AM106" s="18"/>
      <c r="AN106" s="122">
        <f>AN105+AH106-AM106</f>
        <v>2474.7520000000004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52250</v>
      </c>
      <c r="E107" s="68"/>
      <c r="F107" s="52">
        <f>SUM(F104:F106)</f>
        <v>43992</v>
      </c>
      <c r="G107" s="53"/>
      <c r="H107" s="69"/>
      <c r="I107" s="52">
        <f>SUM(I104:I106)</f>
        <v>46932</v>
      </c>
      <c r="J107" s="52">
        <f>SUM(J104:J106)</f>
        <v>45175</v>
      </c>
      <c r="K107" s="21">
        <f>IF(J107&gt;0,(J104*K104+J105*K105+J106*K106)/J107,0)</f>
        <v>7.8998915329275055E-2</v>
      </c>
      <c r="L107" s="53">
        <f>L104+L105+L106</f>
        <v>41606.224000000002</v>
      </c>
      <c r="M107" s="54">
        <f>IF(L107&gt;0,N107/L107,0)</f>
        <v>0.80237038381565218</v>
      </c>
      <c r="N107" s="55">
        <f>N104+N105+N106</f>
        <v>33383.601920000001</v>
      </c>
      <c r="O107" s="21">
        <f>IF(L107&gt;0,P107/L107,0)</f>
        <v>0.13568287946534152</v>
      </c>
      <c r="P107" s="55">
        <f>P104+P105+P106</f>
        <v>5645.2522760000002</v>
      </c>
      <c r="Q107" s="21">
        <f>IF(L107&gt;0,R107/L107,0)</f>
        <v>6.1946736719006266E-2</v>
      </c>
      <c r="R107" s="55">
        <f>R104+R105+R106</f>
        <v>2577.3698039999999</v>
      </c>
      <c r="S107" s="21">
        <f>IF(L107&gt;0,T107/L107,0)</f>
        <v>0.19304343109819339</v>
      </c>
      <c r="T107" s="55">
        <f>T104+T105+T106</f>
        <v>8031.8082360000008</v>
      </c>
      <c r="U107" s="21">
        <f>IF(L107&gt;0,V107/L107,0)</f>
        <v>0.52693445509498771</v>
      </c>
      <c r="V107" s="55">
        <f>V104+V105+V106</f>
        <v>21923.752972000002</v>
      </c>
      <c r="W107" s="21">
        <f>IF(L107&gt;0,X107/L107,0)</f>
        <v>0.4</v>
      </c>
      <c r="X107" s="55">
        <f>X104+X105+X106</f>
        <v>16642.489600000001</v>
      </c>
      <c r="Y107" s="56">
        <f>IF(L107&gt;0,Z107/L107,0)</f>
        <v>3.3866459402804735E-3</v>
      </c>
      <c r="Z107" s="57">
        <f>SUM(Z104:Z106)</f>
        <v>140.9055496</v>
      </c>
      <c r="AA107" s="63">
        <f>IF(L107&gt;0,(AA104*L104+AA105*L105+AA106*L106)/L107,0)</f>
        <v>3.2506640143926545E-3</v>
      </c>
      <c r="AB107" s="56">
        <f>IF(J107&gt;0,(J104*AB104+J105*AB105+J106*AB106)/J107,0)</f>
        <v>3.0666762589928059E-4</v>
      </c>
      <c r="AC107" s="53">
        <f>SUM(AC104:AC106)</f>
        <v>12.75913156</v>
      </c>
      <c r="AD107" s="54">
        <f>IF(J107&gt;0,(J104*AD104+J105*AD105+J106*AD106)/J107,0)</f>
        <v>0.22573527836192586</v>
      </c>
      <c r="AE107" s="59">
        <f>SUM(AE104:AE106)</f>
        <v>133.82251719999999</v>
      </c>
      <c r="AF107" s="54">
        <f>IF(AND(Z107&gt;0),((Z104*AF104+Z105*AF105+Z106*AF106)/Z107),0)</f>
        <v>0.91068697094567186</v>
      </c>
      <c r="AG107" s="58">
        <f t="shared" si="7"/>
        <v>0.90688758145301684</v>
      </c>
      <c r="AH107" s="52">
        <f>SUM(AH104:AH106)</f>
        <v>656</v>
      </c>
      <c r="AI107" s="21">
        <f>IF(AH107&gt;0,(AI104*AH104+AI105*AH105+AI106*AH106)/AH107,0)</f>
        <v>9.5064024390243904E-2</v>
      </c>
      <c r="AJ107" s="54">
        <f>IF(J107&gt;0,(AJ104*J104+AJ105*J105+AJ106*J106)/J107,0)</f>
        <v>0.22655462977310459</v>
      </c>
      <c r="AK107" s="59">
        <f>SUM(AK104:AK106)</f>
        <v>134.09811680000001</v>
      </c>
      <c r="AL107" s="70"/>
      <c r="AM107" s="57">
        <f>SUM(AM104:AM106)</f>
        <v>0</v>
      </c>
      <c r="AN107" s="124"/>
      <c r="AO107" s="125">
        <f>AN106</f>
        <v>2474.7520000000004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47" t="s">
        <v>55</v>
      </c>
      <c r="D108" s="12">
        <v>3200</v>
      </c>
      <c r="E108" s="12">
        <v>1</v>
      </c>
      <c r="F108" s="12">
        <v>10193</v>
      </c>
      <c r="G108" s="13">
        <v>0.5</v>
      </c>
      <c r="H108" s="13">
        <v>3.1</v>
      </c>
      <c r="I108" s="12">
        <v>10933</v>
      </c>
      <c r="J108" s="12">
        <v>14705</v>
      </c>
      <c r="K108" s="14">
        <v>7.4999999999999997E-2</v>
      </c>
      <c r="L108" s="25">
        <f>J108*(1-K108)</f>
        <v>13602.125</v>
      </c>
      <c r="M108" s="15">
        <v>0.84299999999999997</v>
      </c>
      <c r="N108" s="26">
        <f>L108*M108</f>
        <v>11466.591375</v>
      </c>
      <c r="O108" s="14">
        <v>9.5000000000000001E-2</v>
      </c>
      <c r="P108" s="26">
        <f>L108*O108</f>
        <v>1292.201875</v>
      </c>
      <c r="Q108" s="16">
        <v>6.2E-2</v>
      </c>
      <c r="R108" s="26">
        <f>L108*Q108</f>
        <v>843.33174999999994</v>
      </c>
      <c r="S108" s="16">
        <v>0.19600000000000001</v>
      </c>
      <c r="T108" s="26">
        <f>L108*S108</f>
        <v>2666.0165000000002</v>
      </c>
      <c r="U108" s="16">
        <v>0.50900000000000001</v>
      </c>
      <c r="V108" s="26">
        <f>L108*U108</f>
        <v>6923.4816250000003</v>
      </c>
      <c r="W108" s="16">
        <v>0.4</v>
      </c>
      <c r="X108" s="26">
        <f>W108*L108</f>
        <v>5440.85</v>
      </c>
      <c r="Y108" s="17">
        <v>3.48E-3</v>
      </c>
      <c r="Z108" s="61">
        <f>L108*Y108</f>
        <v>47.335394999999998</v>
      </c>
      <c r="AA108" s="28">
        <f>IF(J108&gt;0,(AC108+AK108)/J108,0)</f>
        <v>3.0388813294797692E-3</v>
      </c>
      <c r="AB108" s="17">
        <v>3.1E-4</v>
      </c>
      <c r="AC108" s="25">
        <f>AB108*L108</f>
        <v>4.2166587499999997</v>
      </c>
      <c r="AD108" s="141">
        <v>0.22939999999999999</v>
      </c>
      <c r="AE108" s="31">
        <f>AH108*(1-AI108)*AD108</f>
        <v>41.060764800000001</v>
      </c>
      <c r="AF108" s="29">
        <f>IF(AND(AD108&gt;0,AB108&gt;0,Y108&gt;0),((Y108-AB108)*AD108)/((AD108-AB108)*Y108),0)</f>
        <v>0.91215217830868056</v>
      </c>
      <c r="AG108" s="62">
        <f t="shared" si="7"/>
        <v>0.89922167745261683</v>
      </c>
      <c r="AH108" s="12">
        <v>198</v>
      </c>
      <c r="AI108" s="14">
        <v>9.6000000000000002E-2</v>
      </c>
      <c r="AJ108" s="15">
        <v>0.2261</v>
      </c>
      <c r="AK108" s="31">
        <f t="shared" si="8"/>
        <v>40.470091200000006</v>
      </c>
      <c r="AL108" s="19">
        <v>1.75</v>
      </c>
      <c r="AM108" s="19">
        <v>1001.42</v>
      </c>
      <c r="AN108" s="119">
        <f>AN106+AH108-AM108</f>
        <v>1671.3320000000003</v>
      </c>
      <c r="AO108" s="120"/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49</v>
      </c>
      <c r="D109" s="35">
        <v>16700</v>
      </c>
      <c r="E109" s="44">
        <v>6</v>
      </c>
      <c r="F109" s="35">
        <v>13646</v>
      </c>
      <c r="G109" s="36">
        <v>0.6</v>
      </c>
      <c r="H109" s="38">
        <v>3.2</v>
      </c>
      <c r="I109" s="35">
        <v>14210</v>
      </c>
      <c r="J109" s="35">
        <v>14991</v>
      </c>
      <c r="K109" s="66">
        <v>7.6999999999999999E-2</v>
      </c>
      <c r="L109" s="38">
        <f>J109*(1-K109)</f>
        <v>13836.693000000001</v>
      </c>
      <c r="M109" s="39">
        <v>0.84499999999999997</v>
      </c>
      <c r="N109" s="26">
        <f>L109*M109</f>
        <v>11692.005585000001</v>
      </c>
      <c r="O109" s="37">
        <v>0.104</v>
      </c>
      <c r="P109" s="26">
        <f>L109*O109</f>
        <v>1439.0160720000001</v>
      </c>
      <c r="Q109" s="40">
        <v>5.0999999999999997E-2</v>
      </c>
      <c r="R109" s="26">
        <f>L109*Q109</f>
        <v>705.67134299999998</v>
      </c>
      <c r="S109" s="40">
        <v>0.19900000000000001</v>
      </c>
      <c r="T109" s="26">
        <f>L109*S109</f>
        <v>2753.5019070000003</v>
      </c>
      <c r="U109" s="40">
        <v>0.5</v>
      </c>
      <c r="V109" s="26">
        <f>L109*U109</f>
        <v>6918.3465000000006</v>
      </c>
      <c r="W109" s="40">
        <v>0.4</v>
      </c>
      <c r="X109" s="26">
        <f>W109*L109</f>
        <v>5534.677200000001</v>
      </c>
      <c r="Y109" s="41">
        <v>3.4499999999999999E-3</v>
      </c>
      <c r="Z109" s="18">
        <f>L109*Y109</f>
        <v>47.736590850000006</v>
      </c>
      <c r="AA109" s="28">
        <f>IF(J109&gt;0,(AC109+AK109)/J109,0)</f>
        <v>3.2684362550863856E-3</v>
      </c>
      <c r="AB109" s="41">
        <v>2.9999999999999997E-4</v>
      </c>
      <c r="AC109" s="38">
        <f>AB109*L109</f>
        <v>4.1510078999999998</v>
      </c>
      <c r="AD109" s="29">
        <v>0.2263</v>
      </c>
      <c r="AE109" s="42">
        <f>AH109*(1-AI109)*AD109</f>
        <v>45.205688000000002</v>
      </c>
      <c r="AF109" s="29">
        <f>IF(AND(AD109&gt;0,AB109&gt;0,Y109&gt;0),((Y109-AB109)*AD109)/((AD109-AB109)*Y109),0)</f>
        <v>0.91425548287803005</v>
      </c>
      <c r="AG109" s="30">
        <f t="shared" si="7"/>
        <v>0.9094282589322521</v>
      </c>
      <c r="AH109" s="35">
        <v>220</v>
      </c>
      <c r="AI109" s="66">
        <v>9.1999999999999998E-2</v>
      </c>
      <c r="AJ109" s="67">
        <v>0.22450000000000001</v>
      </c>
      <c r="AK109" s="42">
        <f t="shared" si="8"/>
        <v>44.846120000000006</v>
      </c>
      <c r="AL109" s="18">
        <v>1.7</v>
      </c>
      <c r="AM109" s="18"/>
      <c r="AN109" s="122">
        <f>AN108+AH109-AM109</f>
        <v>1891.3320000000003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24" t="s">
        <v>52</v>
      </c>
      <c r="D110" s="44">
        <v>20120</v>
      </c>
      <c r="E110" s="44">
        <v>1</v>
      </c>
      <c r="F110" s="44">
        <v>15373</v>
      </c>
      <c r="G110" s="38">
        <v>0.7</v>
      </c>
      <c r="H110" s="38">
        <v>3</v>
      </c>
      <c r="I110" s="44">
        <v>16204</v>
      </c>
      <c r="J110" s="44">
        <v>15079</v>
      </c>
      <c r="K110" s="66">
        <v>7.5999999999999998E-2</v>
      </c>
      <c r="L110" s="38">
        <f>J110*(1-K110)</f>
        <v>13932.996000000001</v>
      </c>
      <c r="M110" s="29">
        <v>0.76900000000000002</v>
      </c>
      <c r="N110" s="26">
        <f>L110*M110</f>
        <v>10714.473924000002</v>
      </c>
      <c r="O110" s="40">
        <v>0.17100000000000001</v>
      </c>
      <c r="P110" s="26">
        <f>L110*O110</f>
        <v>2382.5423160000005</v>
      </c>
      <c r="Q110" s="40">
        <v>0.06</v>
      </c>
      <c r="R110" s="26">
        <f>L110*Q110</f>
        <v>835.97976000000006</v>
      </c>
      <c r="S110" s="40">
        <v>0.17699999999999999</v>
      </c>
      <c r="T110" s="26">
        <f>L110*S110</f>
        <v>2466.140292</v>
      </c>
      <c r="U110" s="40">
        <v>0.53400000000000003</v>
      </c>
      <c r="V110" s="26">
        <f>L110*U110</f>
        <v>7440.2198640000006</v>
      </c>
      <c r="W110" s="40">
        <v>0.4</v>
      </c>
      <c r="X110" s="26">
        <f>W110*L110</f>
        <v>5573.1984000000011</v>
      </c>
      <c r="Y110" s="48">
        <v>3.4499999999999999E-3</v>
      </c>
      <c r="Z110" s="18">
        <f>L110*Y110</f>
        <v>48.0688362</v>
      </c>
      <c r="AA110" s="28">
        <f>IF(J110&gt;0,(AC110+AK110)/J110,0)</f>
        <v>3.1716227123814579E-3</v>
      </c>
      <c r="AB110" s="48">
        <v>2.7999999999999998E-4</v>
      </c>
      <c r="AC110" s="38">
        <f>AB110*L110</f>
        <v>3.9012388799999997</v>
      </c>
      <c r="AD110" s="29">
        <v>0.2298</v>
      </c>
      <c r="AE110" s="42">
        <f>AH110*(1-AI110)*AD110</f>
        <v>46.258740000000003</v>
      </c>
      <c r="AF110" s="29">
        <f>IF(AND(AD110&gt;0,AB110&gt;0,Y110&gt;0),((Y110-AB110)*AD110)/((AD110-AB110)*Y110),0)</f>
        <v>0.91996150756967277</v>
      </c>
      <c r="AG110" s="30">
        <f t="shared" si="7"/>
        <v>0.91288855869959107</v>
      </c>
      <c r="AH110" s="44">
        <v>220</v>
      </c>
      <c r="AI110" s="66">
        <v>8.5000000000000006E-2</v>
      </c>
      <c r="AJ110" s="67">
        <v>0.21820000000000001</v>
      </c>
      <c r="AK110" s="42">
        <f t="shared" si="8"/>
        <v>43.923660000000005</v>
      </c>
      <c r="AL110" s="18">
        <v>1.7</v>
      </c>
      <c r="AM110" s="18"/>
      <c r="AN110" s="122">
        <f>AN109+AH110-AM110</f>
        <v>2111.3320000000003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40020</v>
      </c>
      <c r="E111" s="68"/>
      <c r="F111" s="52">
        <f>SUM(F108:F110)</f>
        <v>39212</v>
      </c>
      <c r="G111" s="53"/>
      <c r="H111" s="69"/>
      <c r="I111" s="52">
        <f>SUM(I108:I110)</f>
        <v>41347</v>
      </c>
      <c r="J111" s="52">
        <f>SUM(J108:J110)</f>
        <v>44775</v>
      </c>
      <c r="K111" s="21">
        <f>IF(J111&gt;0,(J108*K108+J109*K109+J110*K110)/J111,0)</f>
        <v>7.6006387493020647E-2</v>
      </c>
      <c r="L111" s="53">
        <f>L108+L109+L110</f>
        <v>41371.813999999998</v>
      </c>
      <c r="M111" s="54">
        <f>IF(L111&gt;0,N111/L111,0)</f>
        <v>0.81874753869868988</v>
      </c>
      <c r="N111" s="55">
        <f>N108+N109+N110</f>
        <v>33873.070884000001</v>
      </c>
      <c r="O111" s="21">
        <f>IF(L111&gt;0,P111/L111,0)</f>
        <v>0.12360493216468585</v>
      </c>
      <c r="P111" s="55">
        <f>P108+P109+P110</f>
        <v>5113.7602630000001</v>
      </c>
      <c r="Q111" s="21">
        <f>IF(L111&gt;0,R111/L111,0)</f>
        <v>5.7647529136624277E-2</v>
      </c>
      <c r="R111" s="55">
        <f>R108+R109+R110</f>
        <v>2384.982853</v>
      </c>
      <c r="S111" s="21">
        <f>IF(L111&gt;0,T111/L111,0)</f>
        <v>0.19060461547564728</v>
      </c>
      <c r="T111" s="55">
        <f>T108+T109+T110</f>
        <v>7885.6586990000005</v>
      </c>
      <c r="U111" s="21">
        <f>IF(L111&gt;0,V111/L111,0)</f>
        <v>0.51440935098954088</v>
      </c>
      <c r="V111" s="55">
        <f>V108+V109+V110</f>
        <v>21282.047988999999</v>
      </c>
      <c r="W111" s="21">
        <f>IF(L111&gt;0,X111/L111,0)</f>
        <v>0.40000000000000008</v>
      </c>
      <c r="X111" s="55">
        <f>X108+X109+X110</f>
        <v>16548.725600000002</v>
      </c>
      <c r="Y111" s="56">
        <f>IF(L111&gt;0,Z111/L111,0)</f>
        <v>3.4598633274818455E-3</v>
      </c>
      <c r="Z111" s="57">
        <f>SUM(Z108:Z110)</f>
        <v>143.14082205</v>
      </c>
      <c r="AA111" s="63">
        <f>IF(L111&gt;0,(AA108*L108+AA109*L109+AA110*L110)/L111,0)</f>
        <v>3.1603593528814092E-3</v>
      </c>
      <c r="AB111" s="56">
        <f>IF(J111&gt;0,(J108*AB108+J109*AB109+J110*AB110)/J111,0)</f>
        <v>2.9654874371859294E-4</v>
      </c>
      <c r="AC111" s="53">
        <f>SUM(AC108:AC110)</f>
        <v>12.26890553</v>
      </c>
      <c r="AD111" s="54">
        <f>IF(J111&gt;0,(J108*AD108+J109*AD109+J110*AD110)/J111,0)</f>
        <v>0.22849680625348967</v>
      </c>
      <c r="AE111" s="59">
        <f>SUM(AE108:AE110)</f>
        <v>132.52519280000001</v>
      </c>
      <c r="AF111" s="54">
        <f>IF(AND(Z111&gt;0),((Z108*AF108+Z109*AF109+Z110*AF110)/Z111),0)</f>
        <v>0.91547610751297348</v>
      </c>
      <c r="AG111" s="58">
        <f t="shared" si="7"/>
        <v>0.90737329091274999</v>
      </c>
      <c r="AH111" s="52">
        <f>SUM(AH108:AH110)</f>
        <v>638</v>
      </c>
      <c r="AI111" s="21">
        <f>IF(AH111&gt;0,(AI108*AH108+AI109*AH109+AI110*AH110)/AH111,0)</f>
        <v>9.0827586206896557E-2</v>
      </c>
      <c r="AJ111" s="54">
        <f>IF(J111&gt;0,(AJ108*J108+AJ109*J109+AJ110*J110)/J111,0)</f>
        <v>0.2229038034617532</v>
      </c>
      <c r="AK111" s="59">
        <f>SUM(AK108:AK110)</f>
        <v>129.23987120000001</v>
      </c>
      <c r="AL111" s="70"/>
      <c r="AM111" s="57">
        <f>SUM(AM108:AM110)</f>
        <v>1001.42</v>
      </c>
      <c r="AN111" s="124"/>
      <c r="AO111" s="125">
        <f>AN110</f>
        <v>2111.3320000000003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53</v>
      </c>
      <c r="D112" s="12">
        <v>3200</v>
      </c>
      <c r="E112" s="12">
        <v>1</v>
      </c>
      <c r="F112" s="12">
        <v>13293</v>
      </c>
      <c r="G112" s="13">
        <v>0.8</v>
      </c>
      <c r="H112" s="13">
        <v>2.8</v>
      </c>
      <c r="I112" s="12">
        <v>13808</v>
      </c>
      <c r="J112" s="12">
        <v>14729</v>
      </c>
      <c r="K112" s="14">
        <v>7.5999999999999998E-2</v>
      </c>
      <c r="L112" s="25">
        <f>J112*(1-K112)</f>
        <v>13609.596000000001</v>
      </c>
      <c r="M112" s="15">
        <v>0.83899999999999997</v>
      </c>
      <c r="N112" s="26">
        <f>L112*M112</f>
        <v>11418.451044000001</v>
      </c>
      <c r="O112" s="14">
        <v>9.6000000000000002E-2</v>
      </c>
      <c r="P112" s="26">
        <f>L112*O112</f>
        <v>1306.5212160000001</v>
      </c>
      <c r="Q112" s="16">
        <v>6.5000000000000002E-2</v>
      </c>
      <c r="R112" s="26">
        <f>L112*Q112</f>
        <v>884.62374000000011</v>
      </c>
      <c r="S112" s="16">
        <v>0.19</v>
      </c>
      <c r="T112" s="26">
        <f>L112*S112</f>
        <v>2585.8232400000002</v>
      </c>
      <c r="U112" s="16">
        <v>0.505</v>
      </c>
      <c r="V112" s="26">
        <f>L112*U112</f>
        <v>6872.845980000001</v>
      </c>
      <c r="W112" s="16">
        <v>0.39</v>
      </c>
      <c r="X112" s="26">
        <f>W112*L112</f>
        <v>5307.7424400000009</v>
      </c>
      <c r="Y112" s="17">
        <v>3.47E-3</v>
      </c>
      <c r="Z112" s="61">
        <f>L112*Y112</f>
        <v>47.225298120000005</v>
      </c>
      <c r="AA112" s="28">
        <f>IF(J112&gt;0,(AC112+AK112)/J112,0)</f>
        <v>2.490313121053704E-3</v>
      </c>
      <c r="AB112" s="17">
        <v>3.1E-4</v>
      </c>
      <c r="AC112" s="25">
        <f>AB112*L112</f>
        <v>4.21897476</v>
      </c>
      <c r="AD112" s="141">
        <v>0.2306</v>
      </c>
      <c r="AE112" s="31">
        <f>AH112*(1-AI112)*AD112</f>
        <v>33.447146400000001</v>
      </c>
      <c r="AF112" s="29">
        <f>IF(AND(AD112&gt;0,AB112&gt;0,Y112&gt;0),((Y112-AB112)*AD112)/((AD112-AB112)*Y112),0)</f>
        <v>0.91188869365690162</v>
      </c>
      <c r="AG112" s="62">
        <f t="shared" si="7"/>
        <v>0.87673208074240672</v>
      </c>
      <c r="AH112" s="12">
        <v>158</v>
      </c>
      <c r="AI112" s="14">
        <v>8.2000000000000003E-2</v>
      </c>
      <c r="AJ112" s="15">
        <v>0.2238</v>
      </c>
      <c r="AK112" s="31">
        <f t="shared" si="8"/>
        <v>32.460847200000003</v>
      </c>
      <c r="AL112" s="19">
        <v>1.7</v>
      </c>
      <c r="AM112" s="19">
        <v>1000.32</v>
      </c>
      <c r="AN112" s="119">
        <f>AN110+AH112-AM112</f>
        <v>1269.0120000000002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47" t="s">
        <v>55</v>
      </c>
      <c r="D113" s="35">
        <v>17200</v>
      </c>
      <c r="E113" s="35">
        <v>8</v>
      </c>
      <c r="F113" s="35">
        <v>13570</v>
      </c>
      <c r="G113" s="36">
        <v>0.5</v>
      </c>
      <c r="H113" s="36">
        <v>3</v>
      </c>
      <c r="I113" s="35">
        <v>14115</v>
      </c>
      <c r="J113" s="35">
        <v>14975</v>
      </c>
      <c r="K113" s="37">
        <v>7.4999999999999997E-2</v>
      </c>
      <c r="L113" s="38">
        <f>J113*(1-K113)</f>
        <v>13851.875</v>
      </c>
      <c r="M113" s="39">
        <v>0.78500000000000003</v>
      </c>
      <c r="N113" s="26">
        <f>L113*M113</f>
        <v>10873.721875000001</v>
      </c>
      <c r="O113" s="37">
        <v>0.13100000000000001</v>
      </c>
      <c r="P113" s="26">
        <f>L113*O113</f>
        <v>1814.5956250000002</v>
      </c>
      <c r="Q113" s="40">
        <v>8.4000000000000005E-2</v>
      </c>
      <c r="R113" s="26">
        <f>L113*Q113</f>
        <v>1163.5575000000001</v>
      </c>
      <c r="S113" s="40">
        <v>0.185</v>
      </c>
      <c r="T113" s="26">
        <f>L113*S113</f>
        <v>2562.5968750000002</v>
      </c>
      <c r="U113" s="40">
        <v>0.501</v>
      </c>
      <c r="V113" s="26">
        <f>L113*U113</f>
        <v>6939.7893750000003</v>
      </c>
      <c r="W113" s="40">
        <v>0.4</v>
      </c>
      <c r="X113" s="26">
        <f>W113*L113</f>
        <v>5540.75</v>
      </c>
      <c r="Y113" s="41">
        <v>3.3400000000000001E-3</v>
      </c>
      <c r="Z113" s="18">
        <f>L113*Y113</f>
        <v>46.265262499999999</v>
      </c>
      <c r="AA113" s="28">
        <f>IF(J113&gt;0,(AC113+AK113)/J113,0)</f>
        <v>3.8606102671118535E-3</v>
      </c>
      <c r="AB113" s="41">
        <v>2.9E-4</v>
      </c>
      <c r="AC113" s="38">
        <f>AB113*L113</f>
        <v>4.01704375</v>
      </c>
      <c r="AD113" s="29">
        <v>0.22969999999999999</v>
      </c>
      <c r="AE113" s="42">
        <f>AH113*(1-AI113)*AD113</f>
        <v>54.435454499999999</v>
      </c>
      <c r="AF113" s="29">
        <f>IF(AND(AD113&gt;0,AB113&gt;0,Y113&gt;0),((Y113-AB113)*AD113)/((AD113-AB113)*Y113),0)</f>
        <v>0.9143280067300994</v>
      </c>
      <c r="AG113" s="30">
        <f t="shared" si="7"/>
        <v>0.92606542161753203</v>
      </c>
      <c r="AH113" s="35">
        <v>259</v>
      </c>
      <c r="AI113" s="66">
        <v>8.5000000000000006E-2</v>
      </c>
      <c r="AJ113" s="67">
        <v>0.22700000000000001</v>
      </c>
      <c r="AK113" s="42">
        <f t="shared" si="8"/>
        <v>53.795595000000006</v>
      </c>
      <c r="AL113" s="18">
        <v>1.68</v>
      </c>
      <c r="AM113" s="18"/>
      <c r="AN113" s="122">
        <f>AN112+AH113-AM113</f>
        <v>1528.0120000000002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52</v>
      </c>
      <c r="D114" s="44">
        <v>13180</v>
      </c>
      <c r="E114" s="44">
        <v>11</v>
      </c>
      <c r="F114" s="44">
        <v>17796</v>
      </c>
      <c r="G114" s="38">
        <v>0.7</v>
      </c>
      <c r="H114" s="38">
        <v>3.5</v>
      </c>
      <c r="I114" s="44">
        <v>18319</v>
      </c>
      <c r="J114" s="44">
        <v>15000</v>
      </c>
      <c r="K114" s="40">
        <v>8.1000000000000003E-2</v>
      </c>
      <c r="L114" s="38">
        <f>J114*(1-K114)</f>
        <v>13785</v>
      </c>
      <c r="M114" s="29">
        <v>0.79600000000000004</v>
      </c>
      <c r="N114" s="26">
        <f>L114*M114</f>
        <v>10972.86</v>
      </c>
      <c r="O114" s="40">
        <v>0.11899999999999999</v>
      </c>
      <c r="P114" s="26">
        <f>L114*O114</f>
        <v>1640.415</v>
      </c>
      <c r="Q114" s="40">
        <v>8.5000000000000006E-2</v>
      </c>
      <c r="R114" s="26">
        <f>L114*Q114</f>
        <v>1171.7250000000001</v>
      </c>
      <c r="S114" s="40">
        <v>0.17899999999999999</v>
      </c>
      <c r="T114" s="26">
        <f>L114*S114</f>
        <v>2467.5149999999999</v>
      </c>
      <c r="U114" s="40">
        <v>0.52200000000000002</v>
      </c>
      <c r="V114" s="26">
        <f>L114*U114</f>
        <v>7195.77</v>
      </c>
      <c r="W114" s="40">
        <v>0.4</v>
      </c>
      <c r="X114" s="26">
        <f>W114*L114</f>
        <v>5514</v>
      </c>
      <c r="Y114" s="48">
        <v>3.29E-3</v>
      </c>
      <c r="Z114" s="18">
        <f>L114*Y114</f>
        <v>45.352649999999997</v>
      </c>
      <c r="AA114" s="28">
        <f>IF(J114&gt;0,(AC114+AK114)/J114,0)</f>
        <v>3.0153397666666669E-3</v>
      </c>
      <c r="AB114" s="48">
        <v>2.9E-4</v>
      </c>
      <c r="AC114" s="38">
        <f>AB114*L114</f>
        <v>3.9976500000000001</v>
      </c>
      <c r="AD114" s="29">
        <v>0.22950000000000001</v>
      </c>
      <c r="AE114" s="42">
        <f>AH114*(1-AI114)*AD114</f>
        <v>42.721654500000007</v>
      </c>
      <c r="AF114" s="29">
        <f>IF(AND(AD114&gt;0,AB114&gt;0,Y114&gt;0),((Y114-AB114)*AD114)/((AD114-AB114)*Y114),0)</f>
        <v>0.91300779511070751</v>
      </c>
      <c r="AG114" s="30">
        <f t="shared" si="7"/>
        <v>0.90500998909895247</v>
      </c>
      <c r="AH114" s="44">
        <v>203</v>
      </c>
      <c r="AI114" s="66">
        <v>8.3000000000000004E-2</v>
      </c>
      <c r="AJ114" s="67">
        <v>0.2215</v>
      </c>
      <c r="AK114" s="42">
        <f t="shared" si="8"/>
        <v>41.232446500000002</v>
      </c>
      <c r="AL114" s="18">
        <v>1.7</v>
      </c>
      <c r="AM114" s="18"/>
      <c r="AN114" s="122">
        <f>AN113+AH114-AM114</f>
        <v>1731.0120000000002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33580</v>
      </c>
      <c r="E115" s="68"/>
      <c r="F115" s="52">
        <f>SUM(F112:F114)</f>
        <v>44659</v>
      </c>
      <c r="G115" s="53"/>
      <c r="H115" s="69"/>
      <c r="I115" s="52">
        <f>SUM(I112:I114)</f>
        <v>46242</v>
      </c>
      <c r="J115" s="52">
        <f>SUM(J112:J114)</f>
        <v>44704</v>
      </c>
      <c r="K115" s="21">
        <f>IF(J115&gt;0,(J112*K112+J113*K113+J114*K114)/J115,0)</f>
        <v>7.7342721009305657E-2</v>
      </c>
      <c r="L115" s="53">
        <f>L112+L113+L114</f>
        <v>41246.471000000005</v>
      </c>
      <c r="M115" s="54">
        <f>IF(L115&gt;0,N115/L115,0)</f>
        <v>0.80649403724745328</v>
      </c>
      <c r="N115" s="55">
        <f>N112+N113+N114</f>
        <v>33265.032919000005</v>
      </c>
      <c r="O115" s="21">
        <f>IF(L115&gt;0,P115/L115,0)</f>
        <v>0.11544095108160889</v>
      </c>
      <c r="P115" s="55">
        <f>P112+P113+P114</f>
        <v>4761.531841</v>
      </c>
      <c r="Q115" s="21">
        <f>IF(L115&gt;0,R115/L115,0)</f>
        <v>7.8065011670937851E-2</v>
      </c>
      <c r="R115" s="55">
        <f>R112+R113+R114</f>
        <v>3219.9062400000003</v>
      </c>
      <c r="S115" s="21">
        <f>IF(L115&gt;0,T115/L115,0)</f>
        <v>0.18464452667962791</v>
      </c>
      <c r="T115" s="55">
        <f>T112+T113+T114</f>
        <v>7615.9351150000002</v>
      </c>
      <c r="U115" s="21">
        <f>IF(L115&gt;0,V115/L115,0)</f>
        <v>0.5093382499317336</v>
      </c>
      <c r="V115" s="55">
        <f>V112+V113+V114</f>
        <v>21008.405355000003</v>
      </c>
      <c r="W115" s="21">
        <f>IF(L115&gt;0,X115/L115,0)</f>
        <v>0.39670042171607844</v>
      </c>
      <c r="X115" s="55">
        <f>X112+X113+X114</f>
        <v>16362.492440000002</v>
      </c>
      <c r="Y115" s="56">
        <f>IF(L115&gt;0,Z115/L115,0)</f>
        <v>3.3661839971715389E-3</v>
      </c>
      <c r="Z115" s="57">
        <f>SUM(Z112:Z114)</f>
        <v>138.84321061999998</v>
      </c>
      <c r="AA115" s="63">
        <f>IF(L115&gt;0,(AA112*L112+AA113*L113+AA114*L114)/L115,0)</f>
        <v>3.1259717957032012E-3</v>
      </c>
      <c r="AB115" s="56">
        <f>IF(J115&gt;0,(J112*AB112+J113*AB113+J114*AB114)/J115,0)</f>
        <v>2.9658956692913384E-4</v>
      </c>
      <c r="AC115" s="53">
        <f>SUM(AC112:AC114)</f>
        <v>12.233668510000001</v>
      </c>
      <c r="AD115" s="54">
        <f>IF(J115&gt;0,(J112*AD112+J113*AD113+J114*AD114)/J115,0)</f>
        <v>0.2299294224230494</v>
      </c>
      <c r="AE115" s="59">
        <f>SUM(AE112:AE114)</f>
        <v>130.6042554</v>
      </c>
      <c r="AF115" s="54">
        <f>IF(AND(Z115&gt;0),((Z112*AF112+Z113*AF113+Z114*AF114)/Z115),0)</f>
        <v>0.91306707087440864</v>
      </c>
      <c r="AG115" s="58">
        <f t="shared" si="7"/>
        <v>0.90632033006341595</v>
      </c>
      <c r="AH115" s="52">
        <f>SUM(AH112:AH114)</f>
        <v>620</v>
      </c>
      <c r="AI115" s="21">
        <f>IF(AH115&gt;0,(AI112*AH112+AI113*AH113+AI114*AH114)/AH115,0)</f>
        <v>8.3580645161290337E-2</v>
      </c>
      <c r="AJ115" s="54">
        <f>IF(J115&gt;0,(AJ112*J112+AJ113*J113+AJ114*J114)/J115,0)</f>
        <v>0.2241001968503937</v>
      </c>
      <c r="AK115" s="59">
        <f>SUM(AK112:AK114)</f>
        <v>127.48888870000002</v>
      </c>
      <c r="AL115" s="70"/>
      <c r="AM115" s="57">
        <f>SUM(AM112:AM114)</f>
        <v>1000.32</v>
      </c>
      <c r="AN115" s="124"/>
      <c r="AO115" s="125">
        <f>AN114</f>
        <v>1731.0120000000002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53</v>
      </c>
      <c r="D116" s="12">
        <v>6400</v>
      </c>
      <c r="E116" s="73">
        <v>9</v>
      </c>
      <c r="F116" s="12">
        <v>10933</v>
      </c>
      <c r="G116" s="74">
        <v>0.6</v>
      </c>
      <c r="H116" s="74">
        <v>3.8</v>
      </c>
      <c r="I116" s="12">
        <v>11949</v>
      </c>
      <c r="J116" s="12">
        <v>14269</v>
      </c>
      <c r="K116" s="14">
        <v>7.8E-2</v>
      </c>
      <c r="L116" s="25">
        <f t="shared" ref="L116:L126" si="9">J116*(1-K116)</f>
        <v>13156.018</v>
      </c>
      <c r="M116" s="15">
        <v>0.77900000000000003</v>
      </c>
      <c r="N116" s="26">
        <f>L116*M116</f>
        <v>10248.538022000001</v>
      </c>
      <c r="O116" s="14">
        <v>0.10299999999999999</v>
      </c>
      <c r="P116" s="26">
        <f>L116*O116</f>
        <v>1355.0698539999999</v>
      </c>
      <c r="Q116" s="16">
        <v>0.11799999999999999</v>
      </c>
      <c r="R116" s="26">
        <f>L116*Q116</f>
        <v>1552.410124</v>
      </c>
      <c r="S116" s="16">
        <v>0.2</v>
      </c>
      <c r="T116" s="26">
        <f>L116*S116</f>
        <v>2631.2036000000003</v>
      </c>
      <c r="U116" s="16">
        <v>0.51200000000000001</v>
      </c>
      <c r="V116" s="26">
        <f>L116*U116</f>
        <v>6735.8812159999998</v>
      </c>
      <c r="W116" s="16">
        <v>0.4</v>
      </c>
      <c r="X116" s="26">
        <f>W116*L116</f>
        <v>5262.4072000000006</v>
      </c>
      <c r="Y116" s="17">
        <v>3.2799999999999999E-3</v>
      </c>
      <c r="Z116" s="61">
        <f>L116*Y116</f>
        <v>43.151739040000002</v>
      </c>
      <c r="AA116" s="28">
        <f>IF(J116&gt;0,(AC116+AK116)/J116,0)</f>
        <v>3.3042873389866148E-3</v>
      </c>
      <c r="AB116" s="17">
        <v>2.7999999999999998E-4</v>
      </c>
      <c r="AC116" s="25">
        <f>AB116*L116</f>
        <v>3.6836850399999999</v>
      </c>
      <c r="AD116" s="141">
        <v>0.2235</v>
      </c>
      <c r="AE116" s="31">
        <f>AH116*(1-AI116)*AD116</f>
        <v>42.851655000000008</v>
      </c>
      <c r="AF116" s="29">
        <f>IF(AND(AD116&gt;0,AB116&gt;0,Y116&gt;0),((Y116-AB116)*AD116)/((AD116-AB116)*Y116),0)</f>
        <v>0.91578143404406886</v>
      </c>
      <c r="AG116" s="62">
        <f t="shared" si="7"/>
        <v>0.91639345572939113</v>
      </c>
      <c r="AH116" s="12">
        <v>210</v>
      </c>
      <c r="AI116" s="14">
        <v>8.6999999999999994E-2</v>
      </c>
      <c r="AJ116" s="15">
        <v>0.22670000000000001</v>
      </c>
      <c r="AK116" s="31">
        <f t="shared" ref="AK116:AK126" si="10">AH116*(1-AI116)*AJ116</f>
        <v>43.465191000000004</v>
      </c>
      <c r="AL116" s="75">
        <v>1.68</v>
      </c>
      <c r="AM116" s="75">
        <v>501.22</v>
      </c>
      <c r="AN116" s="119">
        <f>AN114+AH116-AM116</f>
        <v>1439.7920000000001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50</v>
      </c>
      <c r="D117" s="73">
        <v>24575</v>
      </c>
      <c r="E117" s="44">
        <v>8</v>
      </c>
      <c r="F117" s="35">
        <v>15810</v>
      </c>
      <c r="G117" s="36">
        <v>0.9</v>
      </c>
      <c r="H117" s="38">
        <v>3.1</v>
      </c>
      <c r="I117" s="35">
        <v>16211</v>
      </c>
      <c r="J117" s="35">
        <v>15077</v>
      </c>
      <c r="K117" s="66">
        <v>7.9000000000000001E-2</v>
      </c>
      <c r="L117" s="38">
        <f t="shared" si="9"/>
        <v>13885.917000000001</v>
      </c>
      <c r="M117" s="39">
        <v>0.73899999999999999</v>
      </c>
      <c r="N117" s="26">
        <f>L117*M117</f>
        <v>10261.692663000002</v>
      </c>
      <c r="O117" s="37">
        <v>0.14699999999999999</v>
      </c>
      <c r="P117" s="26">
        <f>L117*O117</f>
        <v>2041.2297990000002</v>
      </c>
      <c r="Q117" s="40">
        <v>0.114</v>
      </c>
      <c r="R117" s="26">
        <f>L117*Q117</f>
        <v>1582.9945380000001</v>
      </c>
      <c r="S117" s="40">
        <v>0.19500000000000001</v>
      </c>
      <c r="T117" s="26">
        <f>L117*S117</f>
        <v>2707.7538150000005</v>
      </c>
      <c r="U117" s="40">
        <v>0.497</v>
      </c>
      <c r="V117" s="26">
        <f>L117*U117</f>
        <v>6901.3007490000009</v>
      </c>
      <c r="W117" s="40">
        <v>0.4</v>
      </c>
      <c r="X117" s="26">
        <f>W117*L117</f>
        <v>5554.3668000000007</v>
      </c>
      <c r="Y117" s="41">
        <v>3.1199999999999999E-3</v>
      </c>
      <c r="Z117" s="18">
        <f>L117*Y117</f>
        <v>43.324061040000004</v>
      </c>
      <c r="AA117" s="28">
        <f>IF(J117&gt;0,(AC117+AK117)/J117,0)</f>
        <v>2.8914681143463552E-3</v>
      </c>
      <c r="AB117" s="41">
        <v>2.7999999999999998E-4</v>
      </c>
      <c r="AC117" s="38">
        <f>AB117*L117</f>
        <v>3.88805676</v>
      </c>
      <c r="AD117" s="29">
        <v>0.22309999999999999</v>
      </c>
      <c r="AE117" s="42">
        <f>AH117*(1-AI117)*AD117</f>
        <v>38.990071499999999</v>
      </c>
      <c r="AF117" s="29">
        <f>IF(AND(AD117&gt;0,AB117&gt;0,Y117&gt;0),((Y117-AB117)*AD117)/((AD117-AB117)*Y117),0)</f>
        <v>0.91140025638724131</v>
      </c>
      <c r="AG117" s="30">
        <f t="shared" si="7"/>
        <v>0.9042778065391579</v>
      </c>
      <c r="AH117" s="35">
        <v>191</v>
      </c>
      <c r="AI117" s="66">
        <v>8.5000000000000006E-2</v>
      </c>
      <c r="AJ117" s="67">
        <v>0.22720000000000001</v>
      </c>
      <c r="AK117" s="42">
        <f t="shared" si="10"/>
        <v>39.706608000000003</v>
      </c>
      <c r="AL117" s="18">
        <v>1.6</v>
      </c>
      <c r="AM117" s="18"/>
      <c r="AN117" s="122">
        <f>AN116+AH117-AM117</f>
        <v>1630.7920000000001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24" t="s">
        <v>52</v>
      </c>
      <c r="D118" s="73">
        <v>22405</v>
      </c>
      <c r="E118" s="44">
        <v>2</v>
      </c>
      <c r="F118" s="44">
        <v>16154</v>
      </c>
      <c r="G118" s="38">
        <v>0.8</v>
      </c>
      <c r="H118" s="38">
        <v>3.4</v>
      </c>
      <c r="I118" s="44">
        <v>17119</v>
      </c>
      <c r="J118" s="44">
        <v>14954</v>
      </c>
      <c r="K118" s="66">
        <v>7.5999999999999998E-2</v>
      </c>
      <c r="L118" s="38">
        <f t="shared" si="9"/>
        <v>13817.496000000001</v>
      </c>
      <c r="M118" s="29">
        <v>0.74099999999999999</v>
      </c>
      <c r="N118" s="26">
        <f>L118*M118</f>
        <v>10238.764536000001</v>
      </c>
      <c r="O118" s="40">
        <v>0.182</v>
      </c>
      <c r="P118" s="26">
        <f>L118*O118</f>
        <v>2514.7842720000003</v>
      </c>
      <c r="Q118" s="40">
        <v>7.6999999999999999E-2</v>
      </c>
      <c r="R118" s="26">
        <f>L118*Q118</f>
        <v>1063.9471920000001</v>
      </c>
      <c r="S118" s="40">
        <v>0.183</v>
      </c>
      <c r="T118" s="26">
        <f>L118*S118</f>
        <v>2528.601768</v>
      </c>
      <c r="U118" s="40">
        <v>0.52800000000000002</v>
      </c>
      <c r="V118" s="26">
        <f>L118*U118</f>
        <v>7295.6378880000011</v>
      </c>
      <c r="W118" s="40">
        <v>0.4</v>
      </c>
      <c r="X118" s="26">
        <f>W118*L118</f>
        <v>5526.9984000000004</v>
      </c>
      <c r="Y118" s="48">
        <v>3.1800000000000001E-3</v>
      </c>
      <c r="Z118" s="18">
        <f>L118*Y118</f>
        <v>43.939637280000007</v>
      </c>
      <c r="AA118" s="28">
        <f>IF(J118&gt;0,(AC118+AK118)/J118,0)</f>
        <v>3.1518714283803669E-3</v>
      </c>
      <c r="AB118" s="48">
        <v>2.9E-4</v>
      </c>
      <c r="AC118" s="38">
        <f>AB118*L118</f>
        <v>4.0070738400000003</v>
      </c>
      <c r="AD118" s="29">
        <v>0.22420000000000001</v>
      </c>
      <c r="AE118" s="42">
        <f>AH118*(1-AI118)*AD118</f>
        <v>44.009339000000004</v>
      </c>
      <c r="AF118" s="29">
        <f>IF(AND(AD118&gt;0,AB118&gt;0,Y118&gt;0),((Y118-AB118)*AD118)/((AD118-AB118)*Y118),0)</f>
        <v>0.9099820823112611</v>
      </c>
      <c r="AG118" s="30">
        <f t="shared" si="7"/>
        <v>0.90919128671792537</v>
      </c>
      <c r="AH118" s="44">
        <v>215</v>
      </c>
      <c r="AI118" s="66">
        <v>8.6999999999999994E-2</v>
      </c>
      <c r="AJ118" s="67">
        <v>0.21970000000000001</v>
      </c>
      <c r="AK118" s="42">
        <f t="shared" si="10"/>
        <v>43.126011500000004</v>
      </c>
      <c r="AL118" s="18">
        <v>1.6</v>
      </c>
      <c r="AM118" s="18"/>
      <c r="AN118" s="122">
        <f>AN117+AH118-AM118</f>
        <v>1845.7920000000001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53380</v>
      </c>
      <c r="E119" s="68"/>
      <c r="F119" s="52">
        <f>SUM(F116:F118)</f>
        <v>42897</v>
      </c>
      <c r="G119" s="53"/>
      <c r="H119" s="69"/>
      <c r="I119" s="52">
        <f>SUM(I116:I118)</f>
        <v>45279</v>
      </c>
      <c r="J119" s="52">
        <f>SUM(J116:J118)</f>
        <v>44300</v>
      </c>
      <c r="K119" s="21">
        <f>IF(J119&gt;0,(J116*K116+J117*K117+J118*K118)/J119,0)</f>
        <v>7.7665214446952596E-2</v>
      </c>
      <c r="L119" s="53">
        <f>L116+L117+L118</f>
        <v>40859.431000000004</v>
      </c>
      <c r="M119" s="54">
        <f>IF(L119&gt;0,N119/L119,0)</f>
        <v>0.75255563938225178</v>
      </c>
      <c r="N119" s="55">
        <f>N116+N117+N118</f>
        <v>30748.995221000005</v>
      </c>
      <c r="O119" s="21">
        <f>IF(L119&gt;0,P119/L119,0)</f>
        <v>0.14466877732585165</v>
      </c>
      <c r="P119" s="55">
        <f>P116+P117+P118</f>
        <v>5911.0839250000008</v>
      </c>
      <c r="Q119" s="21">
        <f>IF(L119&gt;0,R119/L119,0)</f>
        <v>0.10277558329189655</v>
      </c>
      <c r="R119" s="55">
        <f>R116+R117+R118</f>
        <v>4199.3518540000005</v>
      </c>
      <c r="S119" s="21">
        <f>IF(L119&gt;0,T119/L119,0)</f>
        <v>0.19255185376908457</v>
      </c>
      <c r="T119" s="55">
        <f>T116+T117+T118</f>
        <v>7867.5591830000012</v>
      </c>
      <c r="U119" s="21">
        <f>IF(L119&gt;0,V119/L119,0)</f>
        <v>0.51231305333155519</v>
      </c>
      <c r="V119" s="55">
        <f>V116+V117+V118</f>
        <v>20932.819853000001</v>
      </c>
      <c r="W119" s="21">
        <f>IF(L119&gt;0,X119/L119,0)</f>
        <v>0.4</v>
      </c>
      <c r="X119" s="55">
        <f>X116+X117+X118</f>
        <v>16343.772400000002</v>
      </c>
      <c r="Y119" s="56">
        <f>IF(L119&gt;0,Z119/L119,0)</f>
        <v>3.1918074767120471E-3</v>
      </c>
      <c r="Z119" s="57">
        <f>SUM(Z116:Z118)</f>
        <v>130.41543736</v>
      </c>
      <c r="AA119" s="63">
        <f>IF(L119&gt;0,(AA116*L116+AA117*L117+AA118*L118)/L119,0)</f>
        <v>3.1124496277738175E-3</v>
      </c>
      <c r="AB119" s="56">
        <f>IF(J119&gt;0,(J116*AB116+J117*AB117+J118*AB118)/J119,0)</f>
        <v>2.8337562076749436E-4</v>
      </c>
      <c r="AC119" s="53">
        <f>SUM(AC116:AC118)</f>
        <v>11.57881564</v>
      </c>
      <c r="AD119" s="54">
        <f>IF(J119&gt;0,(J116*AD116+J117*AD117+J118*AD118)/J119,0)</f>
        <v>0.22360015801354399</v>
      </c>
      <c r="AE119" s="59">
        <f>SUM(AE116:AE118)</f>
        <v>125.8510655</v>
      </c>
      <c r="AF119" s="54">
        <f>IF(AND(Z119&gt;0),((Z116*AF116+Z117*AF117+Z118*AF118)/Z119),0)</f>
        <v>0.91237208443921491</v>
      </c>
      <c r="AG119" s="58">
        <f t="shared" si="7"/>
        <v>0.91010289274428979</v>
      </c>
      <c r="AH119" s="52">
        <f>SUM(AH116:AH118)</f>
        <v>616</v>
      </c>
      <c r="AI119" s="21">
        <f>IF(AH119&gt;0,(AI116*AH116+AI117*AH117+AI118*AH118)/AH119,0)</f>
        <v>8.6379870129870126E-2</v>
      </c>
      <c r="AJ119" s="54">
        <f>IF(J119&gt;0,(AJ116*J116+AJ117*J117+AJ118*J118)/J119,0)</f>
        <v>0.22450723476297968</v>
      </c>
      <c r="AK119" s="59">
        <f>SUM(AK116:AK118)</f>
        <v>126.29781050000001</v>
      </c>
      <c r="AL119" s="70"/>
      <c r="AM119" s="57">
        <f>SUM(AM116:AM118)</f>
        <v>501.22</v>
      </c>
      <c r="AN119" s="124"/>
      <c r="AO119" s="125">
        <f>AN118</f>
        <v>1845.7920000000001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53</v>
      </c>
      <c r="D120" s="12">
        <v>7000</v>
      </c>
      <c r="E120" s="12">
        <v>0</v>
      </c>
      <c r="F120" s="12">
        <v>9782</v>
      </c>
      <c r="G120" s="13">
        <v>0.8</v>
      </c>
      <c r="H120" s="13">
        <v>3.8</v>
      </c>
      <c r="I120" s="12">
        <v>10015</v>
      </c>
      <c r="J120" s="12">
        <v>13661</v>
      </c>
      <c r="K120" s="14">
        <v>7.8E-2</v>
      </c>
      <c r="L120" s="25">
        <f>J120*(1-K120)</f>
        <v>12595.442000000001</v>
      </c>
      <c r="M120" s="15">
        <v>0.73299999999999998</v>
      </c>
      <c r="N120" s="26">
        <f>L120*M120</f>
        <v>9232.4589859999996</v>
      </c>
      <c r="O120" s="14">
        <v>0.16</v>
      </c>
      <c r="P120" s="26">
        <f>L120*O120</f>
        <v>2015.2707200000002</v>
      </c>
      <c r="Q120" s="16">
        <v>0.107</v>
      </c>
      <c r="R120" s="26">
        <f>L120*Q120</f>
        <v>1347.7122940000002</v>
      </c>
      <c r="S120" s="16">
        <v>0.17699999999999999</v>
      </c>
      <c r="T120" s="26">
        <f>L120*S120</f>
        <v>2229.3932340000001</v>
      </c>
      <c r="U120" s="16">
        <v>0.52300000000000002</v>
      </c>
      <c r="V120" s="26">
        <f>L120*U120</f>
        <v>6587.4161660000009</v>
      </c>
      <c r="W120" s="16">
        <v>0.39</v>
      </c>
      <c r="X120" s="26">
        <f>W120*L120</f>
        <v>4912.2223800000002</v>
      </c>
      <c r="Y120" s="17">
        <v>3.1199999999999999E-3</v>
      </c>
      <c r="Z120" s="61">
        <f>L120*Y120</f>
        <v>39.297779040000002</v>
      </c>
      <c r="AA120" s="28">
        <f>IF(J120&gt;0,(AC120+AK120)/J120,0)</f>
        <v>2.8901735275602084E-3</v>
      </c>
      <c r="AB120" s="17">
        <v>2.7999999999999998E-4</v>
      </c>
      <c r="AC120" s="25">
        <f>AB120*L120</f>
        <v>3.5267237599999999</v>
      </c>
      <c r="AD120" s="141">
        <v>0.22600000000000001</v>
      </c>
      <c r="AE120" s="31">
        <f>AH120*(1-AI120)*AD120</f>
        <v>38.132528000000001</v>
      </c>
      <c r="AF120" s="29">
        <f>IF(AND(AD120&gt;0,AB120&gt;0,Y120&gt;0),((Y120-AB120)*AD120)/((AD120-AB120)*Y120),0)</f>
        <v>0.91138556050836761</v>
      </c>
      <c r="AG120" s="62">
        <f t="shared" si="7"/>
        <v>0.9043082080484327</v>
      </c>
      <c r="AH120" s="12">
        <v>184</v>
      </c>
      <c r="AI120" s="14">
        <v>8.3000000000000004E-2</v>
      </c>
      <c r="AJ120" s="15">
        <v>0.21310000000000001</v>
      </c>
      <c r="AK120" s="31">
        <f t="shared" si="10"/>
        <v>35.955936800000003</v>
      </c>
      <c r="AL120" s="19">
        <v>1.6</v>
      </c>
      <c r="AM120" s="19">
        <v>502.06</v>
      </c>
      <c r="AN120" s="119">
        <f>AN118+AH120-AM120</f>
        <v>1527.7320000000002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50</v>
      </c>
      <c r="D121" s="73">
        <v>18300</v>
      </c>
      <c r="E121" s="44">
        <v>4</v>
      </c>
      <c r="F121" s="35">
        <v>14303</v>
      </c>
      <c r="G121" s="36">
        <v>0.5</v>
      </c>
      <c r="H121" s="38">
        <v>2.2999999999999998</v>
      </c>
      <c r="I121" s="35">
        <v>14873</v>
      </c>
      <c r="J121" s="35">
        <v>13723</v>
      </c>
      <c r="K121" s="66">
        <v>0.08</v>
      </c>
      <c r="L121" s="38">
        <f t="shared" si="9"/>
        <v>12625.16</v>
      </c>
      <c r="M121" s="39">
        <v>0.78200000000000003</v>
      </c>
      <c r="N121" s="26">
        <f>L121*M121</f>
        <v>9872.8751200000006</v>
      </c>
      <c r="O121" s="37">
        <v>0.13500000000000001</v>
      </c>
      <c r="P121" s="26">
        <f>L121*O121</f>
        <v>1704.3966</v>
      </c>
      <c r="Q121" s="40">
        <v>8.3000000000000004E-2</v>
      </c>
      <c r="R121" s="26">
        <f>L121*Q121</f>
        <v>1047.8882800000001</v>
      </c>
      <c r="S121" s="40">
        <v>0.184</v>
      </c>
      <c r="T121" s="26">
        <f>L121*S121</f>
        <v>2323.0294399999998</v>
      </c>
      <c r="U121" s="40">
        <v>0.52400000000000002</v>
      </c>
      <c r="V121" s="26">
        <f>L121*U121</f>
        <v>6615.5838400000002</v>
      </c>
      <c r="W121" s="40">
        <v>0.4</v>
      </c>
      <c r="X121" s="26">
        <f>W121*L121</f>
        <v>5050.0640000000003</v>
      </c>
      <c r="Y121" s="41">
        <v>3.1700000000000001E-3</v>
      </c>
      <c r="Z121" s="18">
        <f>L121*Y121</f>
        <v>40.021757200000003</v>
      </c>
      <c r="AA121" s="28">
        <f>IF(J121&gt;0,(AC121+AK121)/J121,0)</f>
        <v>3.0215634919478255E-3</v>
      </c>
      <c r="AB121" s="41">
        <v>2.7999999999999998E-4</v>
      </c>
      <c r="AC121" s="38">
        <f>AB121*L121</f>
        <v>3.5350447999999997</v>
      </c>
      <c r="AD121" s="29">
        <v>0.22459999999999999</v>
      </c>
      <c r="AE121" s="42">
        <f>AH121*(1-AI121)*AD121</f>
        <v>39.132058000000001</v>
      </c>
      <c r="AF121" s="29">
        <f>IF(AND(AD121&gt;0,AB121&gt;0,Y121&gt;0),((Y121-AB121)*AD121)/((AD121-AB121)*Y121),0)</f>
        <v>0.91280988853238054</v>
      </c>
      <c r="AG121" s="30">
        <f t="shared" si="7"/>
        <v>0.90850123354770618</v>
      </c>
      <c r="AH121" s="35">
        <v>190</v>
      </c>
      <c r="AI121" s="66">
        <v>8.3000000000000004E-2</v>
      </c>
      <c r="AJ121" s="67">
        <v>0.2177</v>
      </c>
      <c r="AK121" s="42">
        <f t="shared" si="10"/>
        <v>37.929871000000006</v>
      </c>
      <c r="AL121" s="18">
        <v>1.6</v>
      </c>
      <c r="AM121" s="18"/>
      <c r="AN121" s="122">
        <f>AN120+AH121-AM121</f>
        <v>1717.7320000000002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47" t="s">
        <v>51</v>
      </c>
      <c r="D122" s="73">
        <v>20900</v>
      </c>
      <c r="E122" s="44">
        <v>1</v>
      </c>
      <c r="F122" s="44">
        <v>14125</v>
      </c>
      <c r="G122" s="38">
        <v>0.3</v>
      </c>
      <c r="H122" s="38">
        <v>2.8</v>
      </c>
      <c r="I122" s="44">
        <v>14550</v>
      </c>
      <c r="J122" s="44">
        <v>13789</v>
      </c>
      <c r="K122" s="66">
        <v>7.9000000000000001E-2</v>
      </c>
      <c r="L122" s="38">
        <f t="shared" si="9"/>
        <v>12699.669</v>
      </c>
      <c r="M122" s="29">
        <v>0.7</v>
      </c>
      <c r="N122" s="26">
        <f>L122*M122</f>
        <v>8889.7682999999997</v>
      </c>
      <c r="O122" s="40">
        <v>0.16700000000000001</v>
      </c>
      <c r="P122" s="26">
        <f>L122*O122</f>
        <v>2120.8447230000002</v>
      </c>
      <c r="Q122" s="40">
        <v>0.13300000000000001</v>
      </c>
      <c r="R122" s="26">
        <f>L122*Q122</f>
        <v>1689.055977</v>
      </c>
      <c r="S122" s="40">
        <v>0.17100000000000001</v>
      </c>
      <c r="T122" s="26">
        <f>L122*S122</f>
        <v>2171.643399</v>
      </c>
      <c r="U122" s="40">
        <v>0.53700000000000003</v>
      </c>
      <c r="V122" s="26">
        <f>L122*U122</f>
        <v>6819.7222529999999</v>
      </c>
      <c r="W122" s="40">
        <v>0.4</v>
      </c>
      <c r="X122" s="26">
        <f>W122*L122</f>
        <v>5079.8676000000005</v>
      </c>
      <c r="Y122" s="48">
        <v>3.32E-3</v>
      </c>
      <c r="Z122" s="18">
        <f>L122*Y122</f>
        <v>42.162901079999997</v>
      </c>
      <c r="AA122" s="28">
        <f>IF(J122&gt;0,(AC122+AK122)/J122,0)</f>
        <v>2.880624260642541E-3</v>
      </c>
      <c r="AB122" s="48">
        <v>2.7E-4</v>
      </c>
      <c r="AC122" s="38">
        <f>AB122*L122</f>
        <v>3.4289106299999998</v>
      </c>
      <c r="AD122" s="29">
        <v>0.23080000000000001</v>
      </c>
      <c r="AE122" s="42">
        <f>AH122*(1-AI122)*AD122</f>
        <v>37.884204400000002</v>
      </c>
      <c r="AF122" s="29">
        <f>IF(AND(AD122&gt;0,AB122&gt;0,Y122&gt;0),((Y122-AB122)*AD122)/((AD122-AB122)*Y122),0)</f>
        <v>0.91975066360962865</v>
      </c>
      <c r="AG122" s="30">
        <f t="shared" si="7"/>
        <v>0.9073783770139533</v>
      </c>
      <c r="AH122" s="44">
        <v>179</v>
      </c>
      <c r="AI122" s="66">
        <v>8.3000000000000004E-2</v>
      </c>
      <c r="AJ122" s="67">
        <v>0.22109999999999999</v>
      </c>
      <c r="AK122" s="42">
        <f t="shared" si="10"/>
        <v>36.292017299999998</v>
      </c>
      <c r="AL122" s="18">
        <v>1.6</v>
      </c>
      <c r="AM122" s="18"/>
      <c r="AN122" s="122">
        <f>AN121+AH122-AM122</f>
        <v>1896.7320000000002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46200</v>
      </c>
      <c r="E123" s="68"/>
      <c r="F123" s="52">
        <f>SUM(F120:F122)</f>
        <v>38210</v>
      </c>
      <c r="G123" s="53"/>
      <c r="H123" s="69"/>
      <c r="I123" s="52">
        <f>SUM(I120:I122)</f>
        <v>39438</v>
      </c>
      <c r="J123" s="52">
        <f>SUM(J120:J122)</f>
        <v>41173</v>
      </c>
      <c r="K123" s="21">
        <f>IF(J123&gt;0,(J120*K120+J121*K121+J122*K122)/J123,0)</f>
        <v>7.9001505841206618E-2</v>
      </c>
      <c r="L123" s="53">
        <f>L120+L121+L122</f>
        <v>37920.271000000001</v>
      </c>
      <c r="M123" s="54">
        <f>IF(L123&gt;0,N123/L123,0)</f>
        <v>0.73826219243000668</v>
      </c>
      <c r="N123" s="55">
        <f>N120+N121+N122</f>
        <v>27995.102406000002</v>
      </c>
      <c r="O123" s="21">
        <f>IF(L123&gt;0,P123/L123,0)</f>
        <v>0.15402084133312235</v>
      </c>
      <c r="P123" s="55">
        <f>P120+P121+P122</f>
        <v>5840.5120430000006</v>
      </c>
      <c r="Q123" s="21">
        <f>IF(L123&gt;0,R123/L123,0)</f>
        <v>0.10771696623687103</v>
      </c>
      <c r="R123" s="55">
        <f>R120+R121+R122</f>
        <v>4084.656551</v>
      </c>
      <c r="S123" s="21">
        <f>IF(L123&gt;0,T123/L123,0)</f>
        <v>0.17732115028924766</v>
      </c>
      <c r="T123" s="55">
        <f>T120+T121+T122</f>
        <v>6724.066073</v>
      </c>
      <c r="U123" s="21">
        <f>IF(L123&gt;0,V123/L123,0)</f>
        <v>0.52802160245637486</v>
      </c>
      <c r="V123" s="55">
        <f>V120+V121+V122</f>
        <v>20022.722259000002</v>
      </c>
      <c r="W123" s="21">
        <f>IF(L123&gt;0,X123/L123,0)</f>
        <v>0.3966784409320282</v>
      </c>
      <c r="X123" s="55">
        <f>X120+X121+X122</f>
        <v>15042.153980000003</v>
      </c>
      <c r="Y123" s="56">
        <f>IF(L123&gt;0,Z123/L123,0)</f>
        <v>3.2036278780813564E-3</v>
      </c>
      <c r="Z123" s="57">
        <f>SUM(Z120:Z122)</f>
        <v>121.48243732</v>
      </c>
      <c r="AA123" s="63">
        <f>IF(L123&gt;0,(AA120*L120+AA121*L121+AA122*L122)/L123,0)</f>
        <v>2.9307203578753439E-3</v>
      </c>
      <c r="AB123" s="56">
        <f>IF(J123&gt;0,(J120*AB120+J121*AB121+J122*AB122)/J123,0)</f>
        <v>2.7665096058096322E-4</v>
      </c>
      <c r="AC123" s="53">
        <f>SUM(AC120:AC122)</f>
        <v>10.490679189999998</v>
      </c>
      <c r="AD123" s="54">
        <f>IF(J123&gt;0,(J120*AD120+J121*AD121+J122*AD122)/J123,0)</f>
        <v>0.22714091759162558</v>
      </c>
      <c r="AE123" s="59">
        <f>SUM(AE120:AE122)</f>
        <v>115.14879040000001</v>
      </c>
      <c r="AF123" s="54">
        <f>IF(AND(Z123&gt;0),((Z120*AF120+Z121*AF121+Z122*AF122)/Z123),0)</f>
        <v>0.91475807372073803</v>
      </c>
      <c r="AG123" s="58">
        <f t="shared" si="7"/>
        <v>0.90675743833092615</v>
      </c>
      <c r="AH123" s="52">
        <f>SUM(AH120:AH122)</f>
        <v>553</v>
      </c>
      <c r="AI123" s="21">
        <f>IF(AH123&gt;0,(AI120*AH120+AI121*AH121+AI122*AH122)/AH123,0)</f>
        <v>8.3000000000000004E-2</v>
      </c>
      <c r="AJ123" s="54">
        <f>IF(J123&gt;0,(AJ120*J120+AJ121*J121+AJ122*J122)/J123,0)</f>
        <v>0.21731241590362615</v>
      </c>
      <c r="AK123" s="59">
        <f>SUM(AK120:AK122)</f>
        <v>110.17782510000001</v>
      </c>
      <c r="AL123" s="70"/>
      <c r="AM123" s="57">
        <f>SUM(AM120:AM122)</f>
        <v>502.06</v>
      </c>
      <c r="AN123" s="124"/>
      <c r="AO123" s="125">
        <f>AN122</f>
        <v>1896.7320000000002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47" t="s">
        <v>55</v>
      </c>
      <c r="D124" s="12">
        <v>5997</v>
      </c>
      <c r="E124" s="12">
        <v>0</v>
      </c>
      <c r="F124" s="12">
        <v>8245</v>
      </c>
      <c r="G124" s="147">
        <v>0.5</v>
      </c>
      <c r="H124" s="13">
        <v>3.1</v>
      </c>
      <c r="I124" s="12">
        <v>8153</v>
      </c>
      <c r="J124" s="12">
        <v>13802</v>
      </c>
      <c r="K124" s="14">
        <v>7.9000000000000001E-2</v>
      </c>
      <c r="L124" s="25">
        <f>J124*(1-K124)</f>
        <v>12711.642</v>
      </c>
      <c r="M124" s="15">
        <v>0.68500000000000005</v>
      </c>
      <c r="N124" s="26">
        <f>L124*M124</f>
        <v>8707.4747700000007</v>
      </c>
      <c r="O124" s="14">
        <v>0.17699999999999999</v>
      </c>
      <c r="P124" s="26">
        <f>L124*O124</f>
        <v>2249.960634</v>
      </c>
      <c r="Q124" s="16">
        <v>0.13800000000000001</v>
      </c>
      <c r="R124" s="26">
        <f>L124*Q124</f>
        <v>1754.2065960000002</v>
      </c>
      <c r="S124" s="16">
        <v>0.184</v>
      </c>
      <c r="T124" s="26">
        <f>L124*S124</f>
        <v>2338.9421280000001</v>
      </c>
      <c r="U124" s="16">
        <v>0.51800000000000002</v>
      </c>
      <c r="V124" s="26">
        <f>L124*U124</f>
        <v>6584.6305560000001</v>
      </c>
      <c r="W124" s="16">
        <v>0.41</v>
      </c>
      <c r="X124" s="26">
        <f>W124*L124</f>
        <v>5211.77322</v>
      </c>
      <c r="Y124" s="17">
        <v>3.4399999999999999E-3</v>
      </c>
      <c r="Z124" s="61">
        <f>L124*Y124</f>
        <v>43.728048479999998</v>
      </c>
      <c r="AA124" s="28">
        <f>IF(J124&gt;0,(AC124+AK124)/J124,0)</f>
        <v>3.198411366468628E-3</v>
      </c>
      <c r="AB124" s="17">
        <v>2.9E-4</v>
      </c>
      <c r="AC124" s="25">
        <f>AB124*L124</f>
        <v>3.6863761799999999</v>
      </c>
      <c r="AD124" s="141">
        <v>0.22639999999999999</v>
      </c>
      <c r="AE124" s="31">
        <f>AH124*(1-AI124)*AD124</f>
        <v>39.566796000000004</v>
      </c>
      <c r="AF124" s="29">
        <f>IF(AND(AD124&gt;0,AB124&gt;0,Y124&gt;0),((Y124-AB124)*AD124)/((AD124-AB124)*Y124),0)</f>
        <v>0.91687211307935124</v>
      </c>
      <c r="AG124" s="62">
        <f t="shared" si="7"/>
        <v>0.9104705332957721</v>
      </c>
      <c r="AH124" s="12">
        <v>191</v>
      </c>
      <c r="AI124" s="14">
        <v>8.5000000000000006E-2</v>
      </c>
      <c r="AJ124" s="15">
        <v>0.23150000000000001</v>
      </c>
      <c r="AK124" s="31">
        <f t="shared" si="10"/>
        <v>40.458097500000008</v>
      </c>
      <c r="AL124" s="19">
        <v>1.56</v>
      </c>
      <c r="AM124" s="19">
        <v>505.46</v>
      </c>
      <c r="AN124" s="119">
        <f>AN122+AH124-AM124-AO124</f>
        <v>1512.2719999999999</v>
      </c>
      <c r="AO124" s="120">
        <v>70</v>
      </c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 t="s">
        <v>50</v>
      </c>
      <c r="D125" s="73">
        <v>17118</v>
      </c>
      <c r="E125" s="44">
        <v>2</v>
      </c>
      <c r="F125" s="35">
        <v>15754</v>
      </c>
      <c r="G125" s="148">
        <v>0.8</v>
      </c>
      <c r="H125" s="38">
        <v>3.2</v>
      </c>
      <c r="I125" s="35">
        <v>15712</v>
      </c>
      <c r="J125" s="35">
        <v>13460</v>
      </c>
      <c r="K125" s="66">
        <v>7.9000000000000001E-2</v>
      </c>
      <c r="L125" s="38">
        <f t="shared" si="9"/>
        <v>12396.66</v>
      </c>
      <c r="M125" s="39">
        <v>0.78100000000000003</v>
      </c>
      <c r="N125" s="26">
        <f>L125*M125</f>
        <v>9681.7914600000004</v>
      </c>
      <c r="O125" s="37">
        <v>0.13400000000000001</v>
      </c>
      <c r="P125" s="26">
        <f>L125*O125</f>
        <v>1661.1524400000001</v>
      </c>
      <c r="Q125" s="40">
        <v>8.5000000000000006E-2</v>
      </c>
      <c r="R125" s="26">
        <f>L125*Q125</f>
        <v>1053.7161000000001</v>
      </c>
      <c r="S125" s="40">
        <v>0.17499999999999999</v>
      </c>
      <c r="T125" s="26">
        <f>L125*S125</f>
        <v>2169.4154999999996</v>
      </c>
      <c r="U125" s="40">
        <v>0.55200000000000005</v>
      </c>
      <c r="V125" s="26">
        <f>L125*U125</f>
        <v>6842.9563200000002</v>
      </c>
      <c r="W125" s="40">
        <v>0.4</v>
      </c>
      <c r="X125" s="26">
        <f>W125*L125</f>
        <v>4958.6640000000007</v>
      </c>
      <c r="Y125" s="41">
        <v>3.3700000000000002E-3</v>
      </c>
      <c r="Z125" s="18">
        <f>L125*Y125</f>
        <v>41.776744200000003</v>
      </c>
      <c r="AA125" s="28">
        <f>IF(J125&gt;0,(AC125+AK125)/J125,0)</f>
        <v>3.4669092124814263E-3</v>
      </c>
      <c r="AB125" s="41">
        <v>2.9999999999999997E-4</v>
      </c>
      <c r="AC125" s="38">
        <f>AB125*L125</f>
        <v>3.7189979999999996</v>
      </c>
      <c r="AD125" s="29">
        <v>0.22270000000000001</v>
      </c>
      <c r="AE125" s="42">
        <f>AH125*(1-AI125)*AD125</f>
        <v>40.976800000000004</v>
      </c>
      <c r="AF125" s="29">
        <f>IF(AND(AD125&gt;0,AB125&gt;0,Y125&gt;0),((Y125-AB125)*AD125)/((AD125-AB125)*Y125),0)</f>
        <v>0.91220806737399407</v>
      </c>
      <c r="AG125" s="30">
        <f t="shared" si="7"/>
        <v>0.91464322668088738</v>
      </c>
      <c r="AH125" s="35">
        <v>200</v>
      </c>
      <c r="AI125" s="66">
        <v>0.08</v>
      </c>
      <c r="AJ125" s="67">
        <v>0.2334</v>
      </c>
      <c r="AK125" s="42">
        <f t="shared" si="10"/>
        <v>42.945599999999999</v>
      </c>
      <c r="AL125" s="18">
        <v>1.6</v>
      </c>
      <c r="AM125" s="18"/>
      <c r="AN125" s="122">
        <f>AN124+AH125-AM125</f>
        <v>1712.2719999999999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47" t="s">
        <v>51</v>
      </c>
      <c r="D126" s="73">
        <v>14985</v>
      </c>
      <c r="E126" s="44">
        <v>2</v>
      </c>
      <c r="F126" s="44">
        <v>15578</v>
      </c>
      <c r="G126" s="149">
        <v>0.6</v>
      </c>
      <c r="H126" s="38">
        <v>3.3</v>
      </c>
      <c r="I126" s="44">
        <v>16330</v>
      </c>
      <c r="J126" s="44">
        <v>13907</v>
      </c>
      <c r="K126" s="66">
        <v>8.1000000000000003E-2</v>
      </c>
      <c r="L126" s="38">
        <f t="shared" si="9"/>
        <v>12780.533000000001</v>
      </c>
      <c r="M126" s="29">
        <v>0.71599999999999997</v>
      </c>
      <c r="N126" s="26">
        <f>L126*M126</f>
        <v>9150.8616280000006</v>
      </c>
      <c r="O126" s="40">
        <v>0.23400000000000001</v>
      </c>
      <c r="P126" s="26">
        <f>L126*O126</f>
        <v>2990.6447220000005</v>
      </c>
      <c r="Q126" s="40">
        <v>0.05</v>
      </c>
      <c r="R126" s="26">
        <f>L126*Q126</f>
        <v>639.02665000000013</v>
      </c>
      <c r="S126" s="40">
        <v>0.17599999999999999</v>
      </c>
      <c r="T126" s="26">
        <f>L126*S126</f>
        <v>2249.3738080000003</v>
      </c>
      <c r="U126" s="40">
        <v>0.51200000000000001</v>
      </c>
      <c r="V126" s="26">
        <f>L126*U126</f>
        <v>6543.632896000001</v>
      </c>
      <c r="W126" s="40">
        <v>0.4</v>
      </c>
      <c r="X126" s="26">
        <f>W126*L126</f>
        <v>5112.2132000000011</v>
      </c>
      <c r="Y126" s="48">
        <v>3.3400000000000001E-3</v>
      </c>
      <c r="Z126" s="18">
        <f>L126*Y126</f>
        <v>42.686980220000002</v>
      </c>
      <c r="AA126" s="28">
        <f>IF(J126&gt;0,(AC126+AK126)/J126,0)</f>
        <v>2.5725356467965776E-3</v>
      </c>
      <c r="AB126" s="48">
        <v>2.7999999999999998E-4</v>
      </c>
      <c r="AC126" s="38">
        <f>AB126*L126</f>
        <v>3.5785492400000001</v>
      </c>
      <c r="AD126" s="29">
        <v>0.221</v>
      </c>
      <c r="AE126" s="42">
        <f>AH126*(1-AI126)*AD126</f>
        <v>31.209178000000005</v>
      </c>
      <c r="AF126" s="29">
        <f>IF(AND(AD126&gt;0,AB126&gt;0,Y126&gt;0),((Y126-AB126)*AD126)/((AD126-AB126)*Y126),0)</f>
        <v>0.91732989258887088</v>
      </c>
      <c r="AG126" s="30">
        <f t="shared" si="7"/>
        <v>0.89225372097847777</v>
      </c>
      <c r="AH126" s="44">
        <v>154</v>
      </c>
      <c r="AI126" s="66">
        <v>8.3000000000000004E-2</v>
      </c>
      <c r="AJ126" s="67">
        <v>0.22800000000000001</v>
      </c>
      <c r="AK126" s="42">
        <f t="shared" si="10"/>
        <v>32.197704000000002</v>
      </c>
      <c r="AL126" s="18">
        <v>1.65</v>
      </c>
      <c r="AM126" s="18"/>
      <c r="AN126" s="122">
        <f>AN125+AH126-AM126</f>
        <v>1866.2719999999999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38100</v>
      </c>
      <c r="E127" s="68"/>
      <c r="F127" s="52">
        <f>SUM(F124:F126)</f>
        <v>39577</v>
      </c>
      <c r="G127" s="69"/>
      <c r="H127" s="69"/>
      <c r="I127" s="52">
        <f>SUM(I124:I126)</f>
        <v>40195</v>
      </c>
      <c r="J127" s="52">
        <f>SUM(J124:J126)</f>
        <v>41169</v>
      </c>
      <c r="K127" s="21">
        <f>IF(J127&gt;0,(J124*K124+J125*K125+J126*K126)/J127,0)</f>
        <v>7.9675605431271099E-2</v>
      </c>
      <c r="L127" s="53">
        <f>L124+L125+L126</f>
        <v>37888.834999999999</v>
      </c>
      <c r="M127" s="54">
        <f>IF(L127&gt;0,N127/L127,0)</f>
        <v>0.72686657845246494</v>
      </c>
      <c r="N127" s="55">
        <f>N124+N125+N126</f>
        <v>27540.127858</v>
      </c>
      <c r="O127" s="21">
        <f>IF(L127&gt;0,P127/L127,0)</f>
        <v>0.18215808947411552</v>
      </c>
      <c r="P127" s="55">
        <f>P124+P125+P126</f>
        <v>6901.7577959999999</v>
      </c>
      <c r="Q127" s="21">
        <f>IF(L127&gt;0,R127/L127,0)</f>
        <v>9.097533207341954E-2</v>
      </c>
      <c r="R127" s="55">
        <f>R124+R125+R126</f>
        <v>3446.9493460000008</v>
      </c>
      <c r="S127" s="21">
        <f>IF(L127&gt;0,T127/L127,0)</f>
        <v>0.17835680183885305</v>
      </c>
      <c r="T127" s="55">
        <f>T124+T125+T126</f>
        <v>6757.731436</v>
      </c>
      <c r="U127" s="21">
        <f>IF(L127&gt;0,V127/L127,0)</f>
        <v>0.52710039176448698</v>
      </c>
      <c r="V127" s="55">
        <f>V124+V125+V126</f>
        <v>19971.219772000004</v>
      </c>
      <c r="W127" s="21">
        <f>IF(L127&gt;0,X127/L127,0)</f>
        <v>0.4033549835987304</v>
      </c>
      <c r="X127" s="55">
        <f>X124+X125+X126</f>
        <v>15282.650420000002</v>
      </c>
      <c r="Y127" s="56">
        <f>IF(L127&gt;0,Z127/L127,0)</f>
        <v>3.3833653871912406E-3</v>
      </c>
      <c r="Z127" s="57">
        <f>SUM(Z124:Z126)</f>
        <v>128.19177290000002</v>
      </c>
      <c r="AA127" s="63">
        <f>IF(L127&gt;0,(AA124*L124+AA125*L125+AA126*L126)/L127,0)</f>
        <v>3.0751415752118009E-3</v>
      </c>
      <c r="AB127" s="56">
        <f>IF(J127&gt;0,(J124*AB124+J125*AB125+J126*AB126)/J127,0)</f>
        <v>2.8989142315820153E-4</v>
      </c>
      <c r="AC127" s="53">
        <f>SUM(AC124:AC126)</f>
        <v>10.98392342</v>
      </c>
      <c r="AD127" s="54">
        <f>IF(J127&gt;0,(J124*AD124+J125*AD125+J126*AD126)/J127,0)</f>
        <v>0.22336616871918191</v>
      </c>
      <c r="AE127" s="59">
        <f>SUM(AE124:AE126)</f>
        <v>111.75277400000002</v>
      </c>
      <c r="AF127" s="54">
        <f>IF(AND(Z127&gt;0),((Z124*AF124+Z125*AF125+Z126*AF126)/Z127),0)</f>
        <v>0.91550457274867336</v>
      </c>
      <c r="AG127" s="58">
        <f t="shared" si="7"/>
        <v>0.9068690752372689</v>
      </c>
      <c r="AH127" s="52">
        <f>SUM(AH124:AH126)</f>
        <v>545</v>
      </c>
      <c r="AI127" s="21">
        <f>IF(AH127&gt;0,(AI124*AH124+AI125*AH125+AI126*AH126)/AH127,0)</f>
        <v>8.2599999999999993E-2</v>
      </c>
      <c r="AJ127" s="54">
        <f>IF(J127&gt;0,(AJ124*J124+AJ125*J125+AJ126*J126)/J127,0)</f>
        <v>0.23093888605504145</v>
      </c>
      <c r="AK127" s="59">
        <f>SUM(AK124:AK126)</f>
        <v>115.60140150000001</v>
      </c>
      <c r="AL127" s="70"/>
      <c r="AM127" s="57">
        <f>SUM(AM124:AM126)</f>
        <v>505.46</v>
      </c>
      <c r="AN127" s="124"/>
      <c r="AO127" s="125">
        <f>AN126</f>
        <v>1866.2719999999999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1357410</v>
      </c>
      <c r="E128" s="86"/>
      <c r="F128" s="86">
        <f>SUM(F127,F123,F119,F115,F111,F107,F103,F99,F95,F91,F87,F83,F79,F75,F71,F67,F63,F59,F55,F51,F47,F43,F39,F35,F31,F27,F23,F19,F15,F11,F7)</f>
        <v>1274191</v>
      </c>
      <c r="G128" s="92"/>
      <c r="H128" s="86"/>
      <c r="I128" s="86">
        <f>SUM(I127,I123,I119,I115,I111,I107,I103,I99,I95,I91,I87,I83,I79,I75,I71,I67,I63,I59,I55,I51,I47,I43,I39,I35,I31,I27,I23,I19,I15,I11,I7)</f>
        <v>1341400</v>
      </c>
      <c r="J128" s="86">
        <f>SUM(J127,J123,J119,J115,J111,J107,J103,J99,J95,J91,J87,J83,J79,J75,J71,J67,J63,J59,J55,J51,J47,J43,J39,J35,J31,J27,J23,J19,J15,J11,J7)</f>
        <v>1366995</v>
      </c>
      <c r="K128" s="87">
        <f>1-L128/J128</f>
        <v>8.0287987154305962E-2</v>
      </c>
      <c r="L128" s="86">
        <f>SUM(L127,L123,L119,L115,L111,L107,L103,L99,L95,L91,L87,L83,L79,L75,L71,L67,L63,L59,L55,L51,L47,L43,L39,L35,L31,L27,L23,L19,L15,L11,L7)</f>
        <v>1257241.7229999995</v>
      </c>
      <c r="M128" s="88">
        <f>IF(AND(L128&gt;0),(N128/L128),0)</f>
        <v>0.71514847406078363</v>
      </c>
      <c r="N128" s="86">
        <f>SUM(N127,N123,N119,N115,N111,N107,N103,N99,N95,N91,N87,N83,N79,N75,N71,N67,N63,N59,N55,N51,N47,N43,N39,N35,N31,N27,N23,N19,N15,N11,N7)</f>
        <v>899114.49972900003</v>
      </c>
      <c r="O128" s="88">
        <f>P128/L128</f>
        <v>0.16304695355866747</v>
      </c>
      <c r="P128" s="86">
        <f>SUM(P127,P123,P119,P115,P111,P107,P103,P99,P95,P91,P87,P83,P79,P75,P71,P67,P63,P59,P55,P51,P47,P43,P39,P35,P31,P27,P23,P19,P15,P11,P7)</f>
        <v>204989.432822</v>
      </c>
      <c r="Q128" s="88">
        <f>R128/L128</f>
        <v>0.12180464017021814</v>
      </c>
      <c r="R128" s="86">
        <f>SUM(R127,R123,R119,R115,R111,R107,R103,R99,R95,R91,R87,R83,R79,R75,R71,R67,R63,R59,R55,R51,R47,R43,R39,R35,R31,R27,R23,R19,R15,R11,R7)</f>
        <v>153137.875677</v>
      </c>
      <c r="S128" s="88">
        <f>T128/L128</f>
        <v>0.19244920517404754</v>
      </c>
      <c r="T128" s="86">
        <f>SUM(T127,T123,T119,T115,T111,T107,T103,T99,T95,T91,T87,T83,T79,T75,T71,T67,T63,T59,T55,T51,T47,T43,T39,T35,T31,T27,T23,T19,T15,T11,T7)</f>
        <v>241955.17030299996</v>
      </c>
      <c r="U128" s="88">
        <f>V128/L128</f>
        <v>0.52309674960333818</v>
      </c>
      <c r="V128" s="86">
        <f>SUM(V127,V123,V119,V115,V111,V107,V103,V99,V95,V91,V87,V83,V79,V75,V71,V67,V63,V59,V55,V51,V47,V43,V39,V35,V31,V27,V23,V19,V15,V11,V7)</f>
        <v>657659.05876700021</v>
      </c>
      <c r="W128" s="88">
        <f>IF(AND(L128&gt;0),(X128/L128),0)</f>
        <v>0.3978265187831348</v>
      </c>
      <c r="X128" s="86">
        <f>SUM(X127,X123,X119,X115,X111,X107,X103,X99,X95,X91,X87,X83,X79,X75,X71,X67,X63,X59,X55,X51,X47,X43,X39,X35,X31,X27,X23,X19,X15,X11,X7)</f>
        <v>500164.09793000005</v>
      </c>
      <c r="Y128" s="89">
        <f>IF(AND(L128&gt;0),(Z128/L128),0)</f>
        <v>3.2338870139930948E-3</v>
      </c>
      <c r="Z128" s="86">
        <f>SUM(Z127,Z123,Z119,Z115,Z111,Z107,Z103,Z99,Z95,Z91,Z87,Z83,Z79,Z75,Z71,Z67,Z63,Z59,Z55,Z51,Z47,Z43,Z39,Z35,Z31,Z27,Z23,Z19,Z15,Z11,Z7)</f>
        <v>4065.777681460002</v>
      </c>
      <c r="AA128" s="90">
        <f>(AC128+AK128)/J128</f>
        <v>2.8663706787808297E-3</v>
      </c>
      <c r="AB128" s="91">
        <f>AC128/(L128-AH128)</f>
        <v>3.0323907639641688E-4</v>
      </c>
      <c r="AC128" s="92">
        <f>SUM(AC127,AC123,AC119,AC115,AC111,AC107,AC103,AC99,AC95,AC91,AC87,AC83,AC79,AC75,AC71,AC67,AC63,AC59,AC55,AC51,AC47,AC43,AC39,AC35,AC31,AC27,AC23,AC19,AC15,AC11,AC7)</f>
        <v>375.76498554</v>
      </c>
      <c r="AD128" s="88">
        <f>AE128/AH128</f>
        <v>0.19681064918377511</v>
      </c>
      <c r="AE128" s="86">
        <f>SUM(AE127,AE123,AE119,AE115,AE111,AE107,AE103,AE99,AE95,AE91,AE87,AE83,AE79,AE75,AE71,AE67,AE63,AE59,AE55,AE51,AE47,AE43,AE39,AE35,AE31,AE27,AE23,AE19,AE15,AE11,AE7)</f>
        <v>3556.5652414000001</v>
      </c>
      <c r="AF128" s="93">
        <f>((Y128-AB128)*AJ128)/((AJ128-AB128)*Y128)</f>
        <v>0.90763476110333652</v>
      </c>
      <c r="AG128" s="94">
        <f>((AA128-AB128)*AJ128)/((AJ128-AB128)*AA128)</f>
        <v>0.89559336255674049</v>
      </c>
      <c r="AH128" s="86">
        <f>SUM(AH127,AH123,AH119,AH115,AH111,AH107,AH103,AH99,AH95,AH91,AH87,AH83,AH79,AH75,AH71,AH67,AH63,AH59,AH55,AH51,AH47,AH43,AH39,AH35,AH31,AH27,AH23,AH19,AH15,AH11,AH7)</f>
        <v>18071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8.6623153570486097E-2</v>
      </c>
      <c r="AJ128" s="88">
        <f>AK128/AH128</f>
        <v>0.19603505066128052</v>
      </c>
      <c r="AK128" s="86">
        <f>SUM(AK127,AK123,AK119,AK115,AK111,AK107,AK103,AK99,AK95,AK91,AK87,AK83,AK79,AK75,AK71,AK67,AK63,AK59,AK55,AK51,AK47,AK43,AK39,AK35,AK31,AK27,AK23,AK19,AK15,AK11,AK7)</f>
        <v>3542.5494005000005</v>
      </c>
      <c r="AL128" s="86"/>
      <c r="AM128" s="128">
        <f>SUM(AM127,AM123,AM119,AM115,AM111,AM107,AM103,AM99,AM95,AM91,AM87,AM83,AM79,AM75,AM71,AM67,AM63,AM59,AM55,AM51,AM47,AM43,AM39,AM35,AM31,AM27,AM23,AM19,AM15,AM11,AM7)</f>
        <v>18050.207999999999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L1:L1048576 R1:R1048576 AC1:AC1048576 AG1:AG1048576 Z1:AA1048576" name="Range1_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_1"/>
    <protectedRange sqref="AF4:AF6" name="Range1"/>
    <protectedRange sqref="AF8:AF10" name="Range1_1_3"/>
    <protectedRange sqref="AF12:AF14" name="Range1_2_1"/>
    <protectedRange sqref="AF16:AF18" name="Range1_3_1"/>
    <protectedRange sqref="AF20:AF22" name="Range1_4_1"/>
    <protectedRange sqref="AF24:AF26" name="Range1_6_1"/>
    <protectedRange sqref="AF28:AF30" name="Range1_8_1"/>
    <protectedRange sqref="AF32:AF34" name="Range1_10_1"/>
    <protectedRange sqref="AF36:AF38" name="Range1_11_1"/>
    <protectedRange sqref="AF40:AF42" name="Range1_13_1"/>
    <protectedRange sqref="AF44:AF46" name="Range1_14_1"/>
    <protectedRange sqref="AF48:AF50" name="Range1_15_1"/>
    <protectedRange sqref="AF52:AF54" name="Range1_16_1"/>
    <protectedRange sqref="AF56:AF58" name="Range1_17_1"/>
    <protectedRange sqref="AF60:AF62" name="Range1_19_1"/>
    <protectedRange sqref="AF64:AF66" name="Range1_21_1"/>
    <protectedRange sqref="AF68:AF70" name="Range1_23_1"/>
    <protectedRange sqref="AF72:AF74" name="Range1_24_1"/>
    <protectedRange sqref="AF76:AF78" name="Range1_26_1"/>
    <protectedRange sqref="AF80:AF82" name="Range1_27_1"/>
    <protectedRange sqref="AF84:AF86" name="Range1_29_1"/>
    <protectedRange sqref="AF88:AF90" name="Range1_30_1"/>
    <protectedRange sqref="AF92:AF94" name="Range1_32_1"/>
    <protectedRange sqref="AF96:AF98" name="Range1_34_1"/>
    <protectedRange sqref="AF100:AF102" name="Range1_35_1"/>
    <protectedRange sqref="AF104:AF106" name="Range1_36_1"/>
    <protectedRange sqref="AF108:AF110" name="Range1_37_1"/>
    <protectedRange sqref="AF112:AF114" name="Range1_39_1"/>
    <protectedRange sqref="AF116:AF118" name="Range1_41_1"/>
    <protectedRange sqref="AF120:AF122" name="Range1_42_1"/>
    <protectedRange sqref="AF124:AF126" name="Range1_44_1"/>
  </protectedRanges>
  <mergeCells count="36">
    <mergeCell ref="AT1:AU1"/>
    <mergeCell ref="A4:A7"/>
    <mergeCell ref="A28:A31"/>
    <mergeCell ref="A1:A2"/>
    <mergeCell ref="B1:B2"/>
    <mergeCell ref="C1:C2"/>
    <mergeCell ref="A8:A11"/>
    <mergeCell ref="A12:A15"/>
    <mergeCell ref="A16:A19"/>
    <mergeCell ref="A20:A23"/>
    <mergeCell ref="A24:A27"/>
    <mergeCell ref="AR1:AS1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ignoredErrors>
    <ignoredError sqref="AO43" evalError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3" activePane="bottomLeft" state="frozen"/>
      <selection pane="bottomLeft" activeCell="C6" sqref="C6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42578125" style="131" customWidth="1"/>
    <col min="40" max="40" width="11.5703125" style="132" customWidth="1"/>
    <col min="41" max="41" width="11.5703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f>Септември!AQ127</f>
        <v>1040.899999999999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11" t="s">
        <v>50</v>
      </c>
      <c r="D4" s="12">
        <v>3495</v>
      </c>
      <c r="E4" s="12">
        <v>1</v>
      </c>
      <c r="F4" s="12">
        <v>4208</v>
      </c>
      <c r="G4" s="13">
        <v>0.2</v>
      </c>
      <c r="H4" s="13">
        <v>2.9</v>
      </c>
      <c r="I4" s="12">
        <v>4833</v>
      </c>
      <c r="J4" s="12">
        <v>13703</v>
      </c>
      <c r="K4" s="14">
        <v>0.08</v>
      </c>
      <c r="L4" s="25">
        <f>J4*(1-K4)</f>
        <v>12606.76</v>
      </c>
      <c r="M4" s="15">
        <v>0.73599999999999999</v>
      </c>
      <c r="N4" s="26">
        <f>L4*M4</f>
        <v>9278.5753600000007</v>
      </c>
      <c r="O4" s="14">
        <v>0.18099999999999999</v>
      </c>
      <c r="P4" s="26">
        <f>L4*O4</f>
        <v>2281.8235599999998</v>
      </c>
      <c r="Q4" s="16">
        <v>8.3000000000000004E-2</v>
      </c>
      <c r="R4" s="26">
        <f>L4*Q4</f>
        <v>1046.3610800000001</v>
      </c>
      <c r="S4" s="27">
        <v>0.223</v>
      </c>
      <c r="T4" s="26">
        <f>L4*S4</f>
        <v>2811.3074799999999</v>
      </c>
      <c r="U4" s="16">
        <v>0.497</v>
      </c>
      <c r="V4" s="26">
        <f>L4*U4</f>
        <v>6265.5597200000002</v>
      </c>
      <c r="W4" s="16">
        <v>0.41</v>
      </c>
      <c r="X4" s="26">
        <f>W4*L4</f>
        <v>5168.7716</v>
      </c>
      <c r="Y4" s="17">
        <v>3.1700000000000001E-3</v>
      </c>
      <c r="Z4" s="18">
        <f>L4*Y4</f>
        <v>39.9634292</v>
      </c>
      <c r="AA4" s="28">
        <f>IF(J4&gt;0,(AC4+AK4)/J4,0)</f>
        <v>2.7145218273370796E-3</v>
      </c>
      <c r="AB4" s="17">
        <v>2.5999999999999998E-4</v>
      </c>
      <c r="AC4" s="25">
        <f>AB4*L4</f>
        <v>3.2777575999999997</v>
      </c>
      <c r="AD4" s="141">
        <v>0.21990000000000001</v>
      </c>
      <c r="AE4" s="31">
        <f>AH4*(1-AI4)*AD4</f>
        <v>33.981147</v>
      </c>
      <c r="AF4" s="29">
        <f>IF(AND(AD4&gt;0,AB4&gt;0,Y4&gt;0),((Y4-AB4)*AD4)/((AD4-AB4)*Y4),0)</f>
        <v>0.91906773745624493</v>
      </c>
      <c r="AG4" s="62">
        <f t="shared" ref="AG4:AG35" si="0">IF(AND(AA4&gt;0,AJ4&gt;0,AB4&gt;0),((AJ4*(AA4-AB4))/(AA4*(AJ4-AB4))),0)</f>
        <v>0.90529118491162219</v>
      </c>
      <c r="AH4" s="12">
        <v>170</v>
      </c>
      <c r="AI4" s="14">
        <v>9.0999999999999998E-2</v>
      </c>
      <c r="AJ4" s="15">
        <v>0.2195</v>
      </c>
      <c r="AK4" s="31">
        <f>AH4*(1-AI4)*AJ4</f>
        <v>33.919335000000004</v>
      </c>
      <c r="AL4" s="19">
        <v>1.8</v>
      </c>
      <c r="AM4" s="19">
        <v>619.62</v>
      </c>
      <c r="AN4" s="119">
        <f>AN3+AH4-AM4</f>
        <v>591.27999999999895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24" t="s">
        <v>58</v>
      </c>
      <c r="D5" s="35">
        <v>15660</v>
      </c>
      <c r="E5" s="35">
        <v>2</v>
      </c>
      <c r="F5" s="35">
        <v>8134</v>
      </c>
      <c r="G5" s="36">
        <v>0.8</v>
      </c>
      <c r="H5" s="36">
        <v>3.8</v>
      </c>
      <c r="I5" s="35">
        <v>8830</v>
      </c>
      <c r="J5" s="35">
        <v>13486</v>
      </c>
      <c r="K5" s="37">
        <v>8.1000000000000003E-2</v>
      </c>
      <c r="L5" s="38">
        <f>J5*(1-K5)</f>
        <v>12393.634</v>
      </c>
      <c r="M5" s="39">
        <v>0.73799999999999999</v>
      </c>
      <c r="N5" s="26">
        <f>L5*M5</f>
        <v>9146.5018920000002</v>
      </c>
      <c r="O5" s="37">
        <v>0.16300000000000001</v>
      </c>
      <c r="P5" s="26">
        <f>L5*O5</f>
        <v>2020.1623420000001</v>
      </c>
      <c r="Q5" s="40">
        <v>9.9000000000000005E-2</v>
      </c>
      <c r="R5" s="26">
        <f>L5*Q5</f>
        <v>1226.9697660000002</v>
      </c>
      <c r="S5" s="29">
        <v>0.20499999999999999</v>
      </c>
      <c r="T5" s="26">
        <f>L5*S5</f>
        <v>2540.69497</v>
      </c>
      <c r="U5" s="40">
        <v>0.51900000000000002</v>
      </c>
      <c r="V5" s="26">
        <f>L5*U5</f>
        <v>6432.2960460000004</v>
      </c>
      <c r="W5" s="40">
        <v>0.41</v>
      </c>
      <c r="X5" s="26">
        <f>W5*L5</f>
        <v>5081.38994</v>
      </c>
      <c r="Y5" s="41">
        <v>3.16E-3</v>
      </c>
      <c r="Z5" s="18">
        <f>L5*Y5</f>
        <v>39.163883439999999</v>
      </c>
      <c r="AA5" s="28">
        <f>IF(J5&gt;0,(AC5+AK5)/J5,0)</f>
        <v>2.646598993029809E-3</v>
      </c>
      <c r="AB5" s="41">
        <v>2.7999999999999998E-4</v>
      </c>
      <c r="AC5" s="38">
        <f>AB5*L5</f>
        <v>3.4702175199999998</v>
      </c>
      <c r="AD5" s="29">
        <v>0.2243</v>
      </c>
      <c r="AE5" s="42">
        <f>AH5*(1-AI5)*AD5</f>
        <v>32.221816500000003</v>
      </c>
      <c r="AF5" s="29">
        <f>IF(AND(AD5&gt;0,AB5&gt;0,Y5&gt;0),((Y5-AB5)*AD5)/((AD5-AB5)*Y5),0)</f>
        <v>0.91253154386079904</v>
      </c>
      <c r="AG5" s="30">
        <f t="shared" si="0"/>
        <v>0.89532149899017088</v>
      </c>
      <c r="AH5" s="35">
        <v>157</v>
      </c>
      <c r="AI5" s="37">
        <v>8.5000000000000006E-2</v>
      </c>
      <c r="AJ5" s="39">
        <v>0.2243</v>
      </c>
      <c r="AK5" s="42">
        <f>AH5*(1-AI5)*AJ5</f>
        <v>32.221816500000003</v>
      </c>
      <c r="AL5" s="43">
        <v>1.82</v>
      </c>
      <c r="AM5" s="43"/>
      <c r="AN5" s="134">
        <f>AN4+AH5-AM5</f>
        <v>748.27999999999895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11" t="s">
        <v>53</v>
      </c>
      <c r="D6" s="44">
        <v>13221</v>
      </c>
      <c r="E6" s="44">
        <v>2</v>
      </c>
      <c r="F6" s="44">
        <v>14108</v>
      </c>
      <c r="G6" s="38">
        <v>0.8</v>
      </c>
      <c r="H6" s="38">
        <v>3.6</v>
      </c>
      <c r="I6" s="44">
        <v>14968</v>
      </c>
      <c r="J6" s="44">
        <v>13410</v>
      </c>
      <c r="K6" s="40">
        <v>8.2000000000000003E-2</v>
      </c>
      <c r="L6" s="38">
        <f>J6*(1-K6)</f>
        <v>12310.380000000001</v>
      </c>
      <c r="M6" s="29">
        <v>0.71</v>
      </c>
      <c r="N6" s="26">
        <f>L6*M6</f>
        <v>8740.3698000000004</v>
      </c>
      <c r="O6" s="40">
        <v>0.214</v>
      </c>
      <c r="P6" s="26">
        <f>L6*O6</f>
        <v>2634.4213200000004</v>
      </c>
      <c r="Q6" s="40">
        <v>7.5999999999999998E-2</v>
      </c>
      <c r="R6" s="26">
        <f>L6*Q6</f>
        <v>935.58888000000002</v>
      </c>
      <c r="S6" s="29">
        <v>0.19900000000000001</v>
      </c>
      <c r="T6" s="26">
        <f>L6*S6</f>
        <v>2449.7656200000001</v>
      </c>
      <c r="U6" s="40">
        <v>0.51100000000000001</v>
      </c>
      <c r="V6" s="26">
        <f>L6*U6</f>
        <v>6290.6041800000003</v>
      </c>
      <c r="W6" s="40">
        <v>0.41</v>
      </c>
      <c r="X6" s="26">
        <f>W6*L6</f>
        <v>5047.2557999999999</v>
      </c>
      <c r="Y6" s="48">
        <v>3.1900000000000001E-3</v>
      </c>
      <c r="Z6" s="18">
        <f>L6*Y6</f>
        <v>39.270112200000007</v>
      </c>
      <c r="AA6" s="28">
        <f>IF(J6&gt;0,(AC6+AK6)/J6,0)</f>
        <v>2.9852052945563015E-3</v>
      </c>
      <c r="AB6" s="48">
        <v>2.5000000000000001E-4</v>
      </c>
      <c r="AC6" s="38">
        <f>AB6*L6</f>
        <v>3.0775950000000005</v>
      </c>
      <c r="AD6" s="29">
        <v>0.2248</v>
      </c>
      <c r="AE6" s="42">
        <f>AH6*(1-AI6)*AD6</f>
        <v>37.640512000000001</v>
      </c>
      <c r="AF6" s="29">
        <f>IF(AND(AD6&gt;0,AB6&gt;0,Y6&gt;0),((Y6-AB6)*AD6)/((AD6-AB6)*Y6),0)</f>
        <v>0.92265617965293156</v>
      </c>
      <c r="AG6" s="30">
        <f t="shared" si="0"/>
        <v>0.917292737858032</v>
      </c>
      <c r="AH6" s="35">
        <v>184</v>
      </c>
      <c r="AI6" s="40">
        <v>0.09</v>
      </c>
      <c r="AJ6" s="29">
        <v>0.22070000000000001</v>
      </c>
      <c r="AK6" s="42">
        <f>AH6*(1-AI6)*AJ6</f>
        <v>36.954008000000002</v>
      </c>
      <c r="AL6" s="18">
        <v>1.7</v>
      </c>
      <c r="AM6" s="18"/>
      <c r="AN6" s="134">
        <f>AN5+AH6-AM6</f>
        <v>932.27999999999895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32376</v>
      </c>
      <c r="E7" s="52"/>
      <c r="F7" s="52">
        <f>SUM(F4:F6)</f>
        <v>26450</v>
      </c>
      <c r="G7" s="53"/>
      <c r="H7" s="53"/>
      <c r="I7" s="52">
        <f>SUM(I4:I6)</f>
        <v>28631</v>
      </c>
      <c r="J7" s="52">
        <f>SUM(J4:J6)</f>
        <v>40599</v>
      </c>
      <c r="K7" s="21">
        <f>IF(J7&gt;0,(J4*K4+J5*K5+J6*K6)/J7,0)</f>
        <v>8.0992783073474711E-2</v>
      </c>
      <c r="L7" s="53">
        <f>L4+L5+L6</f>
        <v>37310.774000000005</v>
      </c>
      <c r="M7" s="54">
        <f>IF(L7&gt;0,N7/L7,0)</f>
        <v>0.72808586206225578</v>
      </c>
      <c r="N7" s="55">
        <f>N4+N5+N6</f>
        <v>27165.447052000003</v>
      </c>
      <c r="O7" s="21">
        <f>IF(L7&gt;0,P7/L7,0)</f>
        <v>0.18590896082723987</v>
      </c>
      <c r="P7" s="55">
        <f>P4+P5+P6</f>
        <v>6936.4072220000007</v>
      </c>
      <c r="Q7" s="21">
        <f>IF(L7&gt;0,R7/L7,0)</f>
        <v>8.6005177110504316E-2</v>
      </c>
      <c r="R7" s="55">
        <f>R4+R5+R6</f>
        <v>3208.9197260000001</v>
      </c>
      <c r="S7" s="21">
        <f>IF(L7&gt;0,T7/L7,0)</f>
        <v>0.20910228423564731</v>
      </c>
      <c r="T7" s="55">
        <f>T4+T5+T6</f>
        <v>7801.7680700000001</v>
      </c>
      <c r="U7" s="21">
        <f>IF(L7&gt;0,V7/L7,0)</f>
        <v>0.50892699106161665</v>
      </c>
      <c r="V7" s="55">
        <f>V4+V5+V6</f>
        <v>18988.459946000003</v>
      </c>
      <c r="W7" s="21">
        <f>IF(L7&gt;0,X7/L7,0)</f>
        <v>0.40999999999999992</v>
      </c>
      <c r="X7" s="55">
        <f>X4+X5+X6</f>
        <v>15297.41734</v>
      </c>
      <c r="Y7" s="56">
        <f>IF(L7&gt;0,Z7/L7,0)</f>
        <v>3.1732771032838931E-3</v>
      </c>
      <c r="Z7" s="57">
        <f>SUM(Z4:Z6)</f>
        <v>118.39742484000001</v>
      </c>
      <c r="AA7" s="56">
        <f>IF(L7&gt;0,(AA4*L4+AA5*L5+AA6*L6)/L7,0)</f>
        <v>2.7812694534393736E-3</v>
      </c>
      <c r="AB7" s="56">
        <f>IF(J7&gt;0,(J4*AB4+J5*AB5+J6*AB6)/J7,0)</f>
        <v>2.6334047636641293E-4</v>
      </c>
      <c r="AC7" s="53">
        <f>SUM(AC4:AC6)</f>
        <v>9.8255701200000001</v>
      </c>
      <c r="AD7" s="54">
        <f>IF(J7&gt;0,(J4*AD4+J5*AD5+J6*AD6)/J7,0)</f>
        <v>0.22298006108524845</v>
      </c>
      <c r="AE7" s="59">
        <f>SUM(AE4:AE6)</f>
        <v>103.84347550000001</v>
      </c>
      <c r="AF7" s="54">
        <f>IF(AND(Z7&gt;0),((Z4*AF4+Z5*AF5+Z6*AF6)/Z7),0)</f>
        <v>0.91809589033556871</v>
      </c>
      <c r="AG7" s="58">
        <f t="shared" si="0"/>
        <v>0.90639409913457125</v>
      </c>
      <c r="AH7" s="52">
        <f>SUM(AH4:AH6)</f>
        <v>511</v>
      </c>
      <c r="AI7" s="21">
        <f>IF(AH7&gt;0,(AI4*AH4+AI5*AH5+AI6*AH6)/AH7,0)</f>
        <v>8.8796477495107634E-2</v>
      </c>
      <c r="AJ7" s="54">
        <f>IF(J7&gt;0,(AJ4*J4+AJ5*J5+AJ6*J6)/J7,0)</f>
        <v>0.22149080765536097</v>
      </c>
      <c r="AK7" s="59">
        <f>SUM(AK4:AK6)</f>
        <v>103.09515950000001</v>
      </c>
      <c r="AL7" s="57"/>
      <c r="AM7" s="57">
        <f>SUM(AM4:AM6)</f>
        <v>619.62</v>
      </c>
      <c r="AN7" s="124"/>
      <c r="AO7" s="125">
        <f>AN6</f>
        <v>932.27999999999895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50</v>
      </c>
      <c r="D8" s="12">
        <v>4400</v>
      </c>
      <c r="E8" s="12">
        <v>0</v>
      </c>
      <c r="F8" s="12">
        <v>10692</v>
      </c>
      <c r="G8" s="13">
        <v>0.6</v>
      </c>
      <c r="H8" s="13">
        <v>3</v>
      </c>
      <c r="I8" s="12">
        <v>10553</v>
      </c>
      <c r="J8" s="12">
        <v>13298</v>
      </c>
      <c r="K8" s="14">
        <v>8.6999999999999994E-2</v>
      </c>
      <c r="L8" s="25">
        <f>J8*(1-K8)</f>
        <v>12141.074000000001</v>
      </c>
      <c r="M8" s="15">
        <v>0.71</v>
      </c>
      <c r="N8" s="26">
        <f>L8*M8</f>
        <v>8620.1625399999994</v>
      </c>
      <c r="O8" s="14">
        <v>0.18099999999999999</v>
      </c>
      <c r="P8" s="26">
        <f>L8*O8</f>
        <v>2197.5343940000002</v>
      </c>
      <c r="Q8" s="16">
        <v>0.109</v>
      </c>
      <c r="R8" s="26">
        <f>L8*Q8</f>
        <v>1323.377066</v>
      </c>
      <c r="S8" s="16">
        <v>0.19400000000000001</v>
      </c>
      <c r="T8" s="26">
        <f>L8*S8</f>
        <v>2355.3683559999999</v>
      </c>
      <c r="U8" s="16">
        <v>0.52200000000000002</v>
      </c>
      <c r="V8" s="26">
        <f>L8*U8</f>
        <v>6337.6406280000001</v>
      </c>
      <c r="W8" s="16">
        <v>0.41</v>
      </c>
      <c r="X8" s="26">
        <f>W8*L8</f>
        <v>4977.8403399999997</v>
      </c>
      <c r="Y8" s="17">
        <v>3.2399999999999998E-3</v>
      </c>
      <c r="Z8" s="61">
        <f>L8*Y8</f>
        <v>39.337079760000002</v>
      </c>
      <c r="AA8" s="28">
        <f>IF(J8&gt;0,(AC8+AK8)/J8,0)</f>
        <v>3.0635508256880734E-3</v>
      </c>
      <c r="AB8" s="17">
        <v>2.7E-4</v>
      </c>
      <c r="AC8" s="25">
        <f>AB8*L8</f>
        <v>3.2780899800000003</v>
      </c>
      <c r="AD8" s="141">
        <v>0.22389999999999999</v>
      </c>
      <c r="AE8" s="31">
        <f>AH8*(1-AI8)*AD8</f>
        <v>37.162250299999997</v>
      </c>
      <c r="AF8" s="29">
        <f>IF(AND(AD8&gt;0,AB8&gt;0,Y8&gt;0),((Y8-AB8)*AD8)/((AD8-AB8)*Y8),0)</f>
        <v>0.91777340547630759</v>
      </c>
      <c r="AG8" s="62">
        <f t="shared" si="0"/>
        <v>0.91295912863719209</v>
      </c>
      <c r="AH8" s="12">
        <v>181</v>
      </c>
      <c r="AI8" s="14">
        <v>8.3000000000000004E-2</v>
      </c>
      <c r="AJ8" s="15">
        <v>0.22570000000000001</v>
      </c>
      <c r="AK8" s="31">
        <f t="shared" ref="AK8:AK70" si="1">AH8*(1-AI8)*AJ8</f>
        <v>37.461008900000003</v>
      </c>
      <c r="AL8" s="19">
        <v>1.7</v>
      </c>
      <c r="AM8" s="19">
        <v>1006.52</v>
      </c>
      <c r="AN8" s="119">
        <f>AN6+AH8-AM8</f>
        <v>106.75999999999885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24" t="s">
        <v>58</v>
      </c>
      <c r="D9" s="35">
        <v>18700</v>
      </c>
      <c r="E9" s="44">
        <v>2</v>
      </c>
      <c r="F9" s="35">
        <v>13394</v>
      </c>
      <c r="G9" s="36">
        <v>0.4</v>
      </c>
      <c r="H9" s="38">
        <v>3.4</v>
      </c>
      <c r="I9" s="35">
        <v>14228</v>
      </c>
      <c r="J9" s="35">
        <v>14462</v>
      </c>
      <c r="K9" s="40">
        <v>8.5000000000000006E-2</v>
      </c>
      <c r="L9" s="38">
        <f>J9*(1-K9)</f>
        <v>13232.730000000001</v>
      </c>
      <c r="M9" s="39">
        <v>0.81899999999999995</v>
      </c>
      <c r="N9" s="26">
        <f>L9*M9</f>
        <v>10837.605870000001</v>
      </c>
      <c r="O9" s="37">
        <v>0.11700000000000001</v>
      </c>
      <c r="P9" s="26">
        <f>L9*O9</f>
        <v>1548.2294100000001</v>
      </c>
      <c r="Q9" s="40">
        <v>6.4000000000000001E-2</v>
      </c>
      <c r="R9" s="26">
        <f>L9*Q9</f>
        <v>846.89472000000012</v>
      </c>
      <c r="S9" s="40">
        <v>0.20200000000000001</v>
      </c>
      <c r="T9" s="26">
        <f>L9*S9</f>
        <v>2673.0114600000006</v>
      </c>
      <c r="U9" s="40">
        <v>0.51900000000000002</v>
      </c>
      <c r="V9" s="26">
        <f>L9*U9</f>
        <v>6867.7868700000008</v>
      </c>
      <c r="W9" s="40">
        <v>0.4</v>
      </c>
      <c r="X9" s="26">
        <f>W9*L9</f>
        <v>5293.0920000000006</v>
      </c>
      <c r="Y9" s="41">
        <v>3.2499999999999999E-3</v>
      </c>
      <c r="Z9" s="18">
        <f>L9*Y9</f>
        <v>43.006372500000005</v>
      </c>
      <c r="AA9" s="28">
        <f>IF(J9&gt;0,(AC9+AK9)/J9,0)</f>
        <v>2.8736888189738624E-3</v>
      </c>
      <c r="AB9" s="41">
        <v>2.9E-4</v>
      </c>
      <c r="AC9" s="38">
        <f>AB9*L9</f>
        <v>3.8374917000000006</v>
      </c>
      <c r="AD9" s="29">
        <v>0.21909999999999999</v>
      </c>
      <c r="AE9" s="42">
        <f>AH9*(1-AI9)*AD9</f>
        <v>37.128686000000002</v>
      </c>
      <c r="AF9" s="29">
        <f>IF(AND(AD9&gt;0,AB9&gt;0,Y9&gt;0),((Y9-AB9)*AD9)/((AD9-AB9)*Y9),0)</f>
        <v>0.91197631946226632</v>
      </c>
      <c r="AG9" s="30">
        <f t="shared" si="0"/>
        <v>0.90025725280348246</v>
      </c>
      <c r="AH9" s="35">
        <v>185</v>
      </c>
      <c r="AI9" s="40">
        <v>8.4000000000000005E-2</v>
      </c>
      <c r="AJ9" s="39">
        <v>0.22259999999999999</v>
      </c>
      <c r="AK9" s="42">
        <f t="shared" si="1"/>
        <v>37.721795999999998</v>
      </c>
      <c r="AL9" s="18">
        <v>1.78</v>
      </c>
      <c r="AM9" s="18"/>
      <c r="AN9" s="134">
        <f>AN8+AH9-AM9</f>
        <v>291.75999999999885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11" t="s">
        <v>49</v>
      </c>
      <c r="D10" s="44">
        <v>15240</v>
      </c>
      <c r="E10" s="44">
        <v>1</v>
      </c>
      <c r="F10" s="44">
        <v>14143</v>
      </c>
      <c r="G10" s="38">
        <v>0.5</v>
      </c>
      <c r="H10" s="38">
        <v>3.3</v>
      </c>
      <c r="I10" s="44">
        <v>14123</v>
      </c>
      <c r="J10" s="44">
        <v>14983</v>
      </c>
      <c r="K10" s="40">
        <v>8.5000000000000006E-2</v>
      </c>
      <c r="L10" s="38">
        <f>J10*(1-K10)</f>
        <v>13709.445</v>
      </c>
      <c r="M10" s="29">
        <v>0.79400000000000004</v>
      </c>
      <c r="N10" s="26">
        <f>L10*M10</f>
        <v>10885.29933</v>
      </c>
      <c r="O10" s="40">
        <v>0.14000000000000001</v>
      </c>
      <c r="P10" s="26">
        <f>L10*O10</f>
        <v>1919.3223</v>
      </c>
      <c r="Q10" s="40">
        <v>6.6000000000000003E-2</v>
      </c>
      <c r="R10" s="26">
        <f>L10*Q10</f>
        <v>904.82337000000007</v>
      </c>
      <c r="S10" s="40">
        <v>0.22</v>
      </c>
      <c r="T10" s="26">
        <f>L10*S10</f>
        <v>3016.0778999999998</v>
      </c>
      <c r="U10" s="40">
        <v>0.503</v>
      </c>
      <c r="V10" s="26">
        <f>L10*U10</f>
        <v>6895.8508350000002</v>
      </c>
      <c r="W10" s="40">
        <v>0.41</v>
      </c>
      <c r="X10" s="26">
        <f>W10*L10</f>
        <v>5620.8724499999998</v>
      </c>
      <c r="Y10" s="48">
        <v>3.2200000000000002E-3</v>
      </c>
      <c r="Z10" s="18">
        <f>L10*Y10</f>
        <v>44.144412899999999</v>
      </c>
      <c r="AA10" s="28">
        <f>IF(J10&gt;0,(AC10+AK10)/J10,0)</f>
        <v>3.0042407428418879E-3</v>
      </c>
      <c r="AB10" s="48">
        <v>2.9E-4</v>
      </c>
      <c r="AC10" s="38">
        <f>AB10*L10</f>
        <v>3.9757390500000001</v>
      </c>
      <c r="AD10" s="29">
        <v>0.21859999999999999</v>
      </c>
      <c r="AE10" s="42">
        <f>AH10*(1-AI10)*AD10</f>
        <v>40.047519999999999</v>
      </c>
      <c r="AF10" s="29">
        <f>IF(AND(AD10&gt;0,AB10&gt;0,Y10&gt;0),((Y10-AB10)*AD10)/((AD10-AB10)*Y10),0)</f>
        <v>0.911146637168469</v>
      </c>
      <c r="AG10" s="30">
        <f t="shared" si="0"/>
        <v>0.90464097357855078</v>
      </c>
      <c r="AH10" s="44">
        <v>200</v>
      </c>
      <c r="AI10" s="40">
        <v>8.4000000000000005E-2</v>
      </c>
      <c r="AJ10" s="29">
        <v>0.224</v>
      </c>
      <c r="AK10" s="42">
        <f t="shared" si="1"/>
        <v>41.036800000000007</v>
      </c>
      <c r="AL10" s="18">
        <v>1.74</v>
      </c>
      <c r="AM10" s="18"/>
      <c r="AN10" s="134">
        <f>AN9+AH10-AM10</f>
        <v>491.75999999999885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38340</v>
      </c>
      <c r="E11" s="52"/>
      <c r="F11" s="52">
        <f>SUM(F8:F10)</f>
        <v>38229</v>
      </c>
      <c r="G11" s="53"/>
      <c r="H11" s="53"/>
      <c r="I11" s="52">
        <f>SUM(I8:I10)</f>
        <v>38904</v>
      </c>
      <c r="J11" s="52">
        <f>SUM(J8:J10)</f>
        <v>42743</v>
      </c>
      <c r="K11" s="21">
        <f>IF(J11&gt;0,(J8*K8+J9*K9+J10*K10)/J11,0)</f>
        <v>8.5622230540673333E-2</v>
      </c>
      <c r="L11" s="53">
        <f>L8+L9+L10</f>
        <v>39083.249000000003</v>
      </c>
      <c r="M11" s="54">
        <f>IF(L11&gt;0,N11/L11,0)</f>
        <v>0.77637014619741562</v>
      </c>
      <c r="N11" s="55">
        <f>N8+N9+N10</f>
        <v>30343.067739999999</v>
      </c>
      <c r="O11" s="21">
        <f>IF(L11&gt;0,P11/L11,0)</f>
        <v>0.14494921095224195</v>
      </c>
      <c r="P11" s="55">
        <f>P8+P9+P10</f>
        <v>5665.086104</v>
      </c>
      <c r="Q11" s="21">
        <f>IF(L11&gt;0,R11/L11,0)</f>
        <v>7.8680642850342361E-2</v>
      </c>
      <c r="R11" s="55">
        <f>R8+R9+R10</f>
        <v>3075.0951560000003</v>
      </c>
      <c r="S11" s="21">
        <f>IF(L11&gt;0,T11/L11,0)</f>
        <v>0.20582878654740297</v>
      </c>
      <c r="T11" s="55">
        <f>T8+T9+T10</f>
        <v>8044.4577160000008</v>
      </c>
      <c r="U11" s="21">
        <f>IF(L11&gt;0,V11/L11,0)</f>
        <v>0.51431953195600499</v>
      </c>
      <c r="V11" s="55">
        <f>V8+V9+V10</f>
        <v>20101.278333000002</v>
      </c>
      <c r="W11" s="21">
        <f>IF(L11&gt;0,X11/L11,0)</f>
        <v>0.40661421955989374</v>
      </c>
      <c r="X11" s="55">
        <f>X8+X9+X10</f>
        <v>15891.804789999998</v>
      </c>
      <c r="Y11" s="56">
        <f>IF(L11&gt;0,Z11/L11,0)</f>
        <v>3.2363702710590924E-3</v>
      </c>
      <c r="Z11" s="57">
        <f>SUM(Z8:Z10)</f>
        <v>126.48786516000001</v>
      </c>
      <c r="AA11" s="63">
        <f>IF(L11&gt;0,(AA8*L8+AA9*L9+AA10*L10)/L11,0)</f>
        <v>2.9784631966930388E-3</v>
      </c>
      <c r="AB11" s="56">
        <f>IF(J11&gt;0,(J8*AB8+J9*AB9+J10*AB10)/J11,0)</f>
        <v>2.8377769459326672E-4</v>
      </c>
      <c r="AC11" s="53">
        <f>SUM(AC8:AC10)</f>
        <v>11.091320730000001</v>
      </c>
      <c r="AD11" s="54">
        <f>IF(J11&gt;0,(J8*AD8+J9*AD9+J10*AD10)/J11,0)</f>
        <v>0.22041808483260414</v>
      </c>
      <c r="AE11" s="59">
        <f>SUM(AE8:AE10)</f>
        <v>114.33845629999999</v>
      </c>
      <c r="AF11" s="54">
        <f>IF(AND(Z11&gt;0),((Z8*AF8+Z9*AF9+Z10*AF10)/Z11),0)</f>
        <v>0.91348962350067808</v>
      </c>
      <c r="AG11" s="58">
        <f t="shared" si="0"/>
        <v>0.90587078398163712</v>
      </c>
      <c r="AH11" s="52">
        <f>SUM(AH8:AH10)</f>
        <v>566</v>
      </c>
      <c r="AI11" s="21">
        <f>IF(AH11&gt;0,(AI8*AH8+AI9*AH9+AI10*AH10)/AH11,0)</f>
        <v>8.3680212014134281E-2</v>
      </c>
      <c r="AJ11" s="54">
        <f>IF(J11&gt;0,(AJ8*J8+AJ9*J9+AJ10*J10)/J11,0)</f>
        <v>0.22405520904007672</v>
      </c>
      <c r="AK11" s="59">
        <f>SUM(AK8:AK10)</f>
        <v>116.21960490000001</v>
      </c>
      <c r="AL11" s="57"/>
      <c r="AM11" s="57">
        <f>SUM(AM8:AM10)</f>
        <v>1006.52</v>
      </c>
      <c r="AN11" s="124"/>
      <c r="AO11" s="125">
        <f>AN10</f>
        <v>491.75999999999885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54</v>
      </c>
      <c r="D12" s="12">
        <v>14240</v>
      </c>
      <c r="E12" s="12">
        <v>0</v>
      </c>
      <c r="F12" s="12">
        <v>14613</v>
      </c>
      <c r="G12" s="13">
        <v>0.9</v>
      </c>
      <c r="H12" s="13">
        <v>3.8</v>
      </c>
      <c r="I12" s="12">
        <v>15144</v>
      </c>
      <c r="J12" s="12">
        <v>15113</v>
      </c>
      <c r="K12" s="14">
        <v>8.1000000000000003E-2</v>
      </c>
      <c r="L12" s="25">
        <f>J12*(1-K12)</f>
        <v>13888.847</v>
      </c>
      <c r="M12" s="15">
        <v>0.81399999999999995</v>
      </c>
      <c r="N12" s="26">
        <f>L12*M12</f>
        <v>11305.521457999999</v>
      </c>
      <c r="O12" s="14">
        <v>0.155</v>
      </c>
      <c r="P12" s="26">
        <f>L12*O12</f>
        <v>2152.7712849999998</v>
      </c>
      <c r="Q12" s="16">
        <v>3.1E-2</v>
      </c>
      <c r="R12" s="26">
        <f>L12*Q12</f>
        <v>430.55425700000001</v>
      </c>
      <c r="S12" s="16">
        <v>0.222</v>
      </c>
      <c r="T12" s="26">
        <f>L12*S12</f>
        <v>3083.3240340000002</v>
      </c>
      <c r="U12" s="16">
        <v>0.502</v>
      </c>
      <c r="V12" s="26">
        <f>L12*U12</f>
        <v>6972.2011940000002</v>
      </c>
      <c r="W12" s="16">
        <v>0.41</v>
      </c>
      <c r="X12" s="26">
        <f>W12*L12</f>
        <v>5694.4272699999992</v>
      </c>
      <c r="Y12" s="17">
        <v>3.2599999999999999E-3</v>
      </c>
      <c r="Z12" s="61">
        <f>L12*Y12</f>
        <v>45.27764122</v>
      </c>
      <c r="AA12" s="28">
        <f>IF(J12&gt;0,(AC12+AK12)/J12,0)</f>
        <v>3.130721023622047E-3</v>
      </c>
      <c r="AB12" s="17">
        <v>2.9E-4</v>
      </c>
      <c r="AC12" s="25">
        <f>AB12*L12</f>
        <v>4.0277656300000002</v>
      </c>
      <c r="AD12" s="141">
        <v>0.21290000000000001</v>
      </c>
      <c r="AE12" s="31">
        <f>AH12*(1-AI12)*AD12</f>
        <v>42.606399600000003</v>
      </c>
      <c r="AF12" s="29">
        <f>IF(AND(AD12&gt;0,AB12&gt;0,Y12&gt;0),((Y12-AB12)*AD12)/((AD12-AB12)*Y12),0)</f>
        <v>0.91228560719056151</v>
      </c>
      <c r="AG12" s="62">
        <f t="shared" si="0"/>
        <v>0.90858775234221634</v>
      </c>
      <c r="AH12" s="12">
        <v>218</v>
      </c>
      <c r="AI12" s="14">
        <v>8.2000000000000003E-2</v>
      </c>
      <c r="AJ12" s="15">
        <v>0.21629999999999999</v>
      </c>
      <c r="AK12" s="31">
        <f t="shared" si="1"/>
        <v>43.286821199999999</v>
      </c>
      <c r="AL12" s="19">
        <v>1.75</v>
      </c>
      <c r="AM12" s="19"/>
      <c r="AN12" s="119">
        <f>AN10+AH12-AM12</f>
        <v>709.75999999999885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24" t="s">
        <v>58</v>
      </c>
      <c r="D13" s="35">
        <v>20237</v>
      </c>
      <c r="E13" s="44">
        <v>2</v>
      </c>
      <c r="F13" s="35">
        <v>15290</v>
      </c>
      <c r="G13" s="36">
        <v>0.6</v>
      </c>
      <c r="H13" s="38">
        <v>4.2</v>
      </c>
      <c r="I13" s="35">
        <v>15599</v>
      </c>
      <c r="J13" s="35">
        <v>15040</v>
      </c>
      <c r="K13" s="40">
        <v>0.09</v>
      </c>
      <c r="L13" s="38">
        <f>J13*(1-K13)</f>
        <v>13686.4</v>
      </c>
      <c r="M13" s="39">
        <v>0.76100000000000001</v>
      </c>
      <c r="N13" s="26">
        <f>L13*M13</f>
        <v>10415.350399999999</v>
      </c>
      <c r="O13" s="37">
        <v>0.13400000000000001</v>
      </c>
      <c r="P13" s="26">
        <f>L13*O13</f>
        <v>1833.9776000000002</v>
      </c>
      <c r="Q13" s="40">
        <v>0.105</v>
      </c>
      <c r="R13" s="26">
        <f>L13*Q13</f>
        <v>1437.0719999999999</v>
      </c>
      <c r="S13" s="40">
        <v>0.21199999999999999</v>
      </c>
      <c r="T13" s="26">
        <f>L13*S13</f>
        <v>2901.5167999999999</v>
      </c>
      <c r="U13" s="40">
        <v>0.51200000000000001</v>
      </c>
      <c r="V13" s="26">
        <f>L13*U13</f>
        <v>7007.4368000000004</v>
      </c>
      <c r="W13" s="40">
        <v>0.41</v>
      </c>
      <c r="X13" s="26">
        <f>W13*L13</f>
        <v>5611.4239999999991</v>
      </c>
      <c r="Y13" s="41">
        <v>3.2599999999999999E-3</v>
      </c>
      <c r="Z13" s="18">
        <f>L13*Y13</f>
        <v>44.617663999999998</v>
      </c>
      <c r="AA13" s="28">
        <f>IF(J13&gt;0,(AC13+AK13)/J13,0)</f>
        <v>3.0594407912234037E-3</v>
      </c>
      <c r="AB13" s="41">
        <v>2.9999999999999997E-4</v>
      </c>
      <c r="AC13" s="38">
        <f>AB13*L13</f>
        <v>4.1059199999999993</v>
      </c>
      <c r="AD13" s="29">
        <v>0.21310000000000001</v>
      </c>
      <c r="AE13" s="42">
        <f>AH13*(1-AI13)*AD13</f>
        <v>41.4413439</v>
      </c>
      <c r="AF13" s="29">
        <f>IF(AND(AD13&gt;0,AB13&gt;0,Y13&gt;0),((Y13-AB13)*AD13)/((AD13-AB13)*Y13),0)</f>
        <v>0.90925550071497763</v>
      </c>
      <c r="AG13" s="30">
        <f t="shared" si="0"/>
        <v>0.90320021986613108</v>
      </c>
      <c r="AH13" s="35">
        <v>213</v>
      </c>
      <c r="AI13" s="40">
        <v>8.6999999999999994E-2</v>
      </c>
      <c r="AJ13" s="39">
        <v>0.2155</v>
      </c>
      <c r="AK13" s="42">
        <f t="shared" si="1"/>
        <v>41.908069499999996</v>
      </c>
      <c r="AL13" s="18">
        <v>1.75</v>
      </c>
      <c r="AM13" s="18"/>
      <c r="AN13" s="134">
        <f>AN12+AH13-AM13</f>
        <v>922.75999999999885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49</v>
      </c>
      <c r="D14" s="44">
        <v>14445</v>
      </c>
      <c r="E14" s="44">
        <v>2</v>
      </c>
      <c r="F14" s="44">
        <v>15061</v>
      </c>
      <c r="G14" s="38">
        <v>0.7</v>
      </c>
      <c r="H14" s="38">
        <v>3.3</v>
      </c>
      <c r="I14" s="44">
        <v>15275</v>
      </c>
      <c r="J14" s="44">
        <v>15094</v>
      </c>
      <c r="K14" s="40">
        <v>8.3000000000000004E-2</v>
      </c>
      <c r="L14" s="38">
        <f>J14*(1-K14)</f>
        <v>13841.198</v>
      </c>
      <c r="M14" s="29">
        <v>0.78600000000000003</v>
      </c>
      <c r="N14" s="26">
        <f>L14*M14</f>
        <v>10879.181628</v>
      </c>
      <c r="O14" s="40">
        <v>0.156</v>
      </c>
      <c r="P14" s="26">
        <f>L14*O14</f>
        <v>2159.2268880000001</v>
      </c>
      <c r="Q14" s="40">
        <v>5.8000000000000003E-2</v>
      </c>
      <c r="R14" s="26">
        <f>L14*Q14</f>
        <v>802.78948400000002</v>
      </c>
      <c r="S14" s="40">
        <v>0.21099999999999999</v>
      </c>
      <c r="T14" s="26">
        <f>L14*S14</f>
        <v>2920.4927779999998</v>
      </c>
      <c r="U14" s="40">
        <v>0.50900000000000001</v>
      </c>
      <c r="V14" s="26">
        <f>L14*U14</f>
        <v>7045.1697819999999</v>
      </c>
      <c r="W14" s="40">
        <v>0.41</v>
      </c>
      <c r="X14" s="26">
        <f>W14*L14</f>
        <v>5674.8911799999996</v>
      </c>
      <c r="Y14" s="48">
        <v>3.3E-3</v>
      </c>
      <c r="Z14" s="18">
        <f>L14*Y14</f>
        <v>45.675953399999997</v>
      </c>
      <c r="AA14" s="28">
        <f>IF(J14&gt;0,(AC14+AK14)/J14,0)</f>
        <v>3.0997300357758053E-3</v>
      </c>
      <c r="AB14" s="48">
        <v>3.2000000000000003E-4</v>
      </c>
      <c r="AC14" s="38">
        <f>AB14*L14</f>
        <v>4.4291833600000006</v>
      </c>
      <c r="AD14" s="29">
        <v>0.2056</v>
      </c>
      <c r="AE14" s="42">
        <f>AH14*(1-AI14)*AD14</f>
        <v>41.529966399999999</v>
      </c>
      <c r="AF14" s="29">
        <f>IF(AND(AD14&gt;0,AB14&gt;0,Y14&gt;0),((Y14-AB14)*AD14)/((AD14-AB14)*Y14),0)</f>
        <v>0.90443798861569713</v>
      </c>
      <c r="AG14" s="30">
        <f t="shared" si="0"/>
        <v>0.89813574905255378</v>
      </c>
      <c r="AH14" s="44">
        <v>221</v>
      </c>
      <c r="AI14" s="40">
        <v>8.5999999999999993E-2</v>
      </c>
      <c r="AJ14" s="29">
        <v>0.2097</v>
      </c>
      <c r="AK14" s="42">
        <f t="shared" si="1"/>
        <v>42.358141799999999</v>
      </c>
      <c r="AL14" s="18">
        <v>1.75</v>
      </c>
      <c r="AM14" s="18"/>
      <c r="AN14" s="134">
        <f>AN13+AH14-AM14</f>
        <v>1143.7599999999989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48922</v>
      </c>
      <c r="E15" s="52"/>
      <c r="F15" s="52">
        <f>SUM(F12:F14)</f>
        <v>44964</v>
      </c>
      <c r="G15" s="53"/>
      <c r="H15" s="53"/>
      <c r="I15" s="52">
        <f>SUM(I12:I14)</f>
        <v>46018</v>
      </c>
      <c r="J15" s="52">
        <f>SUM(J12:J14)</f>
        <v>45247</v>
      </c>
      <c r="K15" s="21">
        <f>IF(J15&gt;0,(J12*K12+J13*K13+J14*K14)/J15,0)</f>
        <v>8.4658761906866747E-2</v>
      </c>
      <c r="L15" s="53">
        <f>L12+L13+L14</f>
        <v>41416.445</v>
      </c>
      <c r="M15" s="54">
        <f>IF(L15&gt;0,N15/L15,0)</f>
        <v>0.78712824063002018</v>
      </c>
      <c r="N15" s="55">
        <f>N12+N13+N14</f>
        <v>32600.053485999997</v>
      </c>
      <c r="O15" s="21">
        <f>IF(L15&gt;0,P15/L15,0)</f>
        <v>0.14839457546392501</v>
      </c>
      <c r="P15" s="55">
        <f>P12+P13+P14</f>
        <v>6145.9757730000001</v>
      </c>
      <c r="Q15" s="21">
        <f>IF(L15&gt;0,R15/L15,0)</f>
        <v>6.4477183906054711E-2</v>
      </c>
      <c r="R15" s="55">
        <f>R12+R13+R14</f>
        <v>2670.4157409999998</v>
      </c>
      <c r="S15" s="21">
        <f>IF(L15&gt;0,T15/L15,0)</f>
        <v>0.21501926618762185</v>
      </c>
      <c r="T15" s="55">
        <f>T12+T13+T14</f>
        <v>8905.3336120000004</v>
      </c>
      <c r="U15" s="21">
        <f>IF(L15&gt;0,V15/L15,0)</f>
        <v>0.50764395099579407</v>
      </c>
      <c r="V15" s="55">
        <f>V12+V13+V14</f>
        <v>21024.807776000001</v>
      </c>
      <c r="W15" s="21">
        <f>IF(L15&gt;0,X15/L15,0)</f>
        <v>0.41</v>
      </c>
      <c r="X15" s="55">
        <f>X12+X13+X14</f>
        <v>16980.742449999998</v>
      </c>
      <c r="Y15" s="56">
        <f>IF(L15&gt;0,Z15/L15,0)</f>
        <v>3.2733678281658403E-3</v>
      </c>
      <c r="Z15" s="57">
        <f>SUM(Z12:Z14)</f>
        <v>135.57125861999998</v>
      </c>
      <c r="AA15" s="63">
        <f>IF(L15&gt;0,(AA12*L12+AA13*L13+AA14*L14)/L15,0)</f>
        <v>3.0968088379746258E-3</v>
      </c>
      <c r="AB15" s="56">
        <f>IF(J15&gt;0,(J12*AB12+J13*AB13+J14*AB14)/J15,0)</f>
        <v>3.0333171259973036E-4</v>
      </c>
      <c r="AC15" s="53">
        <f>SUM(AC12:AC14)</f>
        <v>12.562868989999998</v>
      </c>
      <c r="AD15" s="54">
        <f>IF(J15&gt;0,(J12*AD12+J13*AD13+J14*AD14)/J15,0)</f>
        <v>0.2105312639512012</v>
      </c>
      <c r="AE15" s="59">
        <f>SUM(AE12:AE14)</f>
        <v>125.5777099</v>
      </c>
      <c r="AF15" s="54">
        <f>IF(AND(Z15&gt;0),((Z12*AF12+Z13*AF13+Z14*AF14)/Z15),0)</f>
        <v>0.90864439490144377</v>
      </c>
      <c r="AG15" s="58">
        <f t="shared" si="0"/>
        <v>0.9033316504879696</v>
      </c>
      <c r="AH15" s="52">
        <f>SUM(AH12:AH14)</f>
        <v>652</v>
      </c>
      <c r="AI15" s="21">
        <f>IF(AH15&gt;0,(AI12*AH12+AI13*AH13+AI14*AH14)/AH15,0)</f>
        <v>8.4989263803680978E-2</v>
      </c>
      <c r="AJ15" s="54">
        <f>IF(J15&gt;0,(AJ12*J12+AJ13*J13+AJ14*J14)/J15,0)</f>
        <v>0.21383238004729596</v>
      </c>
      <c r="AK15" s="59">
        <f>SUM(AK12:AK14)</f>
        <v>127.5530325</v>
      </c>
      <c r="AL15" s="57"/>
      <c r="AM15" s="57">
        <f>SUM(AM12:AM14)</f>
        <v>0</v>
      </c>
      <c r="AN15" s="124"/>
      <c r="AO15" s="125">
        <f>AN14</f>
        <v>1143.7599999999989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54</v>
      </c>
      <c r="D16" s="12">
        <v>14886</v>
      </c>
      <c r="E16" s="12">
        <v>0</v>
      </c>
      <c r="F16" s="12">
        <v>14816</v>
      </c>
      <c r="G16" s="13">
        <v>0.4</v>
      </c>
      <c r="H16" s="13">
        <v>4.2</v>
      </c>
      <c r="I16" s="12">
        <v>15162</v>
      </c>
      <c r="J16" s="12">
        <v>15023</v>
      </c>
      <c r="K16" s="14">
        <v>0.08</v>
      </c>
      <c r="L16" s="25">
        <f>J16*(1-K16)</f>
        <v>13821.16</v>
      </c>
      <c r="M16" s="15">
        <v>0.749</v>
      </c>
      <c r="N16" s="26">
        <f>L16*M16</f>
        <v>10352.048839999999</v>
      </c>
      <c r="O16" s="14">
        <v>0.13100000000000001</v>
      </c>
      <c r="P16" s="26">
        <f>L16*O16</f>
        <v>1810.57196</v>
      </c>
      <c r="Q16" s="16">
        <v>0.12</v>
      </c>
      <c r="R16" s="26">
        <f>L16*Q16</f>
        <v>1658.5391999999999</v>
      </c>
      <c r="S16" s="16">
        <v>0.218</v>
      </c>
      <c r="T16" s="26">
        <f>L16*S16</f>
        <v>3013.0128799999998</v>
      </c>
      <c r="U16" s="16">
        <v>0.501</v>
      </c>
      <c r="V16" s="26">
        <f>L16*U16</f>
        <v>6924.4011600000003</v>
      </c>
      <c r="W16" s="16">
        <v>0.41</v>
      </c>
      <c r="X16" s="26">
        <f>W16*L16</f>
        <v>5666.6755999999996</v>
      </c>
      <c r="Y16" s="17">
        <v>3.2599999999999999E-3</v>
      </c>
      <c r="Z16" s="61">
        <f>L16*Y16</f>
        <v>45.0569816</v>
      </c>
      <c r="AA16" s="28">
        <f>IF(J16&gt;0,(AC16+AK16)/J16,0)</f>
        <v>2.8640894761365904E-3</v>
      </c>
      <c r="AB16" s="17">
        <v>2.9999999999999997E-4</v>
      </c>
      <c r="AC16" s="25">
        <f>AB16*L16</f>
        <v>4.1463479999999997</v>
      </c>
      <c r="AD16" s="141">
        <v>0.2107</v>
      </c>
      <c r="AE16" s="31">
        <f>AH16*(1-AI16)*AD16</f>
        <v>41.437526200000001</v>
      </c>
      <c r="AF16" s="29">
        <f>IF(AND(AD16&gt;0,AB16&gt;0,Y16&gt;0),((Y16-AB16)*AD16)/((AD16-AB16)*Y16),0)</f>
        <v>0.9092701019384638</v>
      </c>
      <c r="AG16" s="62">
        <f t="shared" si="0"/>
        <v>0.89661523847275426</v>
      </c>
      <c r="AH16" s="12">
        <v>214</v>
      </c>
      <c r="AI16" s="14">
        <v>8.1000000000000003E-2</v>
      </c>
      <c r="AJ16" s="135">
        <v>0.19769999999999999</v>
      </c>
      <c r="AK16" s="31">
        <f t="shared" si="1"/>
        <v>38.880868199999995</v>
      </c>
      <c r="AL16" s="19">
        <v>1.75</v>
      </c>
      <c r="AM16" s="19"/>
      <c r="AN16" s="119">
        <f>AN14+AH16-AM16</f>
        <v>1357.7599999999989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11" t="s">
        <v>53</v>
      </c>
      <c r="D17" s="35">
        <v>19100</v>
      </c>
      <c r="E17" s="44">
        <v>1</v>
      </c>
      <c r="F17" s="35">
        <v>13693</v>
      </c>
      <c r="G17" s="36">
        <v>0.4</v>
      </c>
      <c r="H17" s="38">
        <v>2.7</v>
      </c>
      <c r="I17" s="35">
        <v>14370</v>
      </c>
      <c r="J17" s="35">
        <v>14886</v>
      </c>
      <c r="K17" s="40">
        <v>8.6999999999999994E-2</v>
      </c>
      <c r="L17" s="38">
        <f>J17*(1-K17)</f>
        <v>13590.918</v>
      </c>
      <c r="M17" s="39">
        <v>0.73499999999999999</v>
      </c>
      <c r="N17" s="26">
        <f>L17*M17</f>
        <v>9989.3247300000003</v>
      </c>
      <c r="O17" s="37">
        <v>0.22600000000000001</v>
      </c>
      <c r="P17" s="26">
        <f>L17*O17</f>
        <v>3071.5474680000002</v>
      </c>
      <c r="Q17" s="40">
        <v>3.9E-2</v>
      </c>
      <c r="R17" s="26">
        <f>L17*Q17</f>
        <v>530.04580199999998</v>
      </c>
      <c r="S17" s="40">
        <v>0.20799999999999999</v>
      </c>
      <c r="T17" s="26">
        <f>L17*S17</f>
        <v>2826.9109439999997</v>
      </c>
      <c r="U17" s="40">
        <v>0.52100000000000002</v>
      </c>
      <c r="V17" s="26">
        <f>L17*U17</f>
        <v>7080.8682779999999</v>
      </c>
      <c r="W17" s="40">
        <v>0.41</v>
      </c>
      <c r="X17" s="26">
        <f>W17*L17</f>
        <v>5572.2763799999993</v>
      </c>
      <c r="Y17" s="41">
        <v>3.3300000000000001E-3</v>
      </c>
      <c r="Z17" s="18">
        <f>L17*Y17</f>
        <v>45.25775694</v>
      </c>
      <c r="AA17" s="28">
        <f>IF(J17&gt;0,(AC17+AK17)/J17,0)</f>
        <v>3.0507948004836758E-3</v>
      </c>
      <c r="AB17" s="41">
        <v>2.9999999999999997E-4</v>
      </c>
      <c r="AC17" s="38">
        <f>AB17*L17</f>
        <v>4.0772753999999996</v>
      </c>
      <c r="AD17" s="29">
        <v>0.22450000000000001</v>
      </c>
      <c r="AE17" s="42">
        <f>AH17*(1-AI17)*AD17</f>
        <v>41.972520000000003</v>
      </c>
      <c r="AF17" s="29">
        <f>IF(AND(AD17&gt;0,AB17&gt;0,Y17&gt;0),((Y17-AB17)*AD17)/((AD17-AB17)*Y17),0)</f>
        <v>0.91112745216224256</v>
      </c>
      <c r="AG17" s="30">
        <f t="shared" si="0"/>
        <v>0.90289005769329678</v>
      </c>
      <c r="AH17" s="35">
        <v>205</v>
      </c>
      <c r="AI17" s="40">
        <v>8.7999999999999995E-2</v>
      </c>
      <c r="AJ17" s="136">
        <v>0.22109999999999999</v>
      </c>
      <c r="AK17" s="42">
        <f t="shared" si="1"/>
        <v>41.336855999999997</v>
      </c>
      <c r="AL17" s="18">
        <v>1.65</v>
      </c>
      <c r="AM17" s="18"/>
      <c r="AN17" s="134">
        <f>AN16+AH17-AM17</f>
        <v>1562.7599999999989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49</v>
      </c>
      <c r="D18" s="44">
        <v>14114</v>
      </c>
      <c r="E18" s="44">
        <v>2</v>
      </c>
      <c r="F18" s="44">
        <v>15532</v>
      </c>
      <c r="G18" s="38">
        <v>0.5</v>
      </c>
      <c r="H18" s="38">
        <v>3.1</v>
      </c>
      <c r="I18" s="44">
        <v>15195</v>
      </c>
      <c r="J18" s="44">
        <v>15003</v>
      </c>
      <c r="K18" s="40">
        <v>0.08</v>
      </c>
      <c r="L18" s="38">
        <f>J18*(1-K18)</f>
        <v>13802.76</v>
      </c>
      <c r="M18" s="29">
        <v>0.77600000000000002</v>
      </c>
      <c r="N18" s="26">
        <f>L18*M18</f>
        <v>10710.94176</v>
      </c>
      <c r="O18" s="40">
        <v>0.161</v>
      </c>
      <c r="P18" s="26">
        <f>L18*O18</f>
        <v>2222.2443600000001</v>
      </c>
      <c r="Q18" s="40">
        <v>6.3E-2</v>
      </c>
      <c r="R18" s="26">
        <f>L18*Q18</f>
        <v>869.57388000000003</v>
      </c>
      <c r="S18" s="40">
        <v>0.20200000000000001</v>
      </c>
      <c r="T18" s="26">
        <f>L18*S18</f>
        <v>2788.1575200000002</v>
      </c>
      <c r="U18" s="40">
        <v>0.51200000000000001</v>
      </c>
      <c r="V18" s="26">
        <f>L18*U18</f>
        <v>7067.0131200000005</v>
      </c>
      <c r="W18" s="40">
        <v>0.41</v>
      </c>
      <c r="X18" s="26">
        <f>W18*L18</f>
        <v>5659.1315999999997</v>
      </c>
      <c r="Y18" s="48">
        <v>3.3700000000000002E-3</v>
      </c>
      <c r="Z18" s="18">
        <f>L18*Y18</f>
        <v>46.515301200000003</v>
      </c>
      <c r="AA18" s="28">
        <f>IF(J18&gt;0,(AC18+AK18)/J18,0)</f>
        <v>3.1368027994401119E-3</v>
      </c>
      <c r="AB18" s="48">
        <v>2.9E-4</v>
      </c>
      <c r="AC18" s="38">
        <f>AB18*L18</f>
        <v>4.0028003999999999</v>
      </c>
      <c r="AD18" s="29">
        <v>0.2293</v>
      </c>
      <c r="AE18" s="42">
        <f>AH18*(1-AI18)*AD18</f>
        <v>44.156301000000006</v>
      </c>
      <c r="AF18" s="29">
        <f>IF(AND(AD18&gt;0,AB18&gt;0,Y18&gt;0),((Y18-AB18)*AD18)/((AD18-AB18)*Y18),0)</f>
        <v>0.91510393660650291</v>
      </c>
      <c r="AG18" s="30">
        <f t="shared" si="0"/>
        <v>0.90872775964128416</v>
      </c>
      <c r="AH18" s="44">
        <v>210</v>
      </c>
      <c r="AI18" s="40">
        <v>8.3000000000000004E-2</v>
      </c>
      <c r="AJ18" s="137">
        <v>0.22359999999999999</v>
      </c>
      <c r="AK18" s="42">
        <f t="shared" si="1"/>
        <v>43.058652000000002</v>
      </c>
      <c r="AL18" s="18">
        <v>1.74</v>
      </c>
      <c r="AM18" s="18"/>
      <c r="AN18" s="134">
        <f>AN17+AH18-AM18</f>
        <v>1772.7599999999989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48100</v>
      </c>
      <c r="E19" s="52"/>
      <c r="F19" s="52">
        <f>SUM(F16:F18)</f>
        <v>44041</v>
      </c>
      <c r="G19" s="53"/>
      <c r="H19" s="53"/>
      <c r="I19" s="52">
        <f>SUM(I16:I18)</f>
        <v>44727</v>
      </c>
      <c r="J19" s="52">
        <f>SUM(J16:J18)</f>
        <v>44912</v>
      </c>
      <c r="K19" s="21">
        <f>IF(J19&gt;0,(J16*K16+J17*K17+J18*K18)/J19,0)</f>
        <v>8.2320137157107218E-2</v>
      </c>
      <c r="L19" s="53">
        <f>L16+L17+L18</f>
        <v>41214.838000000003</v>
      </c>
      <c r="M19" s="54">
        <f>IF(L19&gt;0,N19/L19,0)</f>
        <v>0.75342563107975813</v>
      </c>
      <c r="N19" s="55">
        <f>N16+N17+N18</f>
        <v>31052.315329999998</v>
      </c>
      <c r="O19" s="21">
        <f>IF(L19&gt;0,P19/L19,0)</f>
        <v>0.17237393455240563</v>
      </c>
      <c r="P19" s="55">
        <f>P16+P17+P18</f>
        <v>7104.3637880000006</v>
      </c>
      <c r="Q19" s="21">
        <f>IF(L19&gt;0,R19/L19,0)</f>
        <v>7.420043436783616E-2</v>
      </c>
      <c r="R19" s="55">
        <f>R16+R17+R18</f>
        <v>3058.1588819999997</v>
      </c>
      <c r="S19" s="21">
        <f>IF(L19&gt;0,T19/L19,0)</f>
        <v>0.20934405575001894</v>
      </c>
      <c r="T19" s="55">
        <f>T16+T17+T18</f>
        <v>8628.0813440000002</v>
      </c>
      <c r="U19" s="21">
        <f>IF(L19&gt;0,V19/L19,0)</f>
        <v>0.511279033973153</v>
      </c>
      <c r="V19" s="55">
        <f>V16+V17+V18</f>
        <v>21072.282557999999</v>
      </c>
      <c r="W19" s="21">
        <f>IF(L19&gt;0,X19/L19,0)</f>
        <v>0.40999999999999992</v>
      </c>
      <c r="X19" s="55">
        <f>X16+X17+X18</f>
        <v>16898.083579999999</v>
      </c>
      <c r="Y19" s="56">
        <f>IF(L19&gt;0,Z19/L19,0)</f>
        <v>3.3199218140806475E-3</v>
      </c>
      <c r="Z19" s="57">
        <f>SUM(Z16:Z18)</f>
        <v>136.83003974000002</v>
      </c>
      <c r="AA19" s="63">
        <f>IF(L19&gt;0,(AA16*L16+AA17*L17+AA18*L18)/L19,0)</f>
        <v>3.016988131318143E-3</v>
      </c>
      <c r="AB19" s="56">
        <f>IF(J19&gt;0,(J16*AB16+J17*AB17+J18*AB18)/J19,0)</f>
        <v>2.9665946740292128E-4</v>
      </c>
      <c r="AC19" s="53">
        <f>SUM(AC16:AC18)</f>
        <v>12.226423799999999</v>
      </c>
      <c r="AD19" s="54">
        <f>IF(J19&gt;0,(J16*AD16+J17*AD17+J18*AD18)/J19,0)</f>
        <v>0.22148737531172066</v>
      </c>
      <c r="AE19" s="59">
        <f>SUM(AE16:AE18)</f>
        <v>127.56634720000002</v>
      </c>
      <c r="AF19" s="54">
        <f>IF(AND(Z19&gt;0),((Z16*AF16+Z17*AF17+Z18*AF18)/Z19),0)</f>
        <v>0.91186764617940985</v>
      </c>
      <c r="AG19" s="58">
        <f t="shared" si="0"/>
        <v>0.90292137581856402</v>
      </c>
      <c r="AH19" s="52">
        <f>SUM(AH16:AH18)</f>
        <v>629</v>
      </c>
      <c r="AI19" s="21">
        <f>IF(AH19&gt;0,(AI16*AH16+AI17*AH17+AI18*AH18)/AH19,0)</f>
        <v>8.3949125596184407E-2</v>
      </c>
      <c r="AJ19" s="54">
        <f>IF(J19&gt;0,(AJ16*J16+AJ17*J17+AJ18*J18)/J19,0)</f>
        <v>0.21410786649447808</v>
      </c>
      <c r="AK19" s="59">
        <f>SUM(AK16:AK18)</f>
        <v>123.27637619999999</v>
      </c>
      <c r="AL19" s="57"/>
      <c r="AM19" s="57">
        <f>SUM(AM16:AM18)</f>
        <v>0</v>
      </c>
      <c r="AN19" s="124"/>
      <c r="AO19" s="125">
        <f>AN18</f>
        <v>1772.7599999999989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64" t="s">
        <v>54</v>
      </c>
      <c r="D20" s="12">
        <v>6359</v>
      </c>
      <c r="E20" s="12">
        <v>0</v>
      </c>
      <c r="F20" s="12">
        <v>10241</v>
      </c>
      <c r="G20" s="13">
        <v>0.4</v>
      </c>
      <c r="H20" s="13">
        <v>3.2</v>
      </c>
      <c r="I20" s="12">
        <v>10683</v>
      </c>
      <c r="J20" s="12">
        <v>14989</v>
      </c>
      <c r="K20" s="14">
        <v>0.09</v>
      </c>
      <c r="L20" s="25">
        <f>J20*(1-K20)</f>
        <v>13639.99</v>
      </c>
      <c r="M20" s="15">
        <v>0.73</v>
      </c>
      <c r="N20" s="26">
        <f>L20*M20</f>
        <v>9957.1926999999996</v>
      </c>
      <c r="O20" s="14">
        <v>0.20100000000000001</v>
      </c>
      <c r="P20" s="26">
        <f>L20*O20</f>
        <v>2741.6379900000002</v>
      </c>
      <c r="Q20" s="16">
        <v>6.9000000000000006E-2</v>
      </c>
      <c r="R20" s="26">
        <f>L20*Q20</f>
        <v>941.15931000000012</v>
      </c>
      <c r="S20" s="16">
        <v>0.2</v>
      </c>
      <c r="T20" s="26">
        <f>L20*S20</f>
        <v>2727.998</v>
      </c>
      <c r="U20" s="16">
        <v>0.51500000000000001</v>
      </c>
      <c r="V20" s="26">
        <f>L20*U20</f>
        <v>7024.5948500000004</v>
      </c>
      <c r="W20" s="16">
        <v>0.41</v>
      </c>
      <c r="X20" s="26">
        <f>W20*L20</f>
        <v>5592.3958999999995</v>
      </c>
      <c r="Y20" s="17">
        <v>3.4299999999999999E-3</v>
      </c>
      <c r="Z20" s="61">
        <f>L20*Y20</f>
        <v>46.7851657</v>
      </c>
      <c r="AA20" s="28">
        <f>IF(J20&gt;0,(AC20+AK20)/J20,0)</f>
        <v>2.9103219894589367E-3</v>
      </c>
      <c r="AB20" s="17">
        <v>3.3E-4</v>
      </c>
      <c r="AC20" s="25">
        <f>AB20*L20</f>
        <v>4.5011966999999995</v>
      </c>
      <c r="AD20" s="141">
        <v>0.22090000000000001</v>
      </c>
      <c r="AE20" s="31">
        <f>AH20*(1-AI20)*AD20</f>
        <v>39.443020400000002</v>
      </c>
      <c r="AF20" s="29">
        <f>IF(AND(AD20&gt;0,AB20&gt;0,Y20&gt;0),((Y20-AB20)*AD20)/((AD20-AB20)*Y20),0)</f>
        <v>0.90514226921476038</v>
      </c>
      <c r="AG20" s="62">
        <f t="shared" si="0"/>
        <v>0.8879478775841092</v>
      </c>
      <c r="AH20" s="12">
        <v>196</v>
      </c>
      <c r="AI20" s="14">
        <v>8.8999999999999996E-2</v>
      </c>
      <c r="AJ20" s="135">
        <v>0.21909999999999999</v>
      </c>
      <c r="AK20" s="31">
        <f t="shared" si="1"/>
        <v>39.121619600000002</v>
      </c>
      <c r="AL20" s="19">
        <v>1.8</v>
      </c>
      <c r="AM20" s="19">
        <v>1027.5999999999999</v>
      </c>
      <c r="AN20" s="119">
        <f>AN18+AH20-AM20</f>
        <v>941.15999999999894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11" t="s">
        <v>53</v>
      </c>
      <c r="D21" s="35">
        <v>18600</v>
      </c>
      <c r="E21" s="44">
        <v>4</v>
      </c>
      <c r="F21" s="35">
        <v>14592</v>
      </c>
      <c r="G21" s="36">
        <v>0.4</v>
      </c>
      <c r="H21" s="38">
        <v>3.4</v>
      </c>
      <c r="I21" s="35">
        <v>15301</v>
      </c>
      <c r="J21" s="35">
        <v>14932</v>
      </c>
      <c r="K21" s="40">
        <v>0.09</v>
      </c>
      <c r="L21" s="38">
        <f>J21*(1-K21)</f>
        <v>13588.12</v>
      </c>
      <c r="M21" s="39">
        <v>0.745</v>
      </c>
      <c r="N21" s="26">
        <f>L21*M21</f>
        <v>10123.1494</v>
      </c>
      <c r="O21" s="37">
        <v>0.215</v>
      </c>
      <c r="P21" s="26">
        <f>L21*O21</f>
        <v>2921.4458</v>
      </c>
      <c r="Q21" s="40">
        <v>0.04</v>
      </c>
      <c r="R21" s="26">
        <f>L21*Q21</f>
        <v>543.52480000000003</v>
      </c>
      <c r="S21" s="40">
        <v>0.215</v>
      </c>
      <c r="T21" s="26">
        <f>L21*S21</f>
        <v>2921.4458</v>
      </c>
      <c r="U21" s="40">
        <v>0.499</v>
      </c>
      <c r="V21" s="26">
        <f>L21*U21</f>
        <v>6780.4718800000001</v>
      </c>
      <c r="W21" s="40">
        <v>0.41</v>
      </c>
      <c r="X21" s="26">
        <f>W21*L21</f>
        <v>5571.1292000000003</v>
      </c>
      <c r="Y21" s="41">
        <v>3.3899999999999998E-3</v>
      </c>
      <c r="Z21" s="18">
        <f>L21*Y21</f>
        <v>46.063726799999998</v>
      </c>
      <c r="AA21" s="28">
        <f>IF(J21&gt;0,(AC21+AK21)/J21,0)</f>
        <v>3.1898847039914281E-3</v>
      </c>
      <c r="AB21" s="41">
        <v>3.2000000000000003E-4</v>
      </c>
      <c r="AC21" s="38">
        <f>AB21*L21</f>
        <v>4.3481984000000002</v>
      </c>
      <c r="AD21" s="29">
        <v>0.23449999999999999</v>
      </c>
      <c r="AE21" s="42">
        <f>AH21*(1-AI21)*AD21</f>
        <v>46.346580000000003</v>
      </c>
      <c r="AF21" s="29">
        <f>IF(AND(AD21&gt;0,AB21&gt;0,Y21&gt;0),((Y21-AB21)*AD21)/((AD21-AB21)*Y21),0)</f>
        <v>0.90684220165966667</v>
      </c>
      <c r="AG21" s="30">
        <f t="shared" si="0"/>
        <v>0.90099942345804196</v>
      </c>
      <c r="AH21" s="35">
        <v>216</v>
      </c>
      <c r="AI21" s="40">
        <v>8.5000000000000006E-2</v>
      </c>
      <c r="AJ21" s="39">
        <v>0.219</v>
      </c>
      <c r="AK21" s="42">
        <f t="shared" si="1"/>
        <v>43.283160000000002</v>
      </c>
      <c r="AL21" s="18">
        <v>1.7</v>
      </c>
      <c r="AM21" s="18"/>
      <c r="AN21" s="122">
        <f>AN20+AH21-AM21</f>
        <v>1157.1599999999989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50</v>
      </c>
      <c r="D22" s="44">
        <v>21441</v>
      </c>
      <c r="E22" s="44">
        <v>1</v>
      </c>
      <c r="F22" s="44">
        <v>15662</v>
      </c>
      <c r="G22" s="38">
        <v>0.6</v>
      </c>
      <c r="H22" s="38">
        <v>2.9</v>
      </c>
      <c r="I22" s="44">
        <v>15734</v>
      </c>
      <c r="J22" s="44">
        <v>14909</v>
      </c>
      <c r="K22" s="40">
        <v>8.5999999999999993E-2</v>
      </c>
      <c r="L22" s="38">
        <f>J22*(1-K22)</f>
        <v>13626.826000000001</v>
      </c>
      <c r="M22" s="29">
        <v>0.64300000000000002</v>
      </c>
      <c r="N22" s="26">
        <f>L22*M22</f>
        <v>8762.0491180000008</v>
      </c>
      <c r="O22" s="40">
        <v>0.21</v>
      </c>
      <c r="P22" s="26">
        <f>L22*O22</f>
        <v>2861.63346</v>
      </c>
      <c r="Q22" s="40">
        <v>0.14699999999999999</v>
      </c>
      <c r="R22" s="26">
        <f>L22*Q22</f>
        <v>2003.1434220000001</v>
      </c>
      <c r="S22" s="40">
        <v>0.219</v>
      </c>
      <c r="T22" s="26">
        <f>L22*S22</f>
        <v>2984.2748940000001</v>
      </c>
      <c r="U22" s="40">
        <v>0.48099999999999998</v>
      </c>
      <c r="V22" s="26">
        <f>L22*U22</f>
        <v>6554.5033060000005</v>
      </c>
      <c r="W22" s="40">
        <v>0.41</v>
      </c>
      <c r="X22" s="26">
        <f>W22*L22</f>
        <v>5586.9986600000002</v>
      </c>
      <c r="Y22" s="48">
        <v>3.3999999999999998E-3</v>
      </c>
      <c r="Z22" s="18">
        <f>L22*Y22</f>
        <v>46.331208400000001</v>
      </c>
      <c r="AA22" s="28">
        <f>IF(J22&gt;0,(AC22+AK22)/J22,0)</f>
        <v>3.2309768180293786E-3</v>
      </c>
      <c r="AB22" s="48">
        <v>3.3E-4</v>
      </c>
      <c r="AC22" s="38">
        <f>AB22*L22</f>
        <v>4.4968525800000005</v>
      </c>
      <c r="AD22" s="29">
        <v>0.2258</v>
      </c>
      <c r="AE22" s="42">
        <f>AH22*(1-AI22)*AD22</f>
        <v>43.848553600000002</v>
      </c>
      <c r="AF22" s="29">
        <f>IF(AND(AD22&gt;0,AB22&gt;0,Y22&gt;0),((Y22-AB22)*AD22)/((AD22-AB22)*Y22),0)</f>
        <v>0.90426272961839183</v>
      </c>
      <c r="AG22" s="30">
        <f t="shared" si="0"/>
        <v>0.89918309370641447</v>
      </c>
      <c r="AH22" s="44">
        <v>212</v>
      </c>
      <c r="AI22" s="40">
        <v>8.4000000000000005E-2</v>
      </c>
      <c r="AJ22" s="29">
        <v>0.22489999999999999</v>
      </c>
      <c r="AK22" s="42">
        <f t="shared" si="1"/>
        <v>43.673780800000003</v>
      </c>
      <c r="AL22" s="18">
        <v>1.7</v>
      </c>
      <c r="AM22" s="18"/>
      <c r="AN22" s="122">
        <f>AN21+AH22-AM22</f>
        <v>1369.1599999999989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46400</v>
      </c>
      <c r="E23" s="52"/>
      <c r="F23" s="52">
        <f>SUM(F20:F22)</f>
        <v>40495</v>
      </c>
      <c r="G23" s="53"/>
      <c r="H23" s="53"/>
      <c r="I23" s="52">
        <f>SUM(I20:I22)</f>
        <v>41718</v>
      </c>
      <c r="J23" s="52">
        <f>SUM(J20:J22)</f>
        <v>44830</v>
      </c>
      <c r="K23" s="21">
        <f>IF(J23&gt;0,(J20*K20+J21*K21+J22*K22)/J23,0)</f>
        <v>8.8669730091456608E-2</v>
      </c>
      <c r="L23" s="53">
        <f>L20+L21+L22</f>
        <v>40854.936000000002</v>
      </c>
      <c r="M23" s="54">
        <f>IF(L23&gt;0,N23/L23,0)</f>
        <v>0.7059707844848907</v>
      </c>
      <c r="N23" s="55">
        <f>N20+N21+N22</f>
        <v>28842.391218000004</v>
      </c>
      <c r="O23" s="21">
        <f>IF(L23&gt;0,P23/L23,0)</f>
        <v>0.20865819616018982</v>
      </c>
      <c r="P23" s="55">
        <f>P20+P21+P22</f>
        <v>8524.7172500000015</v>
      </c>
      <c r="Q23" s="21">
        <f>IF(L23&gt;0,R23/L23,0)</f>
        <v>8.5371019354919558E-2</v>
      </c>
      <c r="R23" s="55">
        <f>R20+R21+R22</f>
        <v>3487.8275320000002</v>
      </c>
      <c r="S23" s="21">
        <f>IF(L23&gt;0,T23/L23,0)</f>
        <v>0.21132620778062164</v>
      </c>
      <c r="T23" s="55">
        <f>T20+T21+T22</f>
        <v>8633.7186939999992</v>
      </c>
      <c r="U23" s="21">
        <f>IF(L23&gt;0,V23/L23,0)</f>
        <v>0.49833807195292146</v>
      </c>
      <c r="V23" s="55">
        <f>V20+V21+V22</f>
        <v>20359.570036000001</v>
      </c>
      <c r="W23" s="21">
        <f>IF(L23&gt;0,X23/L23,0)</f>
        <v>0.41</v>
      </c>
      <c r="X23" s="55">
        <f>X20+X21+X22</f>
        <v>16750.52376</v>
      </c>
      <c r="Y23" s="56">
        <f>IF(L23&gt;0,Z23/L23,0)</f>
        <v>3.4066899749885791E-3</v>
      </c>
      <c r="Z23" s="57">
        <f>SUM(Z20:Z22)</f>
        <v>139.18010090000001</v>
      </c>
      <c r="AA23" s="63">
        <f>IF(L23&gt;0,(AA20*L20+AA21*L21+AA22*L22)/L23,0)</f>
        <v>3.1102547287387749E-3</v>
      </c>
      <c r="AB23" s="56">
        <f>IF(J23&gt;0,(J20*AB20+J21*AB21+J22*AB22)/J23,0)</f>
        <v>3.266691947356681E-4</v>
      </c>
      <c r="AC23" s="53">
        <f>SUM(AC20:AC22)</f>
        <v>13.346247679999999</v>
      </c>
      <c r="AD23" s="54">
        <f>IF(J23&gt;0,(J20*AD20+J21*AD21+J22*AD22)/J23,0)</f>
        <v>0.22705947579745708</v>
      </c>
      <c r="AE23" s="59">
        <f>SUM(AE20:AE22)</f>
        <v>129.63815400000001</v>
      </c>
      <c r="AF23" s="54">
        <f>IF(AND(Z23&gt;0),((Z20*AF20+Z21*AF21+Z22*AF22)/Z23),0)</f>
        <v>0.90541210011114825</v>
      </c>
      <c r="AG23" s="58">
        <f t="shared" si="0"/>
        <v>0.89629515354846823</v>
      </c>
      <c r="AH23" s="52">
        <f>SUM(AH20:AH22)</f>
        <v>624</v>
      </c>
      <c r="AI23" s="21">
        <f>IF(AH23&gt;0,(AI20*AH20+AI21*AH21+AI22*AH22)/AH23,0)</f>
        <v>8.5916666666666669E-2</v>
      </c>
      <c r="AJ23" s="54">
        <f>IF(J23&gt;0,(AJ20*J20+AJ21*J21+AJ22*J22)/J23,0)</f>
        <v>0.22099558331474459</v>
      </c>
      <c r="AK23" s="59">
        <f>SUM(AK20:AK22)</f>
        <v>126.07856040000001</v>
      </c>
      <c r="AL23" s="57"/>
      <c r="AM23" s="57">
        <f>SUM(AM20:AM22)</f>
        <v>1027.5999999999999</v>
      </c>
      <c r="AN23" s="124"/>
      <c r="AO23" s="125">
        <f>AN22</f>
        <v>1369.1599999999989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24" t="s">
        <v>58</v>
      </c>
      <c r="D24" s="12">
        <v>2758</v>
      </c>
      <c r="E24" s="12">
        <v>0</v>
      </c>
      <c r="F24" s="12">
        <v>12689</v>
      </c>
      <c r="G24" s="13">
        <v>0.5</v>
      </c>
      <c r="H24" s="13">
        <v>3.2</v>
      </c>
      <c r="I24" s="12">
        <v>13182</v>
      </c>
      <c r="J24" s="12">
        <v>14452</v>
      </c>
      <c r="K24" s="14">
        <v>8.4000000000000005E-2</v>
      </c>
      <c r="L24" s="25">
        <f>J24*(1-K24)</f>
        <v>13238.032000000001</v>
      </c>
      <c r="M24" s="15">
        <v>0.70699999999999996</v>
      </c>
      <c r="N24" s="26">
        <f>L24*M24</f>
        <v>9359.2886240000007</v>
      </c>
      <c r="O24" s="14">
        <v>0.16</v>
      </c>
      <c r="P24" s="26">
        <f>L24*O24</f>
        <v>2118.0851200000002</v>
      </c>
      <c r="Q24" s="16">
        <v>0.13300000000000001</v>
      </c>
      <c r="R24" s="26">
        <f>L24*Q24</f>
        <v>1760.6582560000002</v>
      </c>
      <c r="S24" s="16">
        <v>0.21299999999999999</v>
      </c>
      <c r="T24" s="26">
        <f>L24*S24</f>
        <v>2819.700816</v>
      </c>
      <c r="U24" s="16">
        <v>0.48899999999999999</v>
      </c>
      <c r="V24" s="26">
        <f>L24*U24</f>
        <v>6473.3976480000001</v>
      </c>
      <c r="W24" s="16">
        <v>0.4</v>
      </c>
      <c r="X24" s="26">
        <f>W24*L24</f>
        <v>5295.2128000000012</v>
      </c>
      <c r="Y24" s="17">
        <v>3.3800000000000002E-3</v>
      </c>
      <c r="Z24" s="61">
        <f>L24*Y24</f>
        <v>44.744548160000008</v>
      </c>
      <c r="AA24" s="28">
        <f>IF(J24&gt;0,(AC24+AK24)/J24,0)</f>
        <v>2.9644665485745918E-3</v>
      </c>
      <c r="AB24" s="17">
        <v>3.3E-4</v>
      </c>
      <c r="AC24" s="25">
        <f>AB24*L24</f>
        <v>4.3685505600000001</v>
      </c>
      <c r="AD24" s="141">
        <v>0.22170000000000001</v>
      </c>
      <c r="AE24" s="31">
        <f>AH24*(1-AI24)*AD24</f>
        <v>38.948256000000001</v>
      </c>
      <c r="AF24" s="29">
        <f>IF(AND(AD24&gt;0,AB24&gt;0,Y24&gt;0),((Y24-AB24)*AD24)/((AD24-AB24)*Y24),0)</f>
        <v>0.90371203743872541</v>
      </c>
      <c r="AG24" s="62">
        <f t="shared" si="0"/>
        <v>0.89002261968211815</v>
      </c>
      <c r="AH24" s="12">
        <v>192</v>
      </c>
      <c r="AI24" s="14">
        <v>8.5000000000000006E-2</v>
      </c>
      <c r="AJ24" s="15">
        <v>0.219</v>
      </c>
      <c r="AK24" s="31">
        <f t="shared" si="1"/>
        <v>38.47392</v>
      </c>
      <c r="AL24" s="19">
        <v>1.65</v>
      </c>
      <c r="AM24" s="19">
        <v>1012.06</v>
      </c>
      <c r="AN24" s="119">
        <f>AN22+AH24-AM24</f>
        <v>549.099999999999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11" t="s">
        <v>53</v>
      </c>
      <c r="D25" s="35">
        <v>18700</v>
      </c>
      <c r="E25" s="44">
        <v>6</v>
      </c>
      <c r="F25" s="35">
        <v>15252</v>
      </c>
      <c r="G25" s="36">
        <v>0.5</v>
      </c>
      <c r="H25" s="38">
        <v>3.1</v>
      </c>
      <c r="I25" s="35">
        <v>15700</v>
      </c>
      <c r="J25" s="35">
        <v>14512</v>
      </c>
      <c r="K25" s="40">
        <v>8.6999999999999994E-2</v>
      </c>
      <c r="L25" s="38">
        <f>J25*(1-K25)</f>
        <v>13249.456</v>
      </c>
      <c r="M25" s="39">
        <v>0.76900000000000002</v>
      </c>
      <c r="N25" s="26">
        <f>L25*M25</f>
        <v>10188.831664000001</v>
      </c>
      <c r="O25" s="37">
        <v>0.191</v>
      </c>
      <c r="P25" s="26">
        <f>L25*O25</f>
        <v>2530.6460959999999</v>
      </c>
      <c r="Q25" s="40">
        <v>0.04</v>
      </c>
      <c r="R25" s="26">
        <f>L25*Q25</f>
        <v>529.97824000000003</v>
      </c>
      <c r="S25" s="40">
        <v>0.20399999999999999</v>
      </c>
      <c r="T25" s="26">
        <f>L25*S25</f>
        <v>2702.8890240000001</v>
      </c>
      <c r="U25" s="40">
        <v>0.496</v>
      </c>
      <c r="V25" s="26">
        <f>L25*U25</f>
        <v>6571.730176</v>
      </c>
      <c r="W25" s="40">
        <v>0.41</v>
      </c>
      <c r="X25" s="26">
        <f>W25*L25</f>
        <v>5432.2769600000001</v>
      </c>
      <c r="Y25" s="41">
        <v>3.3500000000000001E-3</v>
      </c>
      <c r="Z25" s="18">
        <f>L25*Y25</f>
        <v>44.385677600000001</v>
      </c>
      <c r="AA25" s="28">
        <f>IF(J25&gt;0,(AC25+AK25)/J25,0)</f>
        <v>3.148994321940463E-3</v>
      </c>
      <c r="AB25" s="41">
        <v>2.9999999999999997E-4</v>
      </c>
      <c r="AC25" s="38">
        <f>AB25*L25</f>
        <v>3.9748367999999998</v>
      </c>
      <c r="AD25" s="29">
        <v>0.21659999999999999</v>
      </c>
      <c r="AE25" s="42">
        <f>AH25*(1-AI25)*AD25</f>
        <v>43.157983199999997</v>
      </c>
      <c r="AF25" s="29">
        <f>IF(AND(AD25&gt;0,AB25&gt;0,Y25&gt;0),((Y25-AB25)*AD25)/((AD25-AB25)*Y25),0)</f>
        <v>0.91171051814436832</v>
      </c>
      <c r="AG25" s="30">
        <f t="shared" si="0"/>
        <v>0.90602952563278116</v>
      </c>
      <c r="AH25" s="35">
        <v>218</v>
      </c>
      <c r="AI25" s="40">
        <v>8.5999999999999993E-2</v>
      </c>
      <c r="AJ25" s="39">
        <v>0.2094</v>
      </c>
      <c r="AK25" s="42">
        <f t="shared" si="1"/>
        <v>41.723368800000003</v>
      </c>
      <c r="AL25" s="18">
        <v>1.8</v>
      </c>
      <c r="AM25" s="18"/>
      <c r="AN25" s="122">
        <f>AN24+AH25-AM25</f>
        <v>767.099999999999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50</v>
      </c>
      <c r="D26" s="44">
        <v>21942</v>
      </c>
      <c r="E26" s="44">
        <v>1</v>
      </c>
      <c r="F26" s="44">
        <v>15846</v>
      </c>
      <c r="G26" s="38">
        <v>0.5</v>
      </c>
      <c r="H26" s="38">
        <v>3</v>
      </c>
      <c r="I26" s="44">
        <v>16219</v>
      </c>
      <c r="J26" s="44">
        <v>14744</v>
      </c>
      <c r="K26" s="40">
        <v>8.3000000000000004E-2</v>
      </c>
      <c r="L26" s="38">
        <f>J26*(1-K26)</f>
        <v>13520.248000000001</v>
      </c>
      <c r="M26" s="29">
        <v>0.79500000000000004</v>
      </c>
      <c r="N26" s="26">
        <f>L26*M26</f>
        <v>10748.597160000001</v>
      </c>
      <c r="O26" s="40">
        <v>0.14099999999999999</v>
      </c>
      <c r="P26" s="26">
        <f>L26*O26</f>
        <v>1906.3549680000001</v>
      </c>
      <c r="Q26" s="40">
        <v>6.4000000000000001E-2</v>
      </c>
      <c r="R26" s="26">
        <f>L26*Q26</f>
        <v>865.29587200000014</v>
      </c>
      <c r="S26" s="40">
        <v>0.20499999999999999</v>
      </c>
      <c r="T26" s="26">
        <f>L26*S26</f>
        <v>2771.6508400000002</v>
      </c>
      <c r="U26" s="40">
        <v>0.51800000000000002</v>
      </c>
      <c r="V26" s="26">
        <f>L26*U26</f>
        <v>7003.4884640000009</v>
      </c>
      <c r="W26" s="40">
        <v>0.41</v>
      </c>
      <c r="X26" s="26">
        <f>W26*L26</f>
        <v>5543.3016800000005</v>
      </c>
      <c r="Y26" s="48">
        <v>3.2599999999999999E-3</v>
      </c>
      <c r="Z26" s="18">
        <f>L26*Y26</f>
        <v>44.076008480000006</v>
      </c>
      <c r="AA26" s="28">
        <f>IF(J26&gt;0,(AC26+AK26)/J26,0)</f>
        <v>3.0684285309278353E-3</v>
      </c>
      <c r="AB26" s="48">
        <v>2.7E-4</v>
      </c>
      <c r="AC26" s="38">
        <f>AB26*L26</f>
        <v>3.6504669600000006</v>
      </c>
      <c r="AD26" s="29">
        <v>0.2097</v>
      </c>
      <c r="AE26" s="42">
        <f>AH26*(1-AI26)*AD26</f>
        <v>42.112583100000002</v>
      </c>
      <c r="AF26" s="29">
        <f>IF(AND(AD26&gt;0,AB26&gt;0,Y26&gt;0),((Y26-AB26)*AD26)/((AD26-AB26)*Y26),0)</f>
        <v>0.9183603523323165</v>
      </c>
      <c r="AG26" s="30">
        <f t="shared" si="0"/>
        <v>0.91319762771262014</v>
      </c>
      <c r="AH26" s="44">
        <v>219</v>
      </c>
      <c r="AI26" s="40">
        <v>8.3000000000000004E-2</v>
      </c>
      <c r="AJ26" s="29">
        <v>0.20710000000000001</v>
      </c>
      <c r="AK26" s="42">
        <f t="shared" si="1"/>
        <v>41.590443300000004</v>
      </c>
      <c r="AL26" s="18">
        <v>1.75</v>
      </c>
      <c r="AM26" s="18"/>
      <c r="AN26" s="122">
        <f>AN25+AH26-AM26</f>
        <v>986.099999999999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43400</v>
      </c>
      <c r="E27" s="52"/>
      <c r="F27" s="52">
        <f>SUM(F24:F26)</f>
        <v>43787</v>
      </c>
      <c r="G27" s="53"/>
      <c r="H27" s="53"/>
      <c r="I27" s="52">
        <f>SUM(I24:I26)</f>
        <v>45101</v>
      </c>
      <c r="J27" s="52">
        <f>SUM(J24:J26)</f>
        <v>43708</v>
      </c>
      <c r="K27" s="21">
        <f>IF(J27&gt;0,(J24*K24+J25*K25+J26*K26)/J27,0)</f>
        <v>8.465873524297611E-2</v>
      </c>
      <c r="L27" s="53">
        <f>L24+L25+L26</f>
        <v>40007.736000000004</v>
      </c>
      <c r="M27" s="54">
        <f>IF(L27&gt;0,N27/L27,0)</f>
        <v>0.75727147989578814</v>
      </c>
      <c r="N27" s="55">
        <f>N24+N25+N26</f>
        <v>30296.717448000003</v>
      </c>
      <c r="O27" s="21">
        <f>IF(L27&gt;0,P27/L27,0)</f>
        <v>0.16384546688670409</v>
      </c>
      <c r="P27" s="55">
        <f>P24+P25+P26</f>
        <v>6555.0861839999998</v>
      </c>
      <c r="Q27" s="21">
        <f>IF(L27&gt;0,R27/L27,0)</f>
        <v>7.8883053217507729E-2</v>
      </c>
      <c r="R27" s="55">
        <f>R24+R25+R26</f>
        <v>3155.9323680000002</v>
      </c>
      <c r="S27" s="21">
        <f>IF(L27&gt;0,T27/L27,0)</f>
        <v>0.20731592210066574</v>
      </c>
      <c r="T27" s="55">
        <f>T24+T25+T26</f>
        <v>8294.2406800000008</v>
      </c>
      <c r="U27" s="21">
        <f>IF(L27&gt;0,V27/L27,0)</f>
        <v>0.50111849088386307</v>
      </c>
      <c r="V27" s="55">
        <f>V24+V25+V26</f>
        <v>20048.616288000001</v>
      </c>
      <c r="W27" s="21">
        <f>IF(L27&gt;0,X27/L27,0)</f>
        <v>0.40669113193508372</v>
      </c>
      <c r="X27" s="55">
        <f>X24+X25+X26</f>
        <v>16270.791440000001</v>
      </c>
      <c r="Y27" s="56">
        <f>IF(L27&gt;0,Z27/L27,0)</f>
        <v>3.3295119283930489E-3</v>
      </c>
      <c r="Z27" s="57">
        <f>SUM(Z24:Z26)</f>
        <v>133.20623424000001</v>
      </c>
      <c r="AA27" s="63">
        <f>IF(L27&gt;0,(AA24*L24+AA25*L25+AA26*L26)/L27,0)</f>
        <v>3.0607100450317911E-3</v>
      </c>
      <c r="AB27" s="56">
        <f>IF(J27&gt;0,(J24*AB24+J25*AB25+J26*AB26)/J27,0)</f>
        <v>2.9979957902443485E-4</v>
      </c>
      <c r="AC27" s="53">
        <f>SUM(AC24:AC26)</f>
        <v>11.993854320000001</v>
      </c>
      <c r="AD27" s="54">
        <f>IF(J27&gt;0,(J24*AD24+J25*AD25+J26*AD26)/J27,0)</f>
        <v>0.21595873524297612</v>
      </c>
      <c r="AE27" s="59">
        <f>SUM(AE24:AE26)</f>
        <v>124.2188223</v>
      </c>
      <c r="AF27" s="54">
        <f>IF(AND(Z27&gt;0),((Z24*AF24+Z25*AF25+Z26*AF26)/Z27),0)</f>
        <v>0.91122412756774451</v>
      </c>
      <c r="AG27" s="58">
        <f t="shared" si="0"/>
        <v>0.90332766597812497</v>
      </c>
      <c r="AH27" s="52">
        <f>SUM(AH24:AH26)</f>
        <v>629</v>
      </c>
      <c r="AI27" s="21">
        <f>IF(AH27&gt;0,(AI24*AH24+AI25*AH25+AI26*AH26)/AH27,0)</f>
        <v>8.4650238473767875E-2</v>
      </c>
      <c r="AJ27" s="54">
        <f>IF(J27&gt;0,(AJ24*J24+AJ25*J25+AJ26*J26)/J27,0)</f>
        <v>0.21179837100759585</v>
      </c>
      <c r="AK27" s="59">
        <f>SUM(AK24:AK26)</f>
        <v>121.7877321</v>
      </c>
      <c r="AL27" s="57"/>
      <c r="AM27" s="57">
        <f>SUM(AM24:AM26)</f>
        <v>1012.06</v>
      </c>
      <c r="AN27" s="124"/>
      <c r="AO27" s="125">
        <f>AN26</f>
        <v>986.099999999999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24" t="s">
        <v>58</v>
      </c>
      <c r="D28" s="12">
        <v>4650</v>
      </c>
      <c r="E28" s="12">
        <v>0</v>
      </c>
      <c r="F28" s="12">
        <v>8139</v>
      </c>
      <c r="G28" s="13">
        <v>0.5</v>
      </c>
      <c r="H28" s="13">
        <v>3.2</v>
      </c>
      <c r="I28" s="12">
        <v>8303</v>
      </c>
      <c r="J28" s="12">
        <v>14918</v>
      </c>
      <c r="K28" s="14">
        <v>0.09</v>
      </c>
      <c r="L28" s="25">
        <f>J28*(1-K28)</f>
        <v>13575.380000000001</v>
      </c>
      <c r="M28" s="15">
        <v>0.78900000000000003</v>
      </c>
      <c r="N28" s="26">
        <f>L28*M28</f>
        <v>10710.974820000001</v>
      </c>
      <c r="O28" s="14">
        <v>0.124</v>
      </c>
      <c r="P28" s="26">
        <f>L28*O28</f>
        <v>1683.3471200000001</v>
      </c>
      <c r="Q28" s="16">
        <v>8.6999999999999994E-2</v>
      </c>
      <c r="R28" s="26">
        <f>L28*Q28</f>
        <v>1181.0580600000001</v>
      </c>
      <c r="S28" s="16">
        <v>0.19900000000000001</v>
      </c>
      <c r="T28" s="26">
        <f>L28*S28</f>
        <v>2701.5006200000003</v>
      </c>
      <c r="U28" s="16">
        <v>0.52400000000000002</v>
      </c>
      <c r="V28" s="26">
        <f>L28*U28</f>
        <v>7113.4991200000004</v>
      </c>
      <c r="W28" s="16">
        <v>0.41</v>
      </c>
      <c r="X28" s="26">
        <f>W28*L28</f>
        <v>5565.9058000000005</v>
      </c>
      <c r="Y28" s="17">
        <v>3.2699999999999999E-3</v>
      </c>
      <c r="Z28" s="61">
        <f>L28*Y28</f>
        <v>44.391492599999999</v>
      </c>
      <c r="AA28" s="28">
        <f>IF(J28&gt;0,(AC28+AK28)/J28,0)</f>
        <v>2.6905706394959117E-3</v>
      </c>
      <c r="AB28" s="17">
        <v>3.2000000000000003E-4</v>
      </c>
      <c r="AC28" s="25">
        <f>AB28*L28</f>
        <v>4.3441216000000002</v>
      </c>
      <c r="AD28" s="141">
        <v>0.221</v>
      </c>
      <c r="AE28" s="31">
        <f>AH28*(1-AI28)*AD28</f>
        <v>38.910144000000003</v>
      </c>
      <c r="AF28" s="29">
        <f>IF(AND(AD28&gt;0,AB28&gt;0,Y28&gt;0),((Y28-AB28)*AD28)/((AD28-AB28)*Y28),0)</f>
        <v>0.90344883399046261</v>
      </c>
      <c r="AG28" s="62">
        <f t="shared" si="0"/>
        <v>0.88245513162291644</v>
      </c>
      <c r="AH28" s="12">
        <v>192</v>
      </c>
      <c r="AI28" s="14">
        <v>8.3000000000000004E-2</v>
      </c>
      <c r="AJ28" s="15">
        <v>0.20330000000000001</v>
      </c>
      <c r="AK28" s="31">
        <f t="shared" si="1"/>
        <v>35.793811200000007</v>
      </c>
      <c r="AL28" s="19">
        <v>1.75</v>
      </c>
      <c r="AM28" s="19">
        <v>999.1</v>
      </c>
      <c r="AN28" s="119">
        <f>AN26+AH28-AM28</f>
        <v>178.99999999999898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11" t="s">
        <v>49</v>
      </c>
      <c r="D29" s="35">
        <v>21585</v>
      </c>
      <c r="E29" s="44">
        <v>3</v>
      </c>
      <c r="F29" s="35">
        <v>16165</v>
      </c>
      <c r="G29" s="38">
        <v>0.5</v>
      </c>
      <c r="H29" s="38">
        <v>3.1</v>
      </c>
      <c r="I29" s="35">
        <v>16402</v>
      </c>
      <c r="J29" s="35">
        <v>14834</v>
      </c>
      <c r="K29" s="40">
        <v>8.6999999999999994E-2</v>
      </c>
      <c r="L29" s="38">
        <f>J29*(1-K29)</f>
        <v>13543.442000000001</v>
      </c>
      <c r="M29" s="39">
        <v>0.78400000000000003</v>
      </c>
      <c r="N29" s="26">
        <f>L29*M29</f>
        <v>10618.058528000001</v>
      </c>
      <c r="O29" s="37">
        <v>0.154</v>
      </c>
      <c r="P29" s="26">
        <f>L29*O29</f>
        <v>2085.6900680000003</v>
      </c>
      <c r="Q29" s="40">
        <v>6.2E-2</v>
      </c>
      <c r="R29" s="26">
        <f>L29*Q29</f>
        <v>839.6934040000001</v>
      </c>
      <c r="S29" s="40">
        <v>0.188</v>
      </c>
      <c r="T29" s="26">
        <f>L29*S29</f>
        <v>2546.1670960000001</v>
      </c>
      <c r="U29" s="40">
        <v>0.53900000000000003</v>
      </c>
      <c r="V29" s="26">
        <f>L29*U29</f>
        <v>7299.9152380000014</v>
      </c>
      <c r="W29" s="40">
        <v>0.4</v>
      </c>
      <c r="X29" s="26">
        <f>W29*L29</f>
        <v>5417.3768000000009</v>
      </c>
      <c r="Y29" s="41">
        <v>3.3E-3</v>
      </c>
      <c r="Z29" s="18">
        <f>L29*Y29</f>
        <v>44.693358600000003</v>
      </c>
      <c r="AA29" s="28">
        <f>IF(J29&gt;0,(AC29+AK29)/J29,0)</f>
        <v>3.068559370365377E-3</v>
      </c>
      <c r="AB29" s="41">
        <v>3.5E-4</v>
      </c>
      <c r="AC29" s="38">
        <f>AB29*L29</f>
        <v>4.7402047000000005</v>
      </c>
      <c r="AD29" s="29">
        <v>0.22489999999999999</v>
      </c>
      <c r="AE29" s="42">
        <f>AH29*(1-AI29)*AD29</f>
        <v>42.185617499999999</v>
      </c>
      <c r="AF29" s="29">
        <f>IF(AND(AD29&gt;0,AB29&gt;0,Y29&gt;0),((Y29-AB29)*AD29)/((AD29-AB29)*Y29),0)</f>
        <v>0.89533275304818383</v>
      </c>
      <c r="AG29" s="30">
        <f t="shared" si="0"/>
        <v>0.88736856772482742</v>
      </c>
      <c r="AH29" s="35">
        <v>205</v>
      </c>
      <c r="AI29" s="40">
        <v>8.5000000000000006E-2</v>
      </c>
      <c r="AJ29" s="39">
        <v>0.21740000000000001</v>
      </c>
      <c r="AK29" s="42">
        <f t="shared" si="1"/>
        <v>40.778805000000006</v>
      </c>
      <c r="AL29" s="18">
        <v>1.74</v>
      </c>
      <c r="AM29" s="18"/>
      <c r="AN29" s="122">
        <f>AN28+AH29-AM29</f>
        <v>383.99999999999898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50</v>
      </c>
      <c r="D30" s="44">
        <v>18017</v>
      </c>
      <c r="E30" s="44">
        <v>2</v>
      </c>
      <c r="F30" s="44">
        <v>15864</v>
      </c>
      <c r="G30" s="38">
        <v>0.7</v>
      </c>
      <c r="H30" s="38">
        <v>3.7</v>
      </c>
      <c r="I30" s="44">
        <v>16076</v>
      </c>
      <c r="J30" s="44">
        <v>15082</v>
      </c>
      <c r="K30" s="40">
        <v>8.8999999999999996E-2</v>
      </c>
      <c r="L30" s="38">
        <f>J30*(1-K30)</f>
        <v>13739.702000000001</v>
      </c>
      <c r="M30" s="29">
        <v>0.77800000000000002</v>
      </c>
      <c r="N30" s="26">
        <f>L30*M30</f>
        <v>10689.488156000001</v>
      </c>
      <c r="O30" s="40">
        <v>0.16700000000000001</v>
      </c>
      <c r="P30" s="26">
        <f>L30*O30</f>
        <v>2294.5302340000003</v>
      </c>
      <c r="Q30" s="40">
        <v>5.5E-2</v>
      </c>
      <c r="R30" s="26">
        <f>L30*Q30</f>
        <v>755.68361000000004</v>
      </c>
      <c r="S30" s="40">
        <v>0.183</v>
      </c>
      <c r="T30" s="26">
        <f>L30*S30</f>
        <v>2514.3654660000002</v>
      </c>
      <c r="U30" s="40">
        <v>0.53700000000000003</v>
      </c>
      <c r="V30" s="26">
        <f>L30*U30</f>
        <v>7378.2199740000015</v>
      </c>
      <c r="W30" s="40">
        <v>0.4</v>
      </c>
      <c r="X30" s="26">
        <f>W30*L30</f>
        <v>5495.8808000000008</v>
      </c>
      <c r="Y30" s="48">
        <v>3.3600000000000001E-3</v>
      </c>
      <c r="Z30" s="18">
        <f>L30*Y30</f>
        <v>46.165398720000006</v>
      </c>
      <c r="AA30" s="28">
        <f>IF(J30&gt;0,(AC30+AK30)/J30,0)</f>
        <v>3.2894760084869381E-3</v>
      </c>
      <c r="AB30" s="48">
        <v>3.8000000000000002E-4</v>
      </c>
      <c r="AC30" s="38">
        <f>AB30*L30</f>
        <v>5.2210867600000004</v>
      </c>
      <c r="AD30" s="29">
        <v>0.2291</v>
      </c>
      <c r="AE30" s="42">
        <f>AH30*(1-AI30)*AD30</f>
        <v>44.762016199999998</v>
      </c>
      <c r="AF30" s="29">
        <f>IF(AND(AD30&gt;0,AB30&gt;0,Y30&gt;0),((Y30-AB30)*AD30)/((AD30-AB30)*Y30),0)</f>
        <v>0.88837828328253299</v>
      </c>
      <c r="AG30" s="30">
        <f t="shared" si="0"/>
        <v>0.88596188407101695</v>
      </c>
      <c r="AH30" s="44">
        <v>214</v>
      </c>
      <c r="AI30" s="40">
        <v>8.6999999999999994E-2</v>
      </c>
      <c r="AJ30" s="29">
        <v>0.22720000000000001</v>
      </c>
      <c r="AK30" s="42">
        <f t="shared" si="1"/>
        <v>44.3907904</v>
      </c>
      <c r="AL30" s="18">
        <v>1.7</v>
      </c>
      <c r="AM30" s="18"/>
      <c r="AN30" s="122">
        <f>AN29+AH30-AM30</f>
        <v>597.99999999999898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44252</v>
      </c>
      <c r="E31" s="52"/>
      <c r="F31" s="52">
        <f>SUM(F28:F30)</f>
        <v>40168</v>
      </c>
      <c r="G31" s="53"/>
      <c r="H31" s="53"/>
      <c r="I31" s="52">
        <f>SUM(I28:I30)</f>
        <v>40781</v>
      </c>
      <c r="J31" s="52">
        <f>SUM(J28:J30)</f>
        <v>44834</v>
      </c>
      <c r="K31" s="21">
        <f>IF(J31&gt;0,(J28*K28+J29*K29+J30*K30)/J31,0)</f>
        <v>8.8671008609537402E-2</v>
      </c>
      <c r="L31" s="53">
        <f>L28+L29+L30</f>
        <v>40858.524000000005</v>
      </c>
      <c r="M31" s="54">
        <f>IF(L31&gt;0,N31/L31,0)</f>
        <v>0.78364361629901269</v>
      </c>
      <c r="N31" s="55">
        <f>N28+N29+N30</f>
        <v>32018.521504000004</v>
      </c>
      <c r="O31" s="21">
        <f>IF(L31&gt;0,P31/L31,0)</f>
        <v>0.14840397616908529</v>
      </c>
      <c r="P31" s="55">
        <f>P28+P29+P30</f>
        <v>6063.5674220000001</v>
      </c>
      <c r="Q31" s="21">
        <f>IF(L31&gt;0,R31/L31,0)</f>
        <v>6.7952407531902029E-2</v>
      </c>
      <c r="R31" s="55">
        <f>R28+R29+R30</f>
        <v>2776.435074</v>
      </c>
      <c r="S31" s="21">
        <f>IF(L31&gt;0,T31/L31,0)</f>
        <v>0.18997341122748337</v>
      </c>
      <c r="T31" s="55">
        <f>T28+T29+T30</f>
        <v>7762.0331820000001</v>
      </c>
      <c r="U31" s="21">
        <f>IF(L31&gt;0,V31/L31,0)</f>
        <v>0.5333436502013631</v>
      </c>
      <c r="V31" s="55">
        <f>V28+V29+V30</f>
        <v>21791.634332000001</v>
      </c>
      <c r="W31" s="21">
        <f>IF(L31&gt;0,X31/L31,0)</f>
        <v>0.40332253313898475</v>
      </c>
      <c r="X31" s="55">
        <f>X28+X29+X30</f>
        <v>16479.163400000005</v>
      </c>
      <c r="Y31" s="56">
        <f>IF(L31&gt;0,Z31/L31,0)</f>
        <v>3.3102089032878428E-3</v>
      </c>
      <c r="Z31" s="57">
        <f>SUM(Z28:Z30)</f>
        <v>135.25024992000002</v>
      </c>
      <c r="AA31" s="63">
        <f>IF(L31&gt;0,(AA28*L28+AA29*L29+AA30*L30)/L31,0)</f>
        <v>3.0172601143609594E-3</v>
      </c>
      <c r="AB31" s="56">
        <f>IF(J31&gt;0,(J28*AB28+J29*AB29+J30*AB30)/J31,0)</f>
        <v>3.5010973814515766E-4</v>
      </c>
      <c r="AC31" s="53">
        <f>SUM(AC28:AC30)</f>
        <v>14.305413060000001</v>
      </c>
      <c r="AD31" s="54">
        <f>IF(J31&gt;0,(J28*AD28+J29*AD29+J30*AD30)/J31,0)</f>
        <v>0.22501518490431369</v>
      </c>
      <c r="AE31" s="59">
        <f>SUM(AE28:AE30)</f>
        <v>125.85777770000001</v>
      </c>
      <c r="AF31" s="54">
        <f>IF(AND(Z31&gt;0),((Z28*AF28+Z29*AF29+Z30*AF30)/Z31),0)</f>
        <v>0.89562280114418291</v>
      </c>
      <c r="AG31" s="58">
        <f t="shared" si="0"/>
        <v>0.88539944129384562</v>
      </c>
      <c r="AH31" s="52">
        <f>SUM(AH28:AH30)</f>
        <v>611</v>
      </c>
      <c r="AI31" s="21">
        <f>IF(AH31&gt;0,(AI28*AH28+AI29*AH29+AI30*AH30)/AH31,0)</f>
        <v>8.5072013093289683E-2</v>
      </c>
      <c r="AJ31" s="54">
        <f>IF(J31&gt;0,(AJ28*J28+AJ29*J29+AJ30*J30)/J31,0)</f>
        <v>0.21600507204353839</v>
      </c>
      <c r="AK31" s="59">
        <f>SUM(AK28:AK30)</f>
        <v>120.96340660000001</v>
      </c>
      <c r="AL31" s="57"/>
      <c r="AM31" s="57">
        <f>SUM(AM28:AM30)</f>
        <v>999.1</v>
      </c>
      <c r="AN31" s="124"/>
      <c r="AO31" s="125">
        <f>AN30</f>
        <v>597.99999999999898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58</v>
      </c>
      <c r="D32" s="12">
        <v>5362</v>
      </c>
      <c r="E32" s="12">
        <v>0</v>
      </c>
      <c r="F32" s="12">
        <v>12559</v>
      </c>
      <c r="G32" s="13">
        <v>0.4</v>
      </c>
      <c r="H32" s="13">
        <v>3.5</v>
      </c>
      <c r="I32" s="12">
        <v>12526</v>
      </c>
      <c r="J32" s="12">
        <v>15302</v>
      </c>
      <c r="K32" s="14">
        <v>8.3000000000000004E-2</v>
      </c>
      <c r="L32" s="25">
        <f>J32*(1-K32)</f>
        <v>14031.934000000001</v>
      </c>
      <c r="M32" s="15">
        <v>0.72099999999999997</v>
      </c>
      <c r="N32" s="26">
        <f>L32*M32</f>
        <v>10117.024414000001</v>
      </c>
      <c r="O32" s="14">
        <v>0.182</v>
      </c>
      <c r="P32" s="26">
        <f>L32*O32</f>
        <v>2553.8119879999999</v>
      </c>
      <c r="Q32" s="16">
        <v>9.7000000000000003E-2</v>
      </c>
      <c r="R32" s="26">
        <f>L32*Q32</f>
        <v>1361.0975980000001</v>
      </c>
      <c r="S32" s="16">
        <v>0.17899999999999999</v>
      </c>
      <c r="T32" s="26">
        <f>L32*S32</f>
        <v>2511.7161860000001</v>
      </c>
      <c r="U32" s="16">
        <v>0.55300000000000005</v>
      </c>
      <c r="V32" s="26">
        <f>L32*U32</f>
        <v>7759.6595020000013</v>
      </c>
      <c r="W32" s="16">
        <v>0.4</v>
      </c>
      <c r="X32" s="26">
        <f>W32*L32</f>
        <v>5612.7736000000004</v>
      </c>
      <c r="Y32" s="17">
        <v>3.46E-3</v>
      </c>
      <c r="Z32" s="61">
        <f>L32*Y32</f>
        <v>48.550491640000004</v>
      </c>
      <c r="AA32" s="28">
        <f>IF(J32&gt;0,(AC32+AK32)/J32,0)</f>
        <v>2.9113455443732844E-3</v>
      </c>
      <c r="AB32" s="17">
        <v>3.8000000000000002E-4</v>
      </c>
      <c r="AC32" s="25">
        <f>AB32*L32</f>
        <v>5.3321349200000006</v>
      </c>
      <c r="AD32" s="141">
        <v>0.20749999999999999</v>
      </c>
      <c r="AE32" s="31">
        <f>AH32*(1-AI32)*AD32</f>
        <v>36.672305000000001</v>
      </c>
      <c r="AF32" s="29">
        <f>IF(AND(AD32&gt;0,AB32&gt;0,Y32&gt;0),((Y32-AB32)*AD32)/((AD32-AB32)*Y32),0)</f>
        <v>0.89180659839204091</v>
      </c>
      <c r="AG32" s="62">
        <f t="shared" si="0"/>
        <v>0.87096767743503689</v>
      </c>
      <c r="AH32" s="12">
        <v>194</v>
      </c>
      <c r="AI32" s="14">
        <v>8.8999999999999996E-2</v>
      </c>
      <c r="AJ32" s="15">
        <v>0.22189999999999999</v>
      </c>
      <c r="AK32" s="31">
        <f t="shared" si="1"/>
        <v>39.217274599999996</v>
      </c>
      <c r="AL32" s="19">
        <v>1.8</v>
      </c>
      <c r="AM32" s="19">
        <v>500.62</v>
      </c>
      <c r="AN32" s="119">
        <f>AN30+AH32-AM32</f>
        <v>291.37999999999897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49</v>
      </c>
      <c r="D33" s="35">
        <v>19521</v>
      </c>
      <c r="E33" s="44">
        <v>6</v>
      </c>
      <c r="F33" s="35">
        <v>15149</v>
      </c>
      <c r="G33" s="36">
        <v>0.5</v>
      </c>
      <c r="H33" s="38">
        <v>3.1</v>
      </c>
      <c r="I33" s="35">
        <v>15261</v>
      </c>
      <c r="J33" s="35">
        <v>15540</v>
      </c>
      <c r="K33" s="40">
        <v>8.5999999999999993E-2</v>
      </c>
      <c r="L33" s="38">
        <f>J33*(1-K33)</f>
        <v>14203.560000000001</v>
      </c>
      <c r="M33" s="39">
        <v>0.74099999999999999</v>
      </c>
      <c r="N33" s="26">
        <f>L33*M33</f>
        <v>10524.837960000001</v>
      </c>
      <c r="O33" s="37">
        <v>0.21</v>
      </c>
      <c r="P33" s="26">
        <f>L33*O33</f>
        <v>2982.7476000000001</v>
      </c>
      <c r="Q33" s="40">
        <v>4.9000000000000002E-2</v>
      </c>
      <c r="R33" s="26">
        <f>L33*Q33</f>
        <v>695.97444000000007</v>
      </c>
      <c r="S33" s="40">
        <v>0.19900000000000001</v>
      </c>
      <c r="T33" s="26">
        <f>L33*S33</f>
        <v>2826.5084400000005</v>
      </c>
      <c r="U33" s="40">
        <v>0.52300000000000002</v>
      </c>
      <c r="V33" s="26">
        <f>L33*U33</f>
        <v>7428.4618800000007</v>
      </c>
      <c r="W33" s="40">
        <v>0.4</v>
      </c>
      <c r="X33" s="26">
        <f>W33*L33</f>
        <v>5681.4240000000009</v>
      </c>
      <c r="Y33" s="41">
        <v>3.4399999999999999E-3</v>
      </c>
      <c r="Z33" s="18">
        <f>L33*Y33</f>
        <v>48.860246400000001</v>
      </c>
      <c r="AA33" s="28">
        <f>IF(J33&gt;0,(AC33+AK33)/J33,0)</f>
        <v>3.6241833204633208E-3</v>
      </c>
      <c r="AB33" s="41">
        <v>3.8000000000000002E-4</v>
      </c>
      <c r="AC33" s="38">
        <f>AB33*L33</f>
        <v>5.3973528000000011</v>
      </c>
      <c r="AD33" s="29">
        <v>0.21920000000000001</v>
      </c>
      <c r="AE33" s="42">
        <f>AH33*(1-AI33)*AD33</f>
        <v>51.748736000000001</v>
      </c>
      <c r="AF33" s="29">
        <f>IF(AND(AD33&gt;0,AB33&gt;0,Y33&gt;0),((Y33-AB33)*AD33)/((AD33-AB33)*Y33),0)</f>
        <v>0.891079638568814</v>
      </c>
      <c r="AG33" s="30">
        <f t="shared" si="0"/>
        <v>0.89672856392646161</v>
      </c>
      <c r="AH33" s="35">
        <v>260</v>
      </c>
      <c r="AI33" s="66">
        <v>9.1999999999999998E-2</v>
      </c>
      <c r="AJ33" s="39">
        <v>0.2157</v>
      </c>
      <c r="AK33" s="42">
        <f t="shared" si="1"/>
        <v>50.922456000000004</v>
      </c>
      <c r="AL33" s="18">
        <v>1.85</v>
      </c>
      <c r="AM33" s="18"/>
      <c r="AN33" s="122">
        <f>AN32+AH33-AM33</f>
        <v>551.37999999999897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54</v>
      </c>
      <c r="D34" s="44">
        <v>23555</v>
      </c>
      <c r="E34" s="44">
        <v>2</v>
      </c>
      <c r="F34" s="44">
        <v>15404</v>
      </c>
      <c r="G34" s="38">
        <v>0.6</v>
      </c>
      <c r="H34" s="38">
        <v>3.4</v>
      </c>
      <c r="I34" s="44">
        <v>15707</v>
      </c>
      <c r="J34" s="44">
        <v>15622</v>
      </c>
      <c r="K34" s="40">
        <v>8.6999999999999994E-2</v>
      </c>
      <c r="L34" s="38">
        <f>J34*(1-K34)</f>
        <v>14262.886</v>
      </c>
      <c r="M34" s="29">
        <v>0.80200000000000005</v>
      </c>
      <c r="N34" s="26">
        <f>L34*M34</f>
        <v>11438.834572000002</v>
      </c>
      <c r="O34" s="40">
        <v>0.16900000000000001</v>
      </c>
      <c r="P34" s="26">
        <f>L34*O34</f>
        <v>2410.4277340000003</v>
      </c>
      <c r="Q34" s="40">
        <v>2.9000000000000001E-2</v>
      </c>
      <c r="R34" s="26">
        <f>L34*Q34</f>
        <v>413.62369400000006</v>
      </c>
      <c r="S34" s="40">
        <v>0.19</v>
      </c>
      <c r="T34" s="26">
        <f>L34*S34</f>
        <v>2709.9483399999999</v>
      </c>
      <c r="U34" s="40">
        <v>0.51700000000000002</v>
      </c>
      <c r="V34" s="26">
        <f>L34*U34</f>
        <v>7373.9120620000003</v>
      </c>
      <c r="W34" s="40">
        <v>0.41</v>
      </c>
      <c r="X34" s="26">
        <f>W34*L34</f>
        <v>5847.7832600000002</v>
      </c>
      <c r="Y34" s="48">
        <v>3.3400000000000001E-3</v>
      </c>
      <c r="Z34" s="18">
        <f>L34*Y34</f>
        <v>47.638039240000005</v>
      </c>
      <c r="AA34" s="28">
        <f>IF(J34&gt;0,(AC34+AK34)/J34,0)</f>
        <v>3.179620058891307E-3</v>
      </c>
      <c r="AB34" s="48">
        <v>3.6000000000000002E-4</v>
      </c>
      <c r="AC34" s="38">
        <f>AB34*L34</f>
        <v>5.1346389600000002</v>
      </c>
      <c r="AD34" s="29">
        <v>0.2177</v>
      </c>
      <c r="AE34" s="42">
        <f>AH34*(1-AI34)*AD34</f>
        <v>43.073251200000001</v>
      </c>
      <c r="AF34" s="29">
        <f>IF(AND(AD34&gt;0,AB34&gt;0,Y34&gt;0),((Y34-AB34)*AD34)/((AD34-AB34)*Y34),0)</f>
        <v>0.89369342661874196</v>
      </c>
      <c r="AG34" s="30">
        <f t="shared" si="0"/>
        <v>0.88819941309765849</v>
      </c>
      <c r="AH34" s="44">
        <v>216</v>
      </c>
      <c r="AI34" s="40">
        <v>8.4000000000000005E-2</v>
      </c>
      <c r="AJ34" s="29">
        <v>0.22509999999999999</v>
      </c>
      <c r="AK34" s="42">
        <f t="shared" si="1"/>
        <v>44.5373856</v>
      </c>
      <c r="AL34" s="18">
        <v>1.78</v>
      </c>
      <c r="AM34" s="18"/>
      <c r="AN34" s="122">
        <f>AN33+AH34-AM34</f>
        <v>767.37999999999897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48438</v>
      </c>
      <c r="E35" s="52"/>
      <c r="F35" s="52">
        <f>SUM(F32:F34)</f>
        <v>43112</v>
      </c>
      <c r="G35" s="53"/>
      <c r="H35" s="53"/>
      <c r="I35" s="52">
        <f>SUM(I32:I34)</f>
        <v>43494</v>
      </c>
      <c r="J35" s="52">
        <f>SUM(J32:J34)</f>
        <v>46464</v>
      </c>
      <c r="K35" s="21">
        <f>IF(J35&gt;0,(J32*K32+J33*K33+J34*K34)/J35,0)</f>
        <v>8.5348226584022038E-2</v>
      </c>
      <c r="L35" s="53">
        <f>L32+L33+L34</f>
        <v>42498.380000000005</v>
      </c>
      <c r="M35" s="54">
        <f>IF(L35&gt;0,N35/L35,0)</f>
        <v>0.7548687019599335</v>
      </c>
      <c r="N35" s="55">
        <f>N32+N33+N34</f>
        <v>32080.696946000004</v>
      </c>
      <c r="O35" s="21">
        <f>IF(L35&gt;0,P35/L35,0)</f>
        <v>0.1869950648001171</v>
      </c>
      <c r="P35" s="55">
        <f>P32+P33+P34</f>
        <v>7946.9873220000009</v>
      </c>
      <c r="Q35" s="21">
        <f>IF(L35&gt;0,R35/L35,0)</f>
        <v>5.8136233239949375E-2</v>
      </c>
      <c r="R35" s="55">
        <f>R32+R33+R34</f>
        <v>2470.6957320000001</v>
      </c>
      <c r="S35" s="21">
        <f>IF(L35&gt;0,T35/L35,0)</f>
        <v>0.189375994237898</v>
      </c>
      <c r="T35" s="55">
        <f>T32+T33+T34</f>
        <v>8048.172966000001</v>
      </c>
      <c r="U35" s="21">
        <f>IF(L35&gt;0,V35/L35,0)</f>
        <v>0.53089161149201447</v>
      </c>
      <c r="V35" s="55">
        <f>V32+V33+V34</f>
        <v>22562.033444000001</v>
      </c>
      <c r="W35" s="21">
        <f>IF(L35&gt;0,X35/L35,0)</f>
        <v>0.40335610110314796</v>
      </c>
      <c r="X35" s="55">
        <f>X32+X33+X34</f>
        <v>17141.980860000003</v>
      </c>
      <c r="Y35" s="56">
        <f>IF(L35&gt;0,Z35/L35,0)</f>
        <v>3.4130425037377896E-3</v>
      </c>
      <c r="Z35" s="57">
        <f>SUM(Z32:Z34)</f>
        <v>145.04877728000002</v>
      </c>
      <c r="AA35" s="63">
        <f>IF(L35&gt;0,(AA32*L32+AA33*L33+AA34*L34)/L35,0)</f>
        <v>3.2396216560800668E-3</v>
      </c>
      <c r="AB35" s="56">
        <f>IF(J35&gt;0,(J32*AB32+J33*AB33+J34*AB34)/J35,0)</f>
        <v>3.7327565426997241E-4</v>
      </c>
      <c r="AC35" s="53">
        <f>SUM(AC32:AC34)</f>
        <v>15.864126680000002</v>
      </c>
      <c r="AD35" s="54">
        <f>IF(J35&gt;0,(J32*AD32+J33*AD33+J34*AD34)/J35,0)</f>
        <v>0.21484251033057852</v>
      </c>
      <c r="AE35" s="59">
        <f>SUM(AE32:AE34)</f>
        <v>131.49429220000002</v>
      </c>
      <c r="AF35" s="54">
        <f>IF(AND(Z35&gt;0),((Z32*AF32+Z33*AF33+Z34*AF34)/Z35),0)</f>
        <v>0.8921814058329337</v>
      </c>
      <c r="AG35" s="58">
        <f t="shared" si="0"/>
        <v>0.88627561827324663</v>
      </c>
      <c r="AH35" s="52">
        <f>SUM(AH32:AH34)</f>
        <v>670</v>
      </c>
      <c r="AI35" s="21">
        <f>IF(AH35&gt;0,(AI32*AH32+AI33*AH33+AI34*AH34)/AH35,0)</f>
        <v>8.8552238805970143E-2</v>
      </c>
      <c r="AJ35" s="54">
        <f>IF(J35&gt;0,(AJ32*J32+AJ33*J33+AJ34*J34)/J35,0)</f>
        <v>0.2209022899449036</v>
      </c>
      <c r="AK35" s="59">
        <f>SUM(AK32:AK34)</f>
        <v>134.6771162</v>
      </c>
      <c r="AL35" s="57"/>
      <c r="AM35" s="57">
        <f>SUM(AM32:AM34)</f>
        <v>500.62</v>
      </c>
      <c r="AN35" s="124"/>
      <c r="AO35" s="125">
        <f>AN34</f>
        <v>767.37999999999897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11" t="s">
        <v>53</v>
      </c>
      <c r="D36" s="12">
        <v>2669</v>
      </c>
      <c r="E36" s="12">
        <v>0</v>
      </c>
      <c r="F36" s="12">
        <v>10416</v>
      </c>
      <c r="G36" s="13">
        <v>0.4</v>
      </c>
      <c r="H36" s="13">
        <v>3.2</v>
      </c>
      <c r="I36" s="12">
        <v>10862</v>
      </c>
      <c r="J36" s="12">
        <v>15111</v>
      </c>
      <c r="K36" s="14">
        <v>8.4000000000000005E-2</v>
      </c>
      <c r="L36" s="25">
        <f>J36*(1-K36)</f>
        <v>13841.676000000001</v>
      </c>
      <c r="M36" s="15">
        <v>0.78500000000000003</v>
      </c>
      <c r="N36" s="26">
        <f>L36*M36</f>
        <v>10865.715660000002</v>
      </c>
      <c r="O36" s="14">
        <v>0.17599999999999999</v>
      </c>
      <c r="P36" s="26">
        <f>L36*O36</f>
        <v>2436.1349760000003</v>
      </c>
      <c r="Q36" s="16">
        <v>3.9E-2</v>
      </c>
      <c r="R36" s="26">
        <f>L36*Q36</f>
        <v>539.82536400000004</v>
      </c>
      <c r="S36" s="16">
        <v>0.20100000000000001</v>
      </c>
      <c r="T36" s="26">
        <f>L36*S36</f>
        <v>2782.1768760000004</v>
      </c>
      <c r="U36" s="16">
        <v>0.51100000000000001</v>
      </c>
      <c r="V36" s="26">
        <f>L36*U36</f>
        <v>7073.0964360000007</v>
      </c>
      <c r="W36" s="16">
        <v>0.41</v>
      </c>
      <c r="X36" s="26">
        <f>W36*L36</f>
        <v>5675.08716</v>
      </c>
      <c r="Y36" s="17">
        <v>3.31E-3</v>
      </c>
      <c r="Z36" s="61">
        <f>L36*Y36</f>
        <v>45.815947560000005</v>
      </c>
      <c r="AA36" s="28">
        <f>IF(J36&gt;0,(AC36+AK36)/J36,0)</f>
        <v>3.1426639269406392E-3</v>
      </c>
      <c r="AB36" s="17">
        <v>3.5E-4</v>
      </c>
      <c r="AC36" s="25">
        <f>AB36*L36</f>
        <v>4.8445866000000004</v>
      </c>
      <c r="AD36" s="141">
        <v>0.21249999999999999</v>
      </c>
      <c r="AE36" s="31">
        <f>AH36*(1-AI36)*AD36</f>
        <v>41.473199999999999</v>
      </c>
      <c r="AF36" s="29">
        <f>IF(AND(AD36&gt;0,AB36&gt;0,Y36&gt;0),((Y36-AB36)*AD36)/((AD36-AB36)*Y36),0)</f>
        <v>0.89573514720887359</v>
      </c>
      <c r="AG36" s="62">
        <f t="shared" ref="AG36:AG67" si="2">IF(AND(AA36&gt;0,AJ36&gt;0,AB36&gt;0),((AJ36*(AA36-AB36))/(AA36*(AJ36-AB36))),0)</f>
        <v>0.89005523459208813</v>
      </c>
      <c r="AH36" s="12">
        <v>214</v>
      </c>
      <c r="AI36" s="14">
        <v>8.7999999999999995E-2</v>
      </c>
      <c r="AJ36" s="15">
        <v>0.2185</v>
      </c>
      <c r="AK36" s="31">
        <f t="shared" si="1"/>
        <v>42.644207999999999</v>
      </c>
      <c r="AL36" s="19">
        <v>1.7</v>
      </c>
      <c r="AM36" s="19">
        <v>503.34</v>
      </c>
      <c r="AN36" s="119">
        <f>AN34+AH36-AM36+AO36</f>
        <v>516.03999999999905</v>
      </c>
      <c r="AO36" s="120">
        <v>38</v>
      </c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49</v>
      </c>
      <c r="D37" s="35">
        <v>18941</v>
      </c>
      <c r="E37" s="44">
        <v>5</v>
      </c>
      <c r="F37" s="35">
        <v>13634</v>
      </c>
      <c r="G37" s="36">
        <v>0.5</v>
      </c>
      <c r="H37" s="38">
        <v>2.6</v>
      </c>
      <c r="I37" s="35">
        <v>13723</v>
      </c>
      <c r="J37" s="35">
        <v>15910</v>
      </c>
      <c r="K37" s="40">
        <v>0.09</v>
      </c>
      <c r="L37" s="38">
        <f>J37*(1-K37)</f>
        <v>14478.1</v>
      </c>
      <c r="M37" s="39">
        <v>0.83</v>
      </c>
      <c r="N37" s="26">
        <f>L37*M37</f>
        <v>12016.823</v>
      </c>
      <c r="O37" s="37">
        <v>0.13900000000000001</v>
      </c>
      <c r="P37" s="26">
        <f>L37*O37</f>
        <v>2012.4559000000002</v>
      </c>
      <c r="Q37" s="40">
        <v>3.1E-2</v>
      </c>
      <c r="R37" s="26">
        <f>L37*Q37</f>
        <v>448.8211</v>
      </c>
      <c r="S37" s="40">
        <v>0.21299999999999999</v>
      </c>
      <c r="T37" s="26">
        <f>L37*S37</f>
        <v>3083.8353000000002</v>
      </c>
      <c r="U37" s="40">
        <v>0.504</v>
      </c>
      <c r="V37" s="26">
        <f>L37*U37</f>
        <v>7296.9624000000003</v>
      </c>
      <c r="W37" s="40">
        <v>0.41</v>
      </c>
      <c r="X37" s="26">
        <f>W37*L37</f>
        <v>5936.0209999999997</v>
      </c>
      <c r="Y37" s="41">
        <v>3.2699999999999999E-3</v>
      </c>
      <c r="Z37" s="18">
        <f>L37*Y37</f>
        <v>47.343387</v>
      </c>
      <c r="AA37" s="28">
        <f>IF(J37&gt;0,(AC37+AK37)/J37,0)</f>
        <v>3.03231279698303E-3</v>
      </c>
      <c r="AB37" s="41">
        <v>3.5E-4</v>
      </c>
      <c r="AC37" s="38">
        <f>AB37*L37</f>
        <v>5.0673349999999999</v>
      </c>
      <c r="AD37" s="29">
        <v>0.21540000000000001</v>
      </c>
      <c r="AE37" s="42">
        <f>AH37*(1-AI37)*AD37</f>
        <v>44.244883200000004</v>
      </c>
      <c r="AF37" s="29">
        <f>IF(AND(AD37&gt;0,AB37&gt;0,Y37&gt;0),((Y37-AB37)*AD37)/((AD37-AB37)*Y37),0)</f>
        <v>0.89441968904180602</v>
      </c>
      <c r="AG37" s="30">
        <f t="shared" si="2"/>
        <v>0.88605189955883035</v>
      </c>
      <c r="AH37" s="35">
        <v>224</v>
      </c>
      <c r="AI37" s="40">
        <v>8.3000000000000004E-2</v>
      </c>
      <c r="AJ37" s="39">
        <v>0.2102</v>
      </c>
      <c r="AK37" s="42">
        <f t="shared" si="1"/>
        <v>43.176761600000006</v>
      </c>
      <c r="AL37" s="18">
        <v>1.74</v>
      </c>
      <c r="AM37" s="18"/>
      <c r="AN37" s="122">
        <f>AN36+AH37-AM37</f>
        <v>740.03999999999905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24" t="s">
        <v>54</v>
      </c>
      <c r="D38" s="44">
        <v>14565</v>
      </c>
      <c r="E38" s="44">
        <v>3</v>
      </c>
      <c r="F38" s="44">
        <v>13028</v>
      </c>
      <c r="G38" s="38">
        <v>0.5</v>
      </c>
      <c r="H38" s="38">
        <v>3.1</v>
      </c>
      <c r="I38" s="44">
        <v>13011</v>
      </c>
      <c r="J38" s="44">
        <v>15928</v>
      </c>
      <c r="K38" s="40">
        <v>8.6999999999999994E-2</v>
      </c>
      <c r="L38" s="38">
        <f>J38*(1-K38)</f>
        <v>14542.264000000001</v>
      </c>
      <c r="M38" s="29">
        <v>0.81599999999999995</v>
      </c>
      <c r="N38" s="26">
        <f>L38*M38</f>
        <v>11866.487424000001</v>
      </c>
      <c r="O38" s="40">
        <v>0.11700000000000001</v>
      </c>
      <c r="P38" s="26">
        <f>L38*O38</f>
        <v>1701.4448880000002</v>
      </c>
      <c r="Q38" s="40">
        <v>6.7000000000000004E-2</v>
      </c>
      <c r="R38" s="26">
        <f>L38*Q38</f>
        <v>974.3316880000001</v>
      </c>
      <c r="S38" s="40">
        <v>0.20899999999999999</v>
      </c>
      <c r="T38" s="26">
        <f>L38*S38</f>
        <v>3039.3331760000001</v>
      </c>
      <c r="U38" s="40">
        <v>0.503</v>
      </c>
      <c r="V38" s="26">
        <f>L38*U38</f>
        <v>7314.7587920000005</v>
      </c>
      <c r="W38" s="40">
        <v>0.41</v>
      </c>
      <c r="X38" s="26">
        <f>W38*L38</f>
        <v>5962.3282399999998</v>
      </c>
      <c r="Y38" s="48">
        <v>3.1900000000000001E-3</v>
      </c>
      <c r="Z38" s="18">
        <f>L38*Y38</f>
        <v>46.389822160000008</v>
      </c>
      <c r="AA38" s="28">
        <f>IF(J38&gt;0,(AC38+AK38)/J38,0)</f>
        <v>2.9035578176795579E-3</v>
      </c>
      <c r="AB38" s="48">
        <v>3.3E-4</v>
      </c>
      <c r="AC38" s="38">
        <f>AB38*L38</f>
        <v>4.7989471200000002</v>
      </c>
      <c r="AD38" s="29">
        <v>0.22040000000000001</v>
      </c>
      <c r="AE38" s="42">
        <f>AH38*(1-AI38)*AD38</f>
        <v>42.332448400000004</v>
      </c>
      <c r="AF38" s="29">
        <f>IF(AND(AD38&gt;0,AB38&gt;0,Y38&gt;0),((Y38-AB38)*AD38)/((AD38-AB38)*Y38),0)</f>
        <v>0.89789612396055796</v>
      </c>
      <c r="AG38" s="30">
        <f t="shared" si="2"/>
        <v>0.8877038017605976</v>
      </c>
      <c r="AH38" s="44">
        <v>209</v>
      </c>
      <c r="AI38" s="40">
        <v>8.1000000000000003E-2</v>
      </c>
      <c r="AJ38" s="29">
        <v>0.21579999999999999</v>
      </c>
      <c r="AK38" s="42">
        <f t="shared" si="1"/>
        <v>41.448921800000001</v>
      </c>
      <c r="AL38" s="18">
        <v>1.75</v>
      </c>
      <c r="AM38" s="18"/>
      <c r="AN38" s="122">
        <f>AN37+AH38-AM38</f>
        <v>949.03999999999905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36175</v>
      </c>
      <c r="E39" s="52"/>
      <c r="F39" s="52">
        <f>SUM(F36:F38)</f>
        <v>37078</v>
      </c>
      <c r="G39" s="53"/>
      <c r="H39" s="53"/>
      <c r="I39" s="52">
        <f>SUM(I36:I38)</f>
        <v>37596</v>
      </c>
      <c r="J39" s="52">
        <f>SUM(J36:J38)</f>
        <v>46949</v>
      </c>
      <c r="K39" s="21">
        <f>IF(J39&gt;0,(J36*K36+J37*K37+J38*K38)/J39,0)</f>
        <v>8.7051055400541019E-2</v>
      </c>
      <c r="L39" s="53">
        <f>L36+L37+L38</f>
        <v>42862.04</v>
      </c>
      <c r="M39" s="54">
        <f>IF(L39&gt;0,N39/L39,0)</f>
        <v>0.81071797058656103</v>
      </c>
      <c r="N39" s="55">
        <f>N36+N37+N38</f>
        <v>34749.026084000005</v>
      </c>
      <c r="O39" s="21">
        <f>IF(L39&gt;0,P39/L39,0)</f>
        <v>0.14348443900476973</v>
      </c>
      <c r="P39" s="55">
        <f>P36+P37+P38</f>
        <v>6150.0357640000002</v>
      </c>
      <c r="Q39" s="21">
        <f>IF(L39&gt;0,R39/L39,0)</f>
        <v>4.5797590408669306E-2</v>
      </c>
      <c r="R39" s="55">
        <f>R36+R37+R38</f>
        <v>1962.9781520000001</v>
      </c>
      <c r="S39" s="21">
        <f>IF(L39&gt;0,T39/L39,0)</f>
        <v>0.20776765062978803</v>
      </c>
      <c r="T39" s="55">
        <f>T36+T37+T38</f>
        <v>8905.3453520000003</v>
      </c>
      <c r="U39" s="21">
        <f>IF(L39&gt;0,V39/L39,0)</f>
        <v>0.50592126804977089</v>
      </c>
      <c r="V39" s="55">
        <f>V36+V37+V38</f>
        <v>21684.817628000001</v>
      </c>
      <c r="W39" s="21">
        <f>IF(L39&gt;0,X39/L39,0)</f>
        <v>0.41</v>
      </c>
      <c r="X39" s="55">
        <f>X36+X37+X38</f>
        <v>17573.436399999999</v>
      </c>
      <c r="Y39" s="56">
        <f>IF(L39&gt;0,Z39/L39,0)</f>
        <v>3.2557749635808283E-3</v>
      </c>
      <c r="Z39" s="57">
        <f>SUM(Z36:Z38)</f>
        <v>139.54915672000001</v>
      </c>
      <c r="AA39" s="63">
        <f>IF(L39&gt;0,(AA36*L36+AA37*L37+AA38*L38)/L39,0)</f>
        <v>3.0242650159339125E-3</v>
      </c>
      <c r="AB39" s="56">
        <f>IF(J39&gt;0,(J36*AB36+J37*AB37+J38*AB38)/J39,0)</f>
        <v>3.432147649577201E-4</v>
      </c>
      <c r="AC39" s="53">
        <f>SUM(AC36:AC38)</f>
        <v>14.710868720000001</v>
      </c>
      <c r="AD39" s="54">
        <f>IF(J39&gt;0,(J36*AD36+J37*AD37+J38*AD38)/J39,0)</f>
        <v>0.21616291507806348</v>
      </c>
      <c r="AE39" s="59">
        <f>SUM(AE36:AE38)</f>
        <v>128.0505316</v>
      </c>
      <c r="AF39" s="54">
        <f>IF(AND(Z39&gt;0),((Z36*AF36+Z37*AF37+Z38*AF38)/Z39),0)</f>
        <v>0.89600723113262615</v>
      </c>
      <c r="AG39" s="58">
        <f t="shared" si="2"/>
        <v>0.88793195717042872</v>
      </c>
      <c r="AH39" s="52">
        <f>SUM(AH36:AH38)</f>
        <v>647</v>
      </c>
      <c r="AI39" s="21">
        <f>IF(AH39&gt;0,(AI36*AH36+AI37*AH37+AI38*AH38)/AH39,0)</f>
        <v>8.400772797527048E-2</v>
      </c>
      <c r="AJ39" s="54">
        <f>IF(J39&gt;0,(AJ36*J36+AJ37*J37+AJ38*J38)/J39,0)</f>
        <v>0.21477130290315022</v>
      </c>
      <c r="AK39" s="59">
        <f>SUM(AK36:AK38)</f>
        <v>127.26989140000001</v>
      </c>
      <c r="AL39" s="57"/>
      <c r="AM39" s="57">
        <f>SUM(AM36:AM38)</f>
        <v>503.34</v>
      </c>
      <c r="AN39" s="124"/>
      <c r="AO39" s="125">
        <f>AN38</f>
        <v>949.03999999999905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11" t="s">
        <v>53</v>
      </c>
      <c r="D40" s="12">
        <v>14700</v>
      </c>
      <c r="E40" s="12">
        <v>0</v>
      </c>
      <c r="F40" s="12">
        <v>14338</v>
      </c>
      <c r="G40" s="13">
        <v>0.3</v>
      </c>
      <c r="H40" s="13">
        <v>3.6</v>
      </c>
      <c r="I40" s="12">
        <v>14728</v>
      </c>
      <c r="J40" s="12">
        <v>15730</v>
      </c>
      <c r="K40" s="14">
        <v>8.5999999999999993E-2</v>
      </c>
      <c r="L40" s="25">
        <f>J40*(1-K40)</f>
        <v>14377.220000000001</v>
      </c>
      <c r="M40" s="15">
        <v>0.75600000000000001</v>
      </c>
      <c r="N40" s="26">
        <f>L40*M40</f>
        <v>10869.178320000001</v>
      </c>
      <c r="O40" s="14">
        <v>0.23</v>
      </c>
      <c r="P40" s="26">
        <f>L40*O40</f>
        <v>3306.7606000000005</v>
      </c>
      <c r="Q40" s="16">
        <v>1.4E-2</v>
      </c>
      <c r="R40" s="26">
        <f>L40*Q40</f>
        <v>201.28108000000003</v>
      </c>
      <c r="S40" s="16">
        <v>0.20899999999999999</v>
      </c>
      <c r="T40" s="26">
        <f>L40*S40</f>
        <v>3004.83898</v>
      </c>
      <c r="U40" s="16">
        <v>0.52400000000000002</v>
      </c>
      <c r="V40" s="26">
        <f>L40*U40</f>
        <v>7533.6632800000007</v>
      </c>
      <c r="W40" s="16">
        <v>0.41</v>
      </c>
      <c r="X40" s="26">
        <f>W40*L40</f>
        <v>5894.6602000000003</v>
      </c>
      <c r="Y40" s="17">
        <v>3.1700000000000001E-3</v>
      </c>
      <c r="Z40" s="61">
        <f>L40*Y40</f>
        <v>45.575787400000003</v>
      </c>
      <c r="AA40" s="28">
        <f>IF(J40&gt;0,(AC40+AK40)/J40,0)</f>
        <v>2.8890331913541006E-3</v>
      </c>
      <c r="AB40" s="17">
        <v>3.5E-4</v>
      </c>
      <c r="AC40" s="25">
        <f>AB40*L40</f>
        <v>5.0320270000000002</v>
      </c>
      <c r="AD40" s="141">
        <v>0.22059999999999999</v>
      </c>
      <c r="AE40" s="31">
        <f>AH40*(1-AI40)*AD40</f>
        <v>41.874071400000005</v>
      </c>
      <c r="AF40" s="29">
        <f>IF(AND(AD40&gt;0,AB40&gt;0,Y40&gt;0),((Y40-AB40)*AD40)/((AD40-AB40)*Y40),0)</f>
        <v>0.89100355560966349</v>
      </c>
      <c r="AG40" s="62">
        <f t="shared" si="2"/>
        <v>0.88029938604804703</v>
      </c>
      <c r="AH40" s="12">
        <v>207</v>
      </c>
      <c r="AI40" s="14">
        <v>8.3000000000000004E-2</v>
      </c>
      <c r="AJ40" s="15">
        <v>0.21290000000000001</v>
      </c>
      <c r="AK40" s="31">
        <f t="shared" si="1"/>
        <v>40.412465100000006</v>
      </c>
      <c r="AL40" s="19">
        <v>1.65</v>
      </c>
      <c r="AM40" s="19"/>
      <c r="AN40" s="119">
        <f>AN38+AH40-AM40</f>
        <v>1156.0399999999991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50</v>
      </c>
      <c r="D41" s="35">
        <v>18435</v>
      </c>
      <c r="E41" s="44">
        <v>2</v>
      </c>
      <c r="F41" s="35">
        <v>13546</v>
      </c>
      <c r="G41" s="36">
        <v>0.7</v>
      </c>
      <c r="H41" s="38">
        <v>3.3</v>
      </c>
      <c r="I41" s="35">
        <v>13942</v>
      </c>
      <c r="J41" s="35">
        <v>15864</v>
      </c>
      <c r="K41" s="40">
        <v>8.3000000000000004E-2</v>
      </c>
      <c r="L41" s="38">
        <f>J41*(1-K41)</f>
        <v>14547.288</v>
      </c>
      <c r="M41" s="39">
        <v>0.77500000000000002</v>
      </c>
      <c r="N41" s="26">
        <f>L41*M41</f>
        <v>11274.148200000001</v>
      </c>
      <c r="O41" s="37">
        <v>0.20200000000000001</v>
      </c>
      <c r="P41" s="26">
        <f>L41*O41</f>
        <v>2938.5521760000001</v>
      </c>
      <c r="Q41" s="40">
        <v>2.3E-2</v>
      </c>
      <c r="R41" s="26">
        <f>L41*Q41</f>
        <v>334.58762400000001</v>
      </c>
      <c r="S41" s="40">
        <v>0.22</v>
      </c>
      <c r="T41" s="26">
        <f>L41*S41</f>
        <v>3200.4033600000002</v>
      </c>
      <c r="U41" s="40">
        <v>0.499</v>
      </c>
      <c r="V41" s="26">
        <f>L41*U41</f>
        <v>7259.0967120000005</v>
      </c>
      <c r="W41" s="40">
        <v>0.41</v>
      </c>
      <c r="X41" s="26">
        <f>W41*L41</f>
        <v>5964.3880799999997</v>
      </c>
      <c r="Y41" s="41">
        <v>3.2399999999999998E-3</v>
      </c>
      <c r="Z41" s="18">
        <f>L41*Y41</f>
        <v>47.133213120000001</v>
      </c>
      <c r="AA41" s="28">
        <f>IF(J41&gt;0,(AC41+AK41)/J41,0)</f>
        <v>3.0578964901664145E-3</v>
      </c>
      <c r="AB41" s="41">
        <v>3.4000000000000002E-4</v>
      </c>
      <c r="AC41" s="38">
        <f>AB41*L41</f>
        <v>4.9460779200000005</v>
      </c>
      <c r="AD41" s="29">
        <v>0.21929999999999999</v>
      </c>
      <c r="AE41" s="42">
        <f>AH41*(1-AI41)*AD41</f>
        <v>44.789832000000004</v>
      </c>
      <c r="AF41" s="29">
        <f>IF(AND(AD41&gt;0,AB41&gt;0,Y41&gt;0),((Y41-AB41)*AD41)/((AD41-AB41)*Y41),0)</f>
        <v>0.89645157579940182</v>
      </c>
      <c r="AG41" s="30">
        <f t="shared" si="2"/>
        <v>0.89023148433045085</v>
      </c>
      <c r="AH41" s="35">
        <v>222</v>
      </c>
      <c r="AI41" s="40">
        <v>0.08</v>
      </c>
      <c r="AJ41" s="39">
        <v>0.21329999999999999</v>
      </c>
      <c r="AK41" s="42">
        <f t="shared" si="1"/>
        <v>43.564391999999998</v>
      </c>
      <c r="AL41" s="18">
        <v>1.7</v>
      </c>
      <c r="AM41" s="18"/>
      <c r="AN41" s="122">
        <f>AN40+AH41-AM41</f>
        <v>1378.0399999999991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54</v>
      </c>
      <c r="D42" s="44">
        <v>14250</v>
      </c>
      <c r="E42" s="44">
        <v>2</v>
      </c>
      <c r="F42" s="44">
        <v>14959</v>
      </c>
      <c r="G42" s="38">
        <v>0.8</v>
      </c>
      <c r="H42" s="38">
        <v>4.2</v>
      </c>
      <c r="I42" s="44">
        <v>14619</v>
      </c>
      <c r="J42" s="44">
        <v>15698</v>
      </c>
      <c r="K42" s="40">
        <v>7.9000000000000001E-2</v>
      </c>
      <c r="L42" s="38">
        <f>J42*(1-K42)</f>
        <v>14457.858</v>
      </c>
      <c r="M42" s="29">
        <v>0.77100000000000002</v>
      </c>
      <c r="N42" s="26">
        <f>L42*M42</f>
        <v>11147.008518000001</v>
      </c>
      <c r="O42" s="40">
        <v>0.17199999999999999</v>
      </c>
      <c r="P42" s="26">
        <f>L42*O42</f>
        <v>2486.7515759999997</v>
      </c>
      <c r="Q42" s="40">
        <v>5.7000000000000002E-2</v>
      </c>
      <c r="R42" s="26">
        <f>L42*Q42</f>
        <v>824.09790600000008</v>
      </c>
      <c r="S42" s="40">
        <v>0.22600000000000001</v>
      </c>
      <c r="T42" s="26">
        <f>L42*S42</f>
        <v>3267.4759080000003</v>
      </c>
      <c r="U42" s="40">
        <v>0.503</v>
      </c>
      <c r="V42" s="26">
        <f>L42*U42</f>
        <v>7272.3025740000003</v>
      </c>
      <c r="W42" s="40">
        <v>0.41</v>
      </c>
      <c r="X42" s="26">
        <f>W42*L42</f>
        <v>5927.7217799999999</v>
      </c>
      <c r="Y42" s="48">
        <v>3.2599999999999999E-3</v>
      </c>
      <c r="Z42" s="18">
        <f>L42*Y42</f>
        <v>47.132617079999996</v>
      </c>
      <c r="AA42" s="28">
        <f>IF(J42&gt;0,(AC42+AK42)/J42,0)</f>
        <v>2.7922878787106638E-3</v>
      </c>
      <c r="AB42" s="48">
        <v>3.4000000000000002E-4</v>
      </c>
      <c r="AC42" s="38">
        <f>AB42*L42</f>
        <v>4.9156717200000006</v>
      </c>
      <c r="AD42" s="29">
        <v>0.22270000000000001</v>
      </c>
      <c r="AE42" s="42">
        <f>AH42*(1-AI42)*AD42</f>
        <v>41.251611800000006</v>
      </c>
      <c r="AF42" s="29">
        <f>IF(AND(AD42&gt;0,AB42&gt;0,Y42&gt;0),((Y42-AB42)*AD42)/((AD42-AB42)*Y42),0)</f>
        <v>0.89707510178045446</v>
      </c>
      <c r="AG42" s="30">
        <f t="shared" si="2"/>
        <v>0.87965958347192263</v>
      </c>
      <c r="AH42" s="44">
        <v>202</v>
      </c>
      <c r="AI42" s="40">
        <v>8.3000000000000004E-2</v>
      </c>
      <c r="AJ42" s="29">
        <v>0.21010000000000001</v>
      </c>
      <c r="AK42" s="42">
        <f t="shared" si="1"/>
        <v>38.917663400000002</v>
      </c>
      <c r="AL42" s="18">
        <v>1.75</v>
      </c>
      <c r="AM42" s="18"/>
      <c r="AN42" s="122">
        <f>AN41+AH42-AM42</f>
        <v>1580.0399999999991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47385</v>
      </c>
      <c r="E43" s="52"/>
      <c r="F43" s="52">
        <f>SUM(F40:F42)</f>
        <v>42843</v>
      </c>
      <c r="G43" s="53"/>
      <c r="H43" s="53"/>
      <c r="I43" s="52">
        <f>SUM(I40:I42)</f>
        <v>43289</v>
      </c>
      <c r="J43" s="52">
        <f>SUM(J40:J42)</f>
        <v>47292</v>
      </c>
      <c r="K43" s="21">
        <f>IF(J43&gt;0,(J40*K40+J41*K41+J42*K42)/J43,0)</f>
        <v>8.2670092193182776E-2</v>
      </c>
      <c r="L43" s="53">
        <f>L40+L41+L42</f>
        <v>43382.366000000002</v>
      </c>
      <c r="M43" s="54">
        <f>IF(L43&gt;0,N43/L43,0)</f>
        <v>0.76737020378279974</v>
      </c>
      <c r="N43" s="55">
        <f>N40+N41+N42</f>
        <v>33290.335038000005</v>
      </c>
      <c r="O43" s="21">
        <f>IF(L43&gt;0,P43/L43,0)</f>
        <v>0.20128142277901581</v>
      </c>
      <c r="P43" s="55">
        <f>P40+P41+P42</f>
        <v>8732.0643520000012</v>
      </c>
      <c r="Q43" s="21">
        <f>IF(L43&gt;0,R43/L43,0)</f>
        <v>3.1348373438184536E-2</v>
      </c>
      <c r="R43" s="55">
        <f>R40+R41+R42</f>
        <v>1359.9666099999999</v>
      </c>
      <c r="S43" s="21">
        <f>IF(L43&gt;0,T43/L43,0)</f>
        <v>0.21835411761543852</v>
      </c>
      <c r="T43" s="55">
        <f>T40+T41+T42</f>
        <v>9472.718248000001</v>
      </c>
      <c r="U43" s="21">
        <f>IF(L43&gt;0,V43/L43,0)</f>
        <v>0.50861823824915409</v>
      </c>
      <c r="V43" s="55">
        <f>V40+V41+V42</f>
        <v>22065.062566000001</v>
      </c>
      <c r="W43" s="21">
        <f>IF(L43&gt;0,X43/L43,0)</f>
        <v>0.41</v>
      </c>
      <c r="X43" s="55">
        <f>X40+X41+X42</f>
        <v>17786.770059999999</v>
      </c>
      <c r="Y43" s="56">
        <f>IF(L43&gt;0,Z43/L43,0)</f>
        <v>3.2234668252072744E-3</v>
      </c>
      <c r="Z43" s="57">
        <f>SUM(Z40:Z42)</f>
        <v>139.84161760000001</v>
      </c>
      <c r="AA43" s="63">
        <f>IF(L43&gt;0,(AA40*L40+AA41*L41+AA42*L42)/L43,0)</f>
        <v>2.9134157491908117E-3</v>
      </c>
      <c r="AB43" s="56">
        <f>IF(J43&gt;0,(J40*AB40+J41*AB41+J42*AB42)/J43,0)</f>
        <v>3.4332614395669457E-4</v>
      </c>
      <c r="AC43" s="53">
        <f>SUM(AC40:AC42)</f>
        <v>14.89377664</v>
      </c>
      <c r="AD43" s="54">
        <f>IF(J43&gt;0,(J40*AD40+J41*AD41+J42*AD42)/J43,0)</f>
        <v>0.22086098705912205</v>
      </c>
      <c r="AE43" s="59">
        <f>SUM(AE40:AE42)</f>
        <v>127.91551520000002</v>
      </c>
      <c r="AF43" s="54">
        <f>IF(AND(Z43&gt;0),((Z40*AF40+Z41*AF41+Z42*AF42)/Z43),0)</f>
        <v>0.89488616628561735</v>
      </c>
      <c r="AG43" s="58">
        <f t="shared" si="2"/>
        <v>0.88358706098334783</v>
      </c>
      <c r="AH43" s="52">
        <f>SUM(AH40:AH42)</f>
        <v>631</v>
      </c>
      <c r="AI43" s="21">
        <f>IF(AH43&gt;0,(AI40*AH40+AI41*AH41+AI42*AH42)/AH43,0)</f>
        <v>8.1944532488114119E-2</v>
      </c>
      <c r="AJ43" s="54">
        <f>IF(J43&gt;0,(AJ40*J40+AJ41*J41+AJ42*J42)/J43,0)</f>
        <v>0.21210475344667173</v>
      </c>
      <c r="AK43" s="59">
        <f>SUM(AK40:AK42)</f>
        <v>122.8945205</v>
      </c>
      <c r="AL43" s="57"/>
      <c r="AM43" s="57">
        <f>SUM(AM40:AM42)</f>
        <v>0</v>
      </c>
      <c r="AN43" s="124"/>
      <c r="AO43" s="125">
        <f>AN42</f>
        <v>1580.0399999999991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11" t="s">
        <v>53</v>
      </c>
      <c r="D44" s="12">
        <v>13618</v>
      </c>
      <c r="E44" s="12">
        <v>1</v>
      </c>
      <c r="F44" s="12">
        <v>16629</v>
      </c>
      <c r="G44" s="13">
        <v>0.6</v>
      </c>
      <c r="H44" s="13">
        <v>3.8</v>
      </c>
      <c r="I44" s="12">
        <v>17109</v>
      </c>
      <c r="J44" s="12">
        <v>15437</v>
      </c>
      <c r="K44" s="14">
        <v>0.08</v>
      </c>
      <c r="L44" s="25">
        <f>J44*(1-K44)</f>
        <v>14202.04</v>
      </c>
      <c r="M44" s="15">
        <v>0.64700000000000002</v>
      </c>
      <c r="N44" s="26">
        <f>L44*M44</f>
        <v>9188.7198800000006</v>
      </c>
      <c r="O44" s="14">
        <v>0.33</v>
      </c>
      <c r="P44" s="26">
        <f>L44*O44</f>
        <v>4686.6732000000002</v>
      </c>
      <c r="Q44" s="16">
        <v>2.3E-2</v>
      </c>
      <c r="R44" s="26">
        <f>L44*Q44</f>
        <v>326.64692000000002</v>
      </c>
      <c r="S44" s="16">
        <v>0.22600000000000001</v>
      </c>
      <c r="T44" s="26">
        <f>L44*S44</f>
        <v>3209.6610400000004</v>
      </c>
      <c r="U44" s="16">
        <v>0.48899999999999999</v>
      </c>
      <c r="V44" s="26">
        <f>L44*U44</f>
        <v>6944.79756</v>
      </c>
      <c r="W44" s="16">
        <v>0.41</v>
      </c>
      <c r="X44" s="26">
        <f>W44*L44</f>
        <v>5822.8364000000001</v>
      </c>
      <c r="Y44" s="17">
        <v>3.2200000000000002E-3</v>
      </c>
      <c r="Z44" s="61">
        <f>L44*Y44</f>
        <v>45.730568800000007</v>
      </c>
      <c r="AA44" s="28">
        <f>IF(J44&gt;0,(AC44+AK44)/J44,0)</f>
        <v>2.958529623631535E-3</v>
      </c>
      <c r="AB44" s="17">
        <v>3.2000000000000003E-4</v>
      </c>
      <c r="AC44" s="25">
        <f>AB44*L44</f>
        <v>4.5446528000000006</v>
      </c>
      <c r="AD44" s="141">
        <v>0.2271</v>
      </c>
      <c r="AE44" s="31">
        <f>AH44*(1-AI44)*AD44</f>
        <v>43.828029000000001</v>
      </c>
      <c r="AF44" s="29">
        <f>IF(AND(AD44&gt;0,AB44&gt;0,Y44&gt;0),((Y44-AB44)*AD44)/((AD44-AB44)*Y44),0)</f>
        <v>0.90189194770535797</v>
      </c>
      <c r="AG44" s="62">
        <f t="shared" si="2"/>
        <v>0.89317939870689711</v>
      </c>
      <c r="AH44" s="12">
        <v>210</v>
      </c>
      <c r="AI44" s="14">
        <v>8.1000000000000003E-2</v>
      </c>
      <c r="AJ44" s="15">
        <v>0.21310000000000001</v>
      </c>
      <c r="AK44" s="31">
        <f t="shared" si="1"/>
        <v>41.126169000000004</v>
      </c>
      <c r="AL44" s="19">
        <v>1.65</v>
      </c>
      <c r="AM44" s="19"/>
      <c r="AN44" s="119">
        <f>AN42+AH44-AM44</f>
        <v>1790.0399999999991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50</v>
      </c>
      <c r="D45" s="35">
        <v>19632</v>
      </c>
      <c r="E45" s="44">
        <v>4</v>
      </c>
      <c r="F45" s="35">
        <v>15602</v>
      </c>
      <c r="G45" s="36">
        <v>0.8</v>
      </c>
      <c r="H45" s="38">
        <v>4.2</v>
      </c>
      <c r="I45" s="65">
        <v>15386</v>
      </c>
      <c r="J45" s="35">
        <v>15325</v>
      </c>
      <c r="K45" s="40">
        <v>7.4999999999999997E-2</v>
      </c>
      <c r="L45" s="38">
        <f>J45*(1-K45)</f>
        <v>14175.625</v>
      </c>
      <c r="M45" s="39">
        <v>0.61399999999999999</v>
      </c>
      <c r="N45" s="26">
        <f>L45*M45</f>
        <v>8703.8337499999998</v>
      </c>
      <c r="O45" s="37">
        <v>0.36499999999999999</v>
      </c>
      <c r="P45" s="26">
        <f>L45*O45</f>
        <v>5174.1031249999996</v>
      </c>
      <c r="Q45" s="40">
        <v>2.1000000000000001E-2</v>
      </c>
      <c r="R45" s="26">
        <f>L45*Q45</f>
        <v>297.68812500000001</v>
      </c>
      <c r="S45" s="40">
        <v>0.22800000000000001</v>
      </c>
      <c r="T45" s="26">
        <f>L45*S45</f>
        <v>3232.0425</v>
      </c>
      <c r="U45" s="40">
        <v>0.502</v>
      </c>
      <c r="V45" s="26">
        <f>L45*U45</f>
        <v>7116.1637499999997</v>
      </c>
      <c r="W45" s="40">
        <v>0.41</v>
      </c>
      <c r="X45" s="26">
        <f>W45*L45</f>
        <v>5812.0062499999995</v>
      </c>
      <c r="Y45" s="41">
        <v>3.15E-3</v>
      </c>
      <c r="Z45" s="18">
        <f>L45*Y45</f>
        <v>44.653218750000001</v>
      </c>
      <c r="AA45" s="28">
        <f>IF(J45&gt;0,(AC45+AK45)/J45,0)</f>
        <v>2.7653968091353996E-3</v>
      </c>
      <c r="AB45" s="41">
        <v>2.9999999999999997E-4</v>
      </c>
      <c r="AC45" s="38">
        <f>AB45*L45</f>
        <v>4.2526874999999995</v>
      </c>
      <c r="AD45" s="29">
        <v>0.23449999999999999</v>
      </c>
      <c r="AE45" s="42">
        <f>AH45*(1-AI45)*AD45</f>
        <v>40.255676999999999</v>
      </c>
      <c r="AF45" s="29">
        <f>IF(AND(AD45&gt;0,AB45&gt;0,Y45&gt;0),((Y45-AB45)*AD45)/((AD45-AB45)*Y45),0)</f>
        <v>0.90592086535724448</v>
      </c>
      <c r="AG45" s="30">
        <f t="shared" si="2"/>
        <v>0.89272231111757872</v>
      </c>
      <c r="AH45" s="35">
        <v>187</v>
      </c>
      <c r="AI45" s="40">
        <v>8.2000000000000003E-2</v>
      </c>
      <c r="AJ45" s="29">
        <v>0.22209999999999999</v>
      </c>
      <c r="AK45" s="42">
        <f t="shared" si="1"/>
        <v>38.1270186</v>
      </c>
      <c r="AL45" s="18">
        <v>1.7</v>
      </c>
      <c r="AM45" s="18"/>
      <c r="AN45" s="122">
        <f>AN44+AH45-AM45</f>
        <v>1977.0399999999991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24" t="s">
        <v>58</v>
      </c>
      <c r="D46" s="44">
        <v>21760</v>
      </c>
      <c r="E46" s="44">
        <v>1</v>
      </c>
      <c r="F46" s="44">
        <v>15659</v>
      </c>
      <c r="G46" s="38">
        <v>0.9</v>
      </c>
      <c r="H46" s="38">
        <v>3.4</v>
      </c>
      <c r="I46" s="44">
        <v>15822</v>
      </c>
      <c r="J46" s="44">
        <v>15219</v>
      </c>
      <c r="K46" s="40">
        <v>8.5000000000000006E-2</v>
      </c>
      <c r="L46" s="38">
        <f>J46*(1-K46)</f>
        <v>13925.385</v>
      </c>
      <c r="M46" s="29">
        <v>0.627</v>
      </c>
      <c r="N46" s="26">
        <f>L46*M46</f>
        <v>8731.2163949999995</v>
      </c>
      <c r="O46" s="40">
        <v>0.28499999999999998</v>
      </c>
      <c r="P46" s="26">
        <f>L46*O46</f>
        <v>3968.7347249999998</v>
      </c>
      <c r="Q46" s="40">
        <v>8.7999999999999995E-2</v>
      </c>
      <c r="R46" s="26">
        <f>L46*Q46</f>
        <v>1225.43388</v>
      </c>
      <c r="S46" s="40">
        <v>0.216</v>
      </c>
      <c r="T46" s="26">
        <f>L46*S46</f>
        <v>3007.8831599999999</v>
      </c>
      <c r="U46" s="40">
        <v>0.51900000000000002</v>
      </c>
      <c r="V46" s="26">
        <f>L46*U46</f>
        <v>7227.2748150000007</v>
      </c>
      <c r="W46" s="40">
        <v>0.41</v>
      </c>
      <c r="X46" s="26">
        <f>W46*L46</f>
        <v>5709.4078499999996</v>
      </c>
      <c r="Y46" s="48">
        <v>3.15E-3</v>
      </c>
      <c r="Z46" s="18">
        <f>L46*Y46</f>
        <v>43.864962750000004</v>
      </c>
      <c r="AA46" s="28">
        <f>IF(J46&gt;0,(AC46+AK46)/J46,0)</f>
        <v>2.8893738911886457E-3</v>
      </c>
      <c r="AB46" s="48">
        <v>2.9E-4</v>
      </c>
      <c r="AC46" s="38">
        <f>AB46*L46</f>
        <v>4.0383616499999997</v>
      </c>
      <c r="AD46" s="29">
        <v>0.22109999999999999</v>
      </c>
      <c r="AE46" s="42">
        <f>AH46*(1-AI46)*AD46</f>
        <v>39.173171400000001</v>
      </c>
      <c r="AF46" s="29">
        <f>IF(AND(AD46&gt;0,AB46&gt;0,Y46&gt;0),((Y46-AB46)*AD46)/((AD46-AB46)*Y46),0)</f>
        <v>0.90912894300422042</v>
      </c>
      <c r="AG46" s="30">
        <f t="shared" si="2"/>
        <v>0.90079119428820476</v>
      </c>
      <c r="AH46" s="44">
        <v>193</v>
      </c>
      <c r="AI46" s="40">
        <v>8.2000000000000003E-2</v>
      </c>
      <c r="AJ46" s="29">
        <v>0.22539999999999999</v>
      </c>
      <c r="AK46" s="42">
        <f t="shared" si="1"/>
        <v>39.935019599999997</v>
      </c>
      <c r="AL46" s="18">
        <v>1.75</v>
      </c>
      <c r="AM46" s="18"/>
      <c r="AN46" s="122">
        <f>AN45+AH46-AM46</f>
        <v>2170.0399999999991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55010</v>
      </c>
      <c r="E47" s="52"/>
      <c r="F47" s="52">
        <f>SUM(F44:F46)</f>
        <v>47890</v>
      </c>
      <c r="G47" s="53"/>
      <c r="H47" s="53"/>
      <c r="I47" s="52">
        <f>SUM(I44:I46)</f>
        <v>48317</v>
      </c>
      <c r="J47" s="52">
        <f>SUM(J44:J46)</f>
        <v>45981</v>
      </c>
      <c r="K47" s="21">
        <f>IF(J47&gt;0,(J44*K44+J45*K45+J46*K46)/J47,0)</f>
        <v>7.9988473499923884E-2</v>
      </c>
      <c r="L47" s="53">
        <f>L44+L45+L46</f>
        <v>42303.05</v>
      </c>
      <c r="M47" s="54">
        <f>IF(L47&gt;0,N47/L47,0)</f>
        <v>0.62935816743709971</v>
      </c>
      <c r="N47" s="55">
        <f>N44+N45+N46</f>
        <v>26623.770025000002</v>
      </c>
      <c r="O47" s="21">
        <f>IF(L47&gt;0,P47/L47,0)</f>
        <v>0.32691522360680847</v>
      </c>
      <c r="P47" s="55">
        <f>P44+P45+P46</f>
        <v>13829.511049999999</v>
      </c>
      <c r="Q47" s="21">
        <f>IF(L47&gt;0,R47/L47,0)</f>
        <v>4.3726608956091817E-2</v>
      </c>
      <c r="R47" s="55">
        <f>R44+R45+R46</f>
        <v>1849.7689250000001</v>
      </c>
      <c r="S47" s="21">
        <f>IF(L47&gt;0,T47/L47,0)</f>
        <v>0.2233783781547666</v>
      </c>
      <c r="T47" s="55">
        <f>T44+T45+T46</f>
        <v>9449.5866999999998</v>
      </c>
      <c r="U47" s="21">
        <f>IF(L47&gt;0,V47/L47,0)</f>
        <v>0.50323170847019305</v>
      </c>
      <c r="V47" s="55">
        <f>V44+V45+V46</f>
        <v>21288.236124999999</v>
      </c>
      <c r="W47" s="21">
        <f>IF(L47&gt;0,X47/L47,0)</f>
        <v>0.40999999999999992</v>
      </c>
      <c r="X47" s="55">
        <f>X44+X45+X46</f>
        <v>17344.250499999998</v>
      </c>
      <c r="Y47" s="56">
        <f>IF(L47&gt;0,Z47/L47,0)</f>
        <v>3.1735004993729767E-3</v>
      </c>
      <c r="Z47" s="57">
        <f>SUM(Z44:Z46)</f>
        <v>134.24875030000001</v>
      </c>
      <c r="AA47" s="63">
        <f>IF(L47&gt;0,(AA44*L44+AA45*L45+AA46*L46)/L47,0)</f>
        <v>2.8710466040214591E-3</v>
      </c>
      <c r="AB47" s="56">
        <f>IF(J47&gt;0,(J44*AB44+J45*AB45+J46*AB46)/J47,0)</f>
        <v>3.0340466714512512E-4</v>
      </c>
      <c r="AC47" s="53">
        <f>SUM(AC44:AC46)</f>
        <v>12.835701950000001</v>
      </c>
      <c r="AD47" s="54">
        <f>IF(J47&gt;0,(J44*AD44+J45*AD45+J46*AD46)/J47,0)</f>
        <v>0.22758043757204061</v>
      </c>
      <c r="AE47" s="59">
        <f>SUM(AE44:AE46)</f>
        <v>123.25687740000001</v>
      </c>
      <c r="AF47" s="54">
        <f>IF(AND(Z47&gt;0),((Z44*AF44+Z45*AF45+Z46*AF46)/Z47),0)</f>
        <v>0.90559667247434494</v>
      </c>
      <c r="AG47" s="58">
        <f t="shared" si="2"/>
        <v>0.89555674100658234</v>
      </c>
      <c r="AH47" s="52">
        <f>SUM(AH44:AH46)</f>
        <v>590</v>
      </c>
      <c r="AI47" s="21">
        <f>IF(AH47&gt;0,(AI44*AH44+AI45*AH45+AI46*AH46)/AH47,0)</f>
        <v>8.1644067796610167E-2</v>
      </c>
      <c r="AJ47" s="54">
        <f>IF(J47&gt;0,(AJ44*J44+AJ45*J45+AJ46*J46)/J47,0)</f>
        <v>0.22017071834018398</v>
      </c>
      <c r="AK47" s="59">
        <f>SUM(AK44:AK46)</f>
        <v>119.18820719999999</v>
      </c>
      <c r="AL47" s="57"/>
      <c r="AM47" s="57">
        <f>SUM(AM44:AM46)</f>
        <v>0</v>
      </c>
      <c r="AN47" s="124"/>
      <c r="AO47" s="125">
        <f>AN46</f>
        <v>2170.0399999999991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54</v>
      </c>
      <c r="D48" s="12">
        <v>5700</v>
      </c>
      <c r="E48" s="12">
        <v>0</v>
      </c>
      <c r="F48" s="12">
        <v>13186</v>
      </c>
      <c r="G48" s="13">
        <v>0.8</v>
      </c>
      <c r="H48" s="13">
        <v>3.4</v>
      </c>
      <c r="I48" s="12">
        <v>14351</v>
      </c>
      <c r="J48" s="12">
        <v>14517</v>
      </c>
      <c r="K48" s="14">
        <v>8.4000000000000005E-2</v>
      </c>
      <c r="L48" s="25">
        <f>J48*(1-K48)</f>
        <v>13297.572</v>
      </c>
      <c r="M48" s="15">
        <v>0.69499999999999995</v>
      </c>
      <c r="N48" s="26">
        <f>L48*M48</f>
        <v>9241.812539999999</v>
      </c>
      <c r="O48" s="14">
        <v>0.249</v>
      </c>
      <c r="P48" s="26">
        <f>L48*O48</f>
        <v>3311.0954280000001</v>
      </c>
      <c r="Q48" s="16">
        <v>5.6000000000000001E-2</v>
      </c>
      <c r="R48" s="26">
        <f>L48*Q48</f>
        <v>744.66403200000002</v>
      </c>
      <c r="S48" s="16">
        <v>0.186</v>
      </c>
      <c r="T48" s="26">
        <f>L48*S48</f>
        <v>2473.3483919999999</v>
      </c>
      <c r="U48" s="16">
        <v>0.53900000000000003</v>
      </c>
      <c r="V48" s="26">
        <f>L48*U48</f>
        <v>7167.3913080000002</v>
      </c>
      <c r="W48" s="16">
        <v>0.41</v>
      </c>
      <c r="X48" s="26">
        <f>W48*L48</f>
        <v>5452.0045199999995</v>
      </c>
      <c r="Y48" s="17">
        <v>3.2299999999999998E-3</v>
      </c>
      <c r="Z48" s="61">
        <f>L48*Y48</f>
        <v>42.951157559999999</v>
      </c>
      <c r="AA48" s="28">
        <f>IF(J48&gt;0,(AC48+AK48)/J48,0)</f>
        <v>2.9178975821450713E-3</v>
      </c>
      <c r="AB48" s="17">
        <v>2.9999999999999997E-4</v>
      </c>
      <c r="AC48" s="25">
        <f>AB48*L48</f>
        <v>3.9892715999999995</v>
      </c>
      <c r="AD48" s="141">
        <v>0.21390000000000001</v>
      </c>
      <c r="AE48" s="31">
        <f>AH48*(1-AI48)*AD48</f>
        <v>38.640821100000004</v>
      </c>
      <c r="AF48" s="29">
        <f>IF(AND(AD48&gt;0,AB48&gt;0,Y48&gt;0),((Y48-AB48)*AD48)/((AD48-AB48)*Y48),0)</f>
        <v>0.90839478902146309</v>
      </c>
      <c r="AG48" s="62">
        <f t="shared" si="2"/>
        <v>0.89845525203535592</v>
      </c>
      <c r="AH48" s="12">
        <v>197</v>
      </c>
      <c r="AI48" s="14">
        <v>8.3000000000000004E-2</v>
      </c>
      <c r="AJ48" s="15">
        <v>0.21240000000000001</v>
      </c>
      <c r="AK48" s="31">
        <f t="shared" si="1"/>
        <v>38.3698476</v>
      </c>
      <c r="AL48" s="19">
        <v>1.77</v>
      </c>
      <c r="AM48" s="19">
        <v>1502.12</v>
      </c>
      <c r="AN48" s="119">
        <f>AN46+AH48-AM48</f>
        <v>864.91999999999916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50</v>
      </c>
      <c r="D49" s="35">
        <v>20324</v>
      </c>
      <c r="E49" s="44">
        <v>5</v>
      </c>
      <c r="F49" s="35">
        <v>15046</v>
      </c>
      <c r="G49" s="36">
        <v>2.6</v>
      </c>
      <c r="H49" s="38">
        <v>5.0999999999999996</v>
      </c>
      <c r="I49" s="35">
        <v>15023</v>
      </c>
      <c r="J49" s="35">
        <v>14947</v>
      </c>
      <c r="K49" s="66">
        <v>8.4000000000000005E-2</v>
      </c>
      <c r="L49" s="38">
        <f>J49*(1-K49)</f>
        <v>13691.452000000001</v>
      </c>
      <c r="M49" s="39">
        <v>0.67600000000000005</v>
      </c>
      <c r="N49" s="26">
        <f>L49*M49</f>
        <v>9255.4215520000016</v>
      </c>
      <c r="O49" s="37">
        <v>0.153</v>
      </c>
      <c r="P49" s="26">
        <f>L49*O49</f>
        <v>2094.792156</v>
      </c>
      <c r="Q49" s="40">
        <v>0.17100000000000001</v>
      </c>
      <c r="R49" s="26">
        <f>L49*Q49</f>
        <v>2341.2382920000005</v>
      </c>
      <c r="S49" s="40">
        <v>0.19500000000000001</v>
      </c>
      <c r="T49" s="26">
        <f>L49*S49</f>
        <v>2669.8331400000002</v>
      </c>
      <c r="U49" s="40">
        <v>0.52200000000000002</v>
      </c>
      <c r="V49" s="26">
        <f>L49*U49</f>
        <v>7146.9379440000012</v>
      </c>
      <c r="W49" s="40">
        <v>0.4</v>
      </c>
      <c r="X49" s="26">
        <f>W49*L49</f>
        <v>5476.5808000000006</v>
      </c>
      <c r="Y49" s="41">
        <v>3.2200000000000002E-3</v>
      </c>
      <c r="Z49" s="18">
        <f>L49*Y49</f>
        <v>44.086475440000008</v>
      </c>
      <c r="AA49" s="28">
        <f>IF(J49&gt;0,(AC49+AK49)/J49,0)</f>
        <v>2.9140799250685755E-3</v>
      </c>
      <c r="AB49" s="41">
        <v>3.2000000000000003E-4</v>
      </c>
      <c r="AC49" s="38">
        <f>AB49*L49</f>
        <v>4.3812646400000004</v>
      </c>
      <c r="AD49" s="29">
        <v>0.22270000000000001</v>
      </c>
      <c r="AE49" s="42">
        <f>AH49*(1-AI49)*AD49</f>
        <v>40.3906536</v>
      </c>
      <c r="AF49" s="29">
        <f>IF(AND(AD49&gt;0,AB49&gt;0,Y49&gt;0),((Y49-AB49)*AD49)/((AD49-AB49)*Y49),0)</f>
        <v>0.90191709228062977</v>
      </c>
      <c r="AG49" s="30">
        <f t="shared" si="2"/>
        <v>0.89150907838571214</v>
      </c>
      <c r="AH49" s="35">
        <v>198</v>
      </c>
      <c r="AI49" s="66">
        <v>8.4000000000000005E-2</v>
      </c>
      <c r="AJ49" s="67">
        <v>0.216</v>
      </c>
      <c r="AK49" s="42">
        <f t="shared" si="1"/>
        <v>39.175488000000001</v>
      </c>
      <c r="AL49" s="18">
        <v>1.7</v>
      </c>
      <c r="AM49" s="18"/>
      <c r="AN49" s="122">
        <f>AN48+AH49-AM49</f>
        <v>1062.9199999999992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24" t="s">
        <v>58</v>
      </c>
      <c r="D50" s="44">
        <v>19591</v>
      </c>
      <c r="E50" s="44">
        <v>0</v>
      </c>
      <c r="F50" s="44">
        <v>16281</v>
      </c>
      <c r="G50" s="38">
        <v>1.1000000000000001</v>
      </c>
      <c r="H50" s="38">
        <v>4.0999999999999996</v>
      </c>
      <c r="I50" s="44">
        <v>16491</v>
      </c>
      <c r="J50" s="44">
        <v>15096</v>
      </c>
      <c r="K50" s="66">
        <v>8.5999999999999993E-2</v>
      </c>
      <c r="L50" s="38">
        <f>J50*(1-K50)</f>
        <v>13797.744000000001</v>
      </c>
      <c r="M50" s="29">
        <v>0.69</v>
      </c>
      <c r="N50" s="26">
        <f>L50*M50</f>
        <v>9520.4433599999993</v>
      </c>
      <c r="O50" s="40">
        <v>0.19500000000000001</v>
      </c>
      <c r="P50" s="26">
        <f>L50*O50</f>
        <v>2690.5600800000002</v>
      </c>
      <c r="Q50" s="40">
        <v>0.115</v>
      </c>
      <c r="R50" s="26">
        <f>L50*Q50</f>
        <v>1586.7405600000002</v>
      </c>
      <c r="S50" s="40">
        <v>0.20699999999999999</v>
      </c>
      <c r="T50" s="26">
        <f>L50*S50</f>
        <v>2856.1330079999998</v>
      </c>
      <c r="U50" s="40">
        <v>0.52</v>
      </c>
      <c r="V50" s="26">
        <f>L50*U50</f>
        <v>7174.8268800000005</v>
      </c>
      <c r="W50" s="40">
        <v>0.41</v>
      </c>
      <c r="X50" s="26">
        <f>W50*L50</f>
        <v>5657.0750399999997</v>
      </c>
      <c r="Y50" s="48">
        <v>3.2499999999999999E-3</v>
      </c>
      <c r="Z50" s="18">
        <f>L50*Y50</f>
        <v>44.842668000000003</v>
      </c>
      <c r="AA50" s="28">
        <f>IF(J50&gt;0,(AC50+AK50)/J50,0)</f>
        <v>3.1119248648648649E-3</v>
      </c>
      <c r="AB50" s="48">
        <v>3.4000000000000002E-4</v>
      </c>
      <c r="AC50" s="38">
        <f>AB50*L50</f>
        <v>4.6912329600000007</v>
      </c>
      <c r="AD50" s="29">
        <v>0.2215</v>
      </c>
      <c r="AE50" s="42">
        <f>AH50*(1-AI50)*AD50</f>
        <v>42.497433000000001</v>
      </c>
      <c r="AF50" s="29">
        <f>IF(AND(AD50&gt;0,AB50&gt;0,Y50&gt;0),((Y50-AB50)*AD50)/((AD50-AB50)*Y50),0)</f>
        <v>0.89676113360323884</v>
      </c>
      <c r="AG50" s="30">
        <f t="shared" si="2"/>
        <v>0.89211909068828599</v>
      </c>
      <c r="AH50" s="44">
        <v>209</v>
      </c>
      <c r="AI50" s="66">
        <v>8.2000000000000003E-2</v>
      </c>
      <c r="AJ50" s="67">
        <v>0.22040000000000001</v>
      </c>
      <c r="AK50" s="42">
        <f t="shared" si="1"/>
        <v>42.2863848</v>
      </c>
      <c r="AL50" s="18">
        <v>1.77</v>
      </c>
      <c r="AM50" s="18"/>
      <c r="AN50" s="122">
        <f>AN49+AH50-AM50</f>
        <v>1271.9199999999992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45615</v>
      </c>
      <c r="E51" s="68"/>
      <c r="F51" s="52">
        <f>SUM(F48:F50)</f>
        <v>44513</v>
      </c>
      <c r="G51" s="53"/>
      <c r="H51" s="69"/>
      <c r="I51" s="52">
        <f>SUM(I48:I50)</f>
        <v>45865</v>
      </c>
      <c r="J51" s="52">
        <f>SUM(J48:J50)</f>
        <v>44560</v>
      </c>
      <c r="K51" s="21">
        <f>IF(J51&gt;0,(J48*K48+J49*K49+J50*K50)/J51,0)</f>
        <v>8.4677558348294435E-2</v>
      </c>
      <c r="L51" s="53">
        <f>L48+L49+L50</f>
        <v>40786.768000000004</v>
      </c>
      <c r="M51" s="54">
        <f>IF(L51&gt;0,N51/L51,0)</f>
        <v>0.68693056169589106</v>
      </c>
      <c r="N51" s="55">
        <f>N48+N49+N50</f>
        <v>28017.677451999996</v>
      </c>
      <c r="O51" s="21">
        <f>IF(L51&gt;0,P51/L51,0)</f>
        <v>0.19850672316080548</v>
      </c>
      <c r="P51" s="55">
        <f>P48+P49+P50</f>
        <v>8096.4476640000003</v>
      </c>
      <c r="Q51" s="21">
        <f>IF(L51&gt;0,R51/L51,0)</f>
        <v>0.11456271514330335</v>
      </c>
      <c r="R51" s="55">
        <f>R48+R49+R50</f>
        <v>4672.6428840000008</v>
      </c>
      <c r="S51" s="21">
        <f>IF(L51&gt;0,T51/L51,0)</f>
        <v>0.19612523698862336</v>
      </c>
      <c r="T51" s="55">
        <f>T48+T49+T50</f>
        <v>7999.3145400000003</v>
      </c>
      <c r="U51" s="21">
        <f>IF(L51&gt;0,V51/L51,0)</f>
        <v>0.5268658730694229</v>
      </c>
      <c r="V51" s="55">
        <f>V48+V49+V50</f>
        <v>21489.156132000004</v>
      </c>
      <c r="W51" s="21">
        <f>IF(L51&gt;0,X51/L51,0)</f>
        <v>0.40664316329256589</v>
      </c>
      <c r="X51" s="55">
        <f>X48+X49+X50</f>
        <v>16585.660360000002</v>
      </c>
      <c r="Y51" s="56">
        <f>IF(L51&gt;0,Z51/L51,0)</f>
        <v>3.2334089575325013E-3</v>
      </c>
      <c r="Z51" s="57">
        <f>SUM(Z48:Z50)</f>
        <v>131.880301</v>
      </c>
      <c r="AA51" s="63">
        <f>IF(L51&gt;0,(AA48*L48+AA49*L49+AA50*L50)/L51,0)</f>
        <v>2.9822534905947929E-3</v>
      </c>
      <c r="AB51" s="56">
        <f>IF(J51&gt;0,(J48*AB48+J49*AB49+J50*AB50)/J51,0)</f>
        <v>3.2025987432675047E-4</v>
      </c>
      <c r="AC51" s="53">
        <f>SUM(AC48:AC50)</f>
        <v>13.061769200000001</v>
      </c>
      <c r="AD51" s="54">
        <f>IF(J51&gt;0,(J48*AD48+J49*AD49+J50*AD50)/J51,0)</f>
        <v>0.21942655296229802</v>
      </c>
      <c r="AE51" s="59">
        <f>SUM(AE48:AE50)</f>
        <v>121.5289077</v>
      </c>
      <c r="AF51" s="54">
        <f>IF(AND(Z51&gt;0),((Z48*AF48+Z49*AF49+Z50*AF50)/Z51),0)</f>
        <v>0.90227360974224435</v>
      </c>
      <c r="AG51" s="58">
        <f t="shared" si="2"/>
        <v>0.89393492758434001</v>
      </c>
      <c r="AH51" s="52">
        <f>SUM(AH48:AH50)</f>
        <v>604</v>
      </c>
      <c r="AI51" s="21">
        <f>IF(AH51&gt;0,(AI48*AH48+AI49*AH49+AI50*AH50)/AH51,0)</f>
        <v>8.2981788079470209E-2</v>
      </c>
      <c r="AJ51" s="54">
        <f>IF(J51&gt;0,(AJ48*J48+AJ49*J49+AJ50*J50)/J51,0)</f>
        <v>0.21631780071813289</v>
      </c>
      <c r="AK51" s="59">
        <f>SUM(AK48:AK50)</f>
        <v>119.83172039999999</v>
      </c>
      <c r="AL51" s="70"/>
      <c r="AM51" s="57">
        <f>SUM(AM48:AM50)</f>
        <v>1502.12</v>
      </c>
      <c r="AN51" s="124"/>
      <c r="AO51" s="125">
        <f>AN50</f>
        <v>1271.9199999999992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11" t="s">
        <v>53</v>
      </c>
      <c r="D52" s="12">
        <v>8923</v>
      </c>
      <c r="E52" s="12">
        <v>1</v>
      </c>
      <c r="F52" s="12">
        <v>13585</v>
      </c>
      <c r="G52" s="13">
        <v>1.1000000000000001</v>
      </c>
      <c r="H52" s="13">
        <v>4.4000000000000004</v>
      </c>
      <c r="I52" s="12">
        <v>13350</v>
      </c>
      <c r="J52" s="12">
        <v>15052</v>
      </c>
      <c r="K52" s="14">
        <v>8.2000000000000003E-2</v>
      </c>
      <c r="L52" s="25">
        <f>J52*(1-K52)</f>
        <v>13817.736000000001</v>
      </c>
      <c r="M52" s="15">
        <v>0.71799999999999997</v>
      </c>
      <c r="N52" s="26">
        <f>L52*M52</f>
        <v>9921.1344480000007</v>
      </c>
      <c r="O52" s="14">
        <v>0.21199999999999999</v>
      </c>
      <c r="P52" s="26">
        <f>L52*O52</f>
        <v>2929.360032</v>
      </c>
      <c r="Q52" s="16">
        <v>7.0000000000000007E-2</v>
      </c>
      <c r="R52" s="26">
        <f>L52*Q52</f>
        <v>967.24152000000015</v>
      </c>
      <c r="S52" s="16">
        <v>0.20599999999999999</v>
      </c>
      <c r="T52" s="26">
        <f>L52*S52</f>
        <v>2846.4536159999998</v>
      </c>
      <c r="U52" s="16">
        <v>0.51500000000000001</v>
      </c>
      <c r="V52" s="26">
        <f>L52*U52</f>
        <v>7116.1340400000008</v>
      </c>
      <c r="W52" s="16">
        <v>0.41</v>
      </c>
      <c r="X52" s="26">
        <f>W52*L52</f>
        <v>5665.2717599999996</v>
      </c>
      <c r="Y52" s="17">
        <v>3.2599999999999999E-3</v>
      </c>
      <c r="Z52" s="61">
        <f>L52*Y52</f>
        <v>45.045819360000003</v>
      </c>
      <c r="AA52" s="28">
        <f>IF(J52&gt;0,(AC52+AK52)/J52,0)</f>
        <v>3.0158704942864741E-3</v>
      </c>
      <c r="AB52" s="17">
        <v>3.3E-4</v>
      </c>
      <c r="AC52" s="25">
        <f>AB52*L52</f>
        <v>4.5598528800000002</v>
      </c>
      <c r="AD52" s="141">
        <v>0.223</v>
      </c>
      <c r="AE52" s="31">
        <f>AH52*(1-AI52)*AD52</f>
        <v>42.217022000000007</v>
      </c>
      <c r="AF52" s="29">
        <f>IF(AND(AD52&gt;0,AB52&gt;0,Y52&gt;0),((Y52-AB52)*AD52)/((AD52-AB52)*Y52),0)</f>
        <v>0.90010500008127792</v>
      </c>
      <c r="AG52" s="62">
        <f t="shared" si="2"/>
        <v>0.89194344251056423</v>
      </c>
      <c r="AH52" s="12">
        <v>206</v>
      </c>
      <c r="AI52" s="14">
        <v>8.1000000000000003E-2</v>
      </c>
      <c r="AJ52" s="15">
        <v>0.2157</v>
      </c>
      <c r="AK52" s="31">
        <f t="shared" si="1"/>
        <v>40.835029800000008</v>
      </c>
      <c r="AL52" s="19">
        <v>1.73</v>
      </c>
      <c r="AM52" s="19">
        <v>501.84</v>
      </c>
      <c r="AN52" s="119">
        <f>AN50+AH52-AM52</f>
        <v>976.07999999999925</v>
      </c>
      <c r="AO52" s="120"/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24" t="s">
        <v>54</v>
      </c>
      <c r="D53" s="35">
        <v>18673</v>
      </c>
      <c r="E53" s="44">
        <v>7</v>
      </c>
      <c r="F53" s="35">
        <v>14881</v>
      </c>
      <c r="G53" s="36">
        <v>0.9</v>
      </c>
      <c r="H53" s="38">
        <v>3.6</v>
      </c>
      <c r="I53" s="35">
        <v>14914</v>
      </c>
      <c r="J53" s="35">
        <v>14922</v>
      </c>
      <c r="K53" s="66">
        <v>8.3000000000000004E-2</v>
      </c>
      <c r="L53" s="38">
        <f>J53*(1-K53)</f>
        <v>13683.474</v>
      </c>
      <c r="M53" s="39">
        <v>0.77200000000000002</v>
      </c>
      <c r="N53" s="26">
        <f>L53*M53</f>
        <v>10563.641928000001</v>
      </c>
      <c r="O53" s="37">
        <v>0.158</v>
      </c>
      <c r="P53" s="26">
        <f>L53*O53</f>
        <v>2161.9888919999999</v>
      </c>
      <c r="Q53" s="40">
        <v>7.0000000000000007E-2</v>
      </c>
      <c r="R53" s="26">
        <f>L53*Q53</f>
        <v>957.84318000000007</v>
      </c>
      <c r="S53" s="40">
        <v>0.20799999999999999</v>
      </c>
      <c r="T53" s="26">
        <f>L53*S53</f>
        <v>2846.1625919999997</v>
      </c>
      <c r="U53" s="40">
        <v>0.502</v>
      </c>
      <c r="V53" s="26">
        <f>L53*U53</f>
        <v>6869.1039479999999</v>
      </c>
      <c r="W53" s="40">
        <v>0.4</v>
      </c>
      <c r="X53" s="26">
        <f>W53*L53</f>
        <v>5473.3896000000004</v>
      </c>
      <c r="Y53" s="41">
        <v>3.2399999999999998E-3</v>
      </c>
      <c r="Z53" s="18">
        <f>L53*Y53</f>
        <v>44.334455759999997</v>
      </c>
      <c r="AA53" s="28">
        <f>IF(J53&gt;0,(AC53+AK53)/J53,0)</f>
        <v>3.1099044189786891E-3</v>
      </c>
      <c r="AB53" s="41">
        <v>3.1E-4</v>
      </c>
      <c r="AC53" s="38">
        <f>AB53*L53</f>
        <v>4.24187694</v>
      </c>
      <c r="AD53" s="29">
        <v>0.22220000000000001</v>
      </c>
      <c r="AE53" s="42">
        <f>AH53*(1-AI53)*AD53</f>
        <v>42.566409600000007</v>
      </c>
      <c r="AF53" s="29">
        <f>IF(AND(AD53&gt;0,AB53&gt;0,Y53&gt;0),((Y53-AB53)*AD53)/((AD53-AB53)*Y53),0)</f>
        <v>0.90558440423989417</v>
      </c>
      <c r="AG53" s="30">
        <f t="shared" si="2"/>
        <v>0.90158832255943733</v>
      </c>
      <c r="AH53" s="35">
        <v>208</v>
      </c>
      <c r="AI53" s="66">
        <v>7.9000000000000001E-2</v>
      </c>
      <c r="AJ53" s="67">
        <v>0.22009999999999999</v>
      </c>
      <c r="AK53" s="42">
        <f t="shared" si="1"/>
        <v>42.164116800000002</v>
      </c>
      <c r="AL53" s="18">
        <v>1.78</v>
      </c>
      <c r="AM53" s="18"/>
      <c r="AN53" s="122">
        <f>AN52+AH53-AM53</f>
        <v>1184.0799999999992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24" t="s">
        <v>58</v>
      </c>
      <c r="D54" s="44">
        <v>20945</v>
      </c>
      <c r="E54" s="44">
        <v>2</v>
      </c>
      <c r="F54" s="44">
        <v>15834</v>
      </c>
      <c r="G54" s="38">
        <v>1</v>
      </c>
      <c r="H54" s="38">
        <v>3.5</v>
      </c>
      <c r="I54" s="44">
        <v>16166</v>
      </c>
      <c r="J54" s="44">
        <v>15135</v>
      </c>
      <c r="K54" s="66">
        <v>8.4000000000000005E-2</v>
      </c>
      <c r="L54" s="38">
        <f>J54*(1-K54)</f>
        <v>13863.66</v>
      </c>
      <c r="M54" s="29">
        <v>0.61799999999999999</v>
      </c>
      <c r="N54" s="26">
        <f>L54*M54</f>
        <v>8567.7418799999996</v>
      </c>
      <c r="O54" s="40">
        <v>0.14699999999999999</v>
      </c>
      <c r="P54" s="26">
        <f>L54*O54</f>
        <v>2037.9580199999998</v>
      </c>
      <c r="Q54" s="40">
        <v>0.23499999999999999</v>
      </c>
      <c r="R54" s="26">
        <f>L54*Q54</f>
        <v>3257.9600999999998</v>
      </c>
      <c r="S54" s="40">
        <v>0.20200000000000001</v>
      </c>
      <c r="T54" s="26">
        <f>L54*S54</f>
        <v>2800.4593199999999</v>
      </c>
      <c r="U54" s="40">
        <v>0.51800000000000002</v>
      </c>
      <c r="V54" s="26">
        <f>L54*U54</f>
        <v>7181.3758800000005</v>
      </c>
      <c r="W54" s="40">
        <v>0.41</v>
      </c>
      <c r="X54" s="26">
        <f>W54*L54</f>
        <v>5684.1005999999998</v>
      </c>
      <c r="Y54" s="48">
        <v>3.29E-3</v>
      </c>
      <c r="Z54" s="18">
        <f>L54*Y54</f>
        <v>45.611441399999997</v>
      </c>
      <c r="AA54" s="28">
        <f>IF(J54&gt;0,(AC54+AK54)/J54,0)</f>
        <v>3.3020696266930958E-3</v>
      </c>
      <c r="AB54" s="48">
        <v>3.3E-4</v>
      </c>
      <c r="AC54" s="38">
        <f>AB54*L54</f>
        <v>4.5750077999999998</v>
      </c>
      <c r="AD54" s="29">
        <v>0.216</v>
      </c>
      <c r="AE54" s="42">
        <f>AH54*(1-AI54)*AD54</f>
        <v>45.109439999999999</v>
      </c>
      <c r="AF54" s="29">
        <f>IF(AND(AD54&gt;0,AB54&gt;0,Y54&gt;0),((Y54-AB54)*AD54)/((AD54-AB54)*Y54),0)</f>
        <v>0.90107268746028302</v>
      </c>
      <c r="AG54" s="30">
        <f t="shared" si="2"/>
        <v>0.90143099416857975</v>
      </c>
      <c r="AH54" s="44">
        <v>227</v>
      </c>
      <c r="AI54" s="66">
        <v>0.08</v>
      </c>
      <c r="AJ54" s="67">
        <v>0.21740000000000001</v>
      </c>
      <c r="AK54" s="42">
        <f t="shared" si="1"/>
        <v>45.401816000000004</v>
      </c>
      <c r="AL54" s="18">
        <v>1.77</v>
      </c>
      <c r="AM54" s="18"/>
      <c r="AN54" s="122">
        <f>AN53+AH54-AM54</f>
        <v>1411.0799999999992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48541</v>
      </c>
      <c r="E55" s="68"/>
      <c r="F55" s="52">
        <f>SUM(F52:F54)</f>
        <v>44300</v>
      </c>
      <c r="G55" s="53"/>
      <c r="H55" s="69"/>
      <c r="I55" s="52">
        <f>SUM(I52:I54)</f>
        <v>44430</v>
      </c>
      <c r="J55" s="52">
        <f>SUM(J52:J54)</f>
        <v>45109</v>
      </c>
      <c r="K55" s="21">
        <f>IF(J55&gt;0,(J52*K52+J53*K53+J54*K54)/J55,0)</f>
        <v>8.3001839987585632E-2</v>
      </c>
      <c r="L55" s="53">
        <f>L52+L53+L54</f>
        <v>41364.869999999995</v>
      </c>
      <c r="M55" s="54">
        <f>IF(L55&gt;0,N55/L55,0)</f>
        <v>0.70234762628288228</v>
      </c>
      <c r="N55" s="55">
        <f>N52+N53+N54</f>
        <v>29052.518256000003</v>
      </c>
      <c r="O55" s="21">
        <f>IF(L55&gt;0,P55/L55,0)</f>
        <v>0.17235173092529968</v>
      </c>
      <c r="P55" s="55">
        <f>P52+P53+P54</f>
        <v>7129.3069439999999</v>
      </c>
      <c r="Q55" s="21">
        <f>IF(L55&gt;0,R55/L55,0)</f>
        <v>0.12530064279181827</v>
      </c>
      <c r="R55" s="55">
        <f>R52+R53+R54</f>
        <v>5183.0447999999997</v>
      </c>
      <c r="S55" s="21">
        <f>IF(L55&gt;0,T55/L55,0)</f>
        <v>0.20532097714800024</v>
      </c>
      <c r="T55" s="55">
        <f>T52+T53+T54</f>
        <v>8493.0755279999994</v>
      </c>
      <c r="U55" s="21">
        <f>IF(L55&gt;0,V55/L55,0)</f>
        <v>0.51170507408822996</v>
      </c>
      <c r="V55" s="55">
        <f>V52+V53+V54</f>
        <v>21166.613868</v>
      </c>
      <c r="W55" s="21">
        <f>IF(L55&gt;0,X55/L55,0)</f>
        <v>0.40669200604280881</v>
      </c>
      <c r="X55" s="55">
        <f>X52+X53+X54</f>
        <v>16822.76196</v>
      </c>
      <c r="Y55" s="56">
        <f>IF(L55&gt;0,Z55/L55,0)</f>
        <v>3.2634386744114026E-3</v>
      </c>
      <c r="Z55" s="57">
        <f>SUM(Z52:Z54)</f>
        <v>134.99171651999998</v>
      </c>
      <c r="AA55" s="63">
        <f>IF(L55&gt;0,(AA52*L52+AA53*L53+AA54*L54)/L55,0)</f>
        <v>3.1428980475611316E-3</v>
      </c>
      <c r="AB55" s="56">
        <f>IF(J55&gt;0,(J52*AB52+J53*AB53+J54*AB54)/J55,0)</f>
        <v>3.2338402536079275E-4</v>
      </c>
      <c r="AC55" s="53">
        <f>SUM(AC52:AC54)</f>
        <v>13.37673762</v>
      </c>
      <c r="AD55" s="54">
        <f>IF(J55&gt;0,(J52*AD52+J53*AD53+J54*AD54)/J55,0)</f>
        <v>0.22038671661974329</v>
      </c>
      <c r="AE55" s="59">
        <f>SUM(AE52:AE54)</f>
        <v>129.89287160000001</v>
      </c>
      <c r="AF55" s="54">
        <f>IF(AND(Z55&gt;0),((Z52*AF52+Z53*AF53+Z54*AF54)/Z55),0)</f>
        <v>0.90223153069250861</v>
      </c>
      <c r="AG55" s="58">
        <f t="shared" si="2"/>
        <v>0.89844085867022316</v>
      </c>
      <c r="AH55" s="52">
        <f>SUM(AH52:AH54)</f>
        <v>641</v>
      </c>
      <c r="AI55" s="21">
        <f>IF(J55&gt;0,(AI52*J52+AI53*J53+AI54*J54)/J55,0)</f>
        <v>8.0002881908266654E-2</v>
      </c>
      <c r="AJ55" s="54">
        <f>IF(J55&gt;0,(AJ52*J52+AJ53*J53+AJ54*J54)/J55,0)</f>
        <v>0.21772589948790708</v>
      </c>
      <c r="AK55" s="59">
        <f>SUM(AK52:AK54)</f>
        <v>128.40096260000001</v>
      </c>
      <c r="AL55" s="70"/>
      <c r="AM55" s="57">
        <f>SUM(AM52:AM54)</f>
        <v>501.84</v>
      </c>
      <c r="AN55" s="124"/>
      <c r="AO55" s="125">
        <f>AN54</f>
        <v>1411.0799999999992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50</v>
      </c>
      <c r="D56" s="12">
        <v>6043</v>
      </c>
      <c r="E56" s="12">
        <v>1</v>
      </c>
      <c r="F56" s="12">
        <v>15857</v>
      </c>
      <c r="G56" s="13">
        <v>0.9</v>
      </c>
      <c r="H56" s="13">
        <v>3.5</v>
      </c>
      <c r="I56" s="12">
        <v>16066</v>
      </c>
      <c r="J56" s="12">
        <v>14803</v>
      </c>
      <c r="K56" s="14">
        <v>8.6999999999999994E-2</v>
      </c>
      <c r="L56" s="25">
        <f>J56*(1-K56)</f>
        <v>13515.139000000001</v>
      </c>
      <c r="M56" s="15">
        <v>0.71199999999999997</v>
      </c>
      <c r="N56" s="26">
        <f>L56*M56</f>
        <v>9622.7789680000005</v>
      </c>
      <c r="O56" s="14">
        <v>0.13200000000000001</v>
      </c>
      <c r="P56" s="26">
        <f>L56*O56</f>
        <v>1783.9983480000003</v>
      </c>
      <c r="Q56" s="16">
        <v>0.156</v>
      </c>
      <c r="R56" s="26">
        <f>L56*Q56</f>
        <v>2108.361684</v>
      </c>
      <c r="S56" s="16">
        <v>0.215</v>
      </c>
      <c r="T56" s="26">
        <f>L56*S56</f>
        <v>2905.7548850000003</v>
      </c>
      <c r="U56" s="16">
        <v>0.51500000000000001</v>
      </c>
      <c r="V56" s="26">
        <f>L56*U56</f>
        <v>6960.296585000001</v>
      </c>
      <c r="W56" s="16">
        <v>0.41</v>
      </c>
      <c r="X56" s="26">
        <f>W56*L56</f>
        <v>5541.2069899999997</v>
      </c>
      <c r="Y56" s="17">
        <v>3.2699999999999999E-3</v>
      </c>
      <c r="Z56" s="61">
        <f>L56*Y56</f>
        <v>44.194504530000003</v>
      </c>
      <c r="AA56" s="28">
        <f>IF(J56&gt;0,(AC56+AK56)/J56,0)</f>
        <v>2.8581229703438494E-3</v>
      </c>
      <c r="AB56" s="17">
        <v>3.6999999999999999E-4</v>
      </c>
      <c r="AC56" s="25">
        <f>AB56*L56</f>
        <v>5.0006014300000006</v>
      </c>
      <c r="AD56" s="141">
        <v>0.2142</v>
      </c>
      <c r="AE56" s="31">
        <f>AH56*(1-AI56)*AD56</f>
        <v>39.3084846</v>
      </c>
      <c r="AF56" s="29">
        <f>IF(AND(AD56&gt;0,AB56&gt;0,Y56&gt;0),((Y56-AB56)*AD56)/((AD56-AB56)*Y56),0)</f>
        <v>0.88838471099608829</v>
      </c>
      <c r="AG56" s="62">
        <f t="shared" si="2"/>
        <v>0.87213166228309835</v>
      </c>
      <c r="AH56" s="12">
        <v>201</v>
      </c>
      <c r="AI56" s="14">
        <v>8.6999999999999994E-2</v>
      </c>
      <c r="AJ56" s="15">
        <v>0.20330000000000001</v>
      </c>
      <c r="AK56" s="31">
        <f t="shared" si="1"/>
        <v>37.308192900000002</v>
      </c>
      <c r="AL56" s="19">
        <v>1.7</v>
      </c>
      <c r="AM56" s="19">
        <v>506.76</v>
      </c>
      <c r="AN56" s="119">
        <f>AN54+AH56-AM56</f>
        <v>1105.3199999999993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24" t="s">
        <v>54</v>
      </c>
      <c r="D57" s="35">
        <v>23400</v>
      </c>
      <c r="E57" s="44">
        <v>6</v>
      </c>
      <c r="F57" s="35">
        <v>14952</v>
      </c>
      <c r="G57" s="36">
        <v>1.1000000000000001</v>
      </c>
      <c r="H57" s="38">
        <v>3.4</v>
      </c>
      <c r="I57" s="35">
        <v>15515</v>
      </c>
      <c r="J57" s="35">
        <v>14962</v>
      </c>
      <c r="K57" s="66">
        <v>9.2999999999999999E-2</v>
      </c>
      <c r="L57" s="38">
        <f>J57*(1-K57)</f>
        <v>13570.534</v>
      </c>
      <c r="M57" s="39">
        <v>0.76500000000000001</v>
      </c>
      <c r="N57" s="26">
        <f>L57*M57</f>
        <v>10381.45851</v>
      </c>
      <c r="O57" s="37">
        <v>0.126</v>
      </c>
      <c r="P57" s="26">
        <f>L57*O57</f>
        <v>1709.8872839999999</v>
      </c>
      <c r="Q57" s="40">
        <v>0.109</v>
      </c>
      <c r="R57" s="26">
        <f>L57*Q57</f>
        <v>1479.188206</v>
      </c>
      <c r="S57" s="40">
        <v>0.21299999999999999</v>
      </c>
      <c r="T57" s="26">
        <f>L57*S57</f>
        <v>2890.5237419999999</v>
      </c>
      <c r="U57" s="40">
        <v>0.50900000000000001</v>
      </c>
      <c r="V57" s="26">
        <f>L57*U57</f>
        <v>6907.4018059999999</v>
      </c>
      <c r="W57" s="40">
        <v>0.41</v>
      </c>
      <c r="X57" s="26">
        <f>W57*L57</f>
        <v>5563.9189399999996</v>
      </c>
      <c r="Y57" s="41">
        <v>3.1099999999999999E-3</v>
      </c>
      <c r="Z57" s="18">
        <f>L57*Y57</f>
        <v>42.204360739999998</v>
      </c>
      <c r="AA57" s="28">
        <f>IF(J57&gt;0,(AC57+AK57)/J57,0)</f>
        <v>2.7471264777436171E-3</v>
      </c>
      <c r="AB57" s="41">
        <v>3.4000000000000002E-4</v>
      </c>
      <c r="AC57" s="38">
        <f>AB57*L57</f>
        <v>4.61398156</v>
      </c>
      <c r="AD57" s="29">
        <v>0.223</v>
      </c>
      <c r="AE57" s="42">
        <f>AH57*(1-AI57)*AD57</f>
        <v>36.852088000000002</v>
      </c>
      <c r="AF57" s="29">
        <f>IF(AND(AD57&gt;0,AB57&gt;0,Y57&gt;0),((Y57-AB57)*AD57)/((AD57-AB57)*Y57),0)</f>
        <v>0.89203529497051581</v>
      </c>
      <c r="AG57" s="30">
        <f t="shared" si="2"/>
        <v>0.87758566620851597</v>
      </c>
      <c r="AH57" s="35">
        <v>182</v>
      </c>
      <c r="AI57" s="66">
        <v>9.1999999999999998E-2</v>
      </c>
      <c r="AJ57" s="67">
        <v>0.2208</v>
      </c>
      <c r="AK57" s="42">
        <f t="shared" si="1"/>
        <v>36.4885248</v>
      </c>
      <c r="AL57" s="18">
        <v>1.7</v>
      </c>
      <c r="AM57" s="18"/>
      <c r="AN57" s="122">
        <f>AN56+AH57-AM57</f>
        <v>1287.3199999999993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11" t="s">
        <v>53</v>
      </c>
      <c r="D58" s="44">
        <v>20962</v>
      </c>
      <c r="E58" s="44">
        <v>3</v>
      </c>
      <c r="F58" s="44">
        <v>18086</v>
      </c>
      <c r="G58" s="38">
        <v>1.2</v>
      </c>
      <c r="H58" s="38">
        <v>3.8</v>
      </c>
      <c r="I58" s="44">
        <v>18235</v>
      </c>
      <c r="J58" s="44">
        <v>14957</v>
      </c>
      <c r="K58" s="66">
        <v>8.6999999999999994E-2</v>
      </c>
      <c r="L58" s="38">
        <f>J58*(1-K58)</f>
        <v>13655.741</v>
      </c>
      <c r="M58" s="29">
        <v>0.69</v>
      </c>
      <c r="N58" s="26">
        <f>L58*M58</f>
        <v>9422.4612899999993</v>
      </c>
      <c r="O58" s="40">
        <v>0.22900000000000001</v>
      </c>
      <c r="P58" s="26">
        <f>L58*O58</f>
        <v>3127.1646890000002</v>
      </c>
      <c r="Q58" s="40">
        <v>8.1000000000000003E-2</v>
      </c>
      <c r="R58" s="26">
        <f>L58*Q58</f>
        <v>1106.1150210000001</v>
      </c>
      <c r="S58" s="40">
        <v>0.21199999999999999</v>
      </c>
      <c r="T58" s="26">
        <f>L58*S58</f>
        <v>2895.017092</v>
      </c>
      <c r="U58" s="40">
        <v>0.50800000000000001</v>
      </c>
      <c r="V58" s="26">
        <f>L58*U58</f>
        <v>6937.1164280000003</v>
      </c>
      <c r="W58" s="40">
        <v>0.41</v>
      </c>
      <c r="X58" s="26">
        <f>W58*L58</f>
        <v>5598.8538099999996</v>
      </c>
      <c r="Y58" s="48">
        <v>3.1099999999999999E-3</v>
      </c>
      <c r="Z58" s="18">
        <f>L58*Y58</f>
        <v>42.469354510000002</v>
      </c>
      <c r="AA58" s="28">
        <f>IF(J58&gt;0,(AC58+AK58)/J58,0)</f>
        <v>2.861427260145751E-3</v>
      </c>
      <c r="AB58" s="48">
        <v>3.3E-4</v>
      </c>
      <c r="AC58" s="38">
        <f>AB58*L58</f>
        <v>4.5063945299999997</v>
      </c>
      <c r="AD58" s="29">
        <v>0.22170000000000001</v>
      </c>
      <c r="AE58" s="42">
        <f>AH58*(1-AI58)*AD58</f>
        <v>38.711037000000005</v>
      </c>
      <c r="AF58" s="29">
        <f>IF(AND(AD58&gt;0,AB58&gt;0,Y58&gt;0),((Y58-AB58)*AD58)/((AD58-AB58)*Y58),0)</f>
        <v>0.89522321317687414</v>
      </c>
      <c r="AG58" s="30">
        <f t="shared" si="2"/>
        <v>0.88600618911162876</v>
      </c>
      <c r="AH58" s="44">
        <v>190</v>
      </c>
      <c r="AI58" s="66">
        <v>8.1000000000000003E-2</v>
      </c>
      <c r="AJ58" s="67">
        <v>0.21929999999999999</v>
      </c>
      <c r="AK58" s="42">
        <f t="shared" si="1"/>
        <v>38.291972999999999</v>
      </c>
      <c r="AL58" s="18">
        <v>1.65</v>
      </c>
      <c r="AM58" s="18"/>
      <c r="AN58" s="122">
        <f>AN57+AH58-AM58</f>
        <v>1477.3199999999993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50405</v>
      </c>
      <c r="E59" s="68"/>
      <c r="F59" s="52">
        <f>SUM(F56:F58)</f>
        <v>48895</v>
      </c>
      <c r="G59" s="53"/>
      <c r="H59" s="69"/>
      <c r="I59" s="52">
        <f>SUM(I56:I58)</f>
        <v>49816</v>
      </c>
      <c r="J59" s="52">
        <f>SUM(J56:J58)</f>
        <v>44722</v>
      </c>
      <c r="K59" s="21">
        <f>IF(J59&gt;0,(J56*K56+J57*K57+J58*K58)/J59,0)</f>
        <v>8.9007334197933899E-2</v>
      </c>
      <c r="L59" s="53">
        <f>L56+L57+L58</f>
        <v>40741.414000000004</v>
      </c>
      <c r="M59" s="54">
        <f>IF(L59&gt;0,N59/L59,0)</f>
        <v>0.72227976103136726</v>
      </c>
      <c r="N59" s="55">
        <f>N56+N57+N58</f>
        <v>29426.698768000002</v>
      </c>
      <c r="O59" s="21">
        <f>IF(L59&gt;0,P59/L59,0)</f>
        <v>0.1625140040794853</v>
      </c>
      <c r="P59" s="55">
        <f>P56+P57+P58</f>
        <v>6621.0503210000006</v>
      </c>
      <c r="Q59" s="21">
        <f>IF(L59&gt;0,R59/L59,0)</f>
        <v>0.11520623488914743</v>
      </c>
      <c r="R59" s="55">
        <f>R56+R57+R58</f>
        <v>4693.6649109999998</v>
      </c>
      <c r="S59" s="21">
        <f>IF(L59&gt;0,T59/L59,0)</f>
        <v>0.21332827866504581</v>
      </c>
      <c r="T59" s="55">
        <f>T56+T57+T58</f>
        <v>8691.2957189999997</v>
      </c>
      <c r="U59" s="21">
        <f>IF(L59&gt;0,V59/L59,0)</f>
        <v>0.51065519765710632</v>
      </c>
      <c r="V59" s="55">
        <f>V56+V57+V58</f>
        <v>20804.814819000003</v>
      </c>
      <c r="W59" s="21">
        <f>IF(L59&gt;0,X59/L59,0)</f>
        <v>0.40999999999999992</v>
      </c>
      <c r="X59" s="55">
        <f>X56+X57+X58</f>
        <v>16703.979739999999</v>
      </c>
      <c r="Y59" s="56">
        <f>IF(L59&gt;0,Z59/L59,0)</f>
        <v>3.1630767596824202E-3</v>
      </c>
      <c r="Z59" s="57">
        <f>SUM(Z56:Z58)</f>
        <v>128.86821978</v>
      </c>
      <c r="AA59" s="63">
        <f>IF(L59&gt;0,(AA56*L56+AA57*L57+AA58*L58)/L59,0)</f>
        <v>2.8222587474921708E-3</v>
      </c>
      <c r="AB59" s="56">
        <f>IF(J59&gt;0,(J56*AB56+J57*AB57+J58*AB58)/J59,0)</f>
        <v>3.4658557309601536E-4</v>
      </c>
      <c r="AC59" s="53">
        <f>SUM(AC56:AC58)</f>
        <v>14.12097752</v>
      </c>
      <c r="AD59" s="54">
        <f>IF(J59&gt;0,(J56*AD56+J57*AD57+J58*AD58)/J59,0)</f>
        <v>0.2196524193909038</v>
      </c>
      <c r="AE59" s="59">
        <f>SUM(AE56:AE58)</f>
        <v>114.8716096</v>
      </c>
      <c r="AF59" s="54">
        <f>IF(AND(Z59&gt;0),((Z56*AF56+Z57*AF57+Z58*AF58)/Z59),0)</f>
        <v>0.89183395035983859</v>
      </c>
      <c r="AG59" s="58">
        <f t="shared" si="2"/>
        <v>0.87861529118532478</v>
      </c>
      <c r="AH59" s="52">
        <f>SUM(AH56:AH58)</f>
        <v>573</v>
      </c>
      <c r="AI59" s="21">
        <f>IF(AH59&gt;0,(AI56*AH56+AI57*AH57+AI58*AH58)/AH59,0)</f>
        <v>8.6598603839441526E-2</v>
      </c>
      <c r="AJ59" s="54">
        <f>IF(J59&gt;0,(AJ56*J56+AJ57*J57+AJ58*J58)/J59,0)</f>
        <v>0.21450582710969993</v>
      </c>
      <c r="AK59" s="59">
        <f>SUM(AK56:AK58)</f>
        <v>112.0886907</v>
      </c>
      <c r="AL59" s="70"/>
      <c r="AM59" s="57">
        <f>SUM(AM56:AM58)</f>
        <v>506.76</v>
      </c>
      <c r="AN59" s="124"/>
      <c r="AO59" s="125">
        <f>AN58</f>
        <v>1477.3199999999993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50</v>
      </c>
      <c r="D60" s="12">
        <v>5287</v>
      </c>
      <c r="E60" s="12">
        <v>2</v>
      </c>
      <c r="F60" s="12">
        <v>5261</v>
      </c>
      <c r="G60" s="13">
        <v>0.9</v>
      </c>
      <c r="H60" s="13">
        <v>3.1</v>
      </c>
      <c r="I60" s="12">
        <v>5276</v>
      </c>
      <c r="J60" s="12">
        <v>14664</v>
      </c>
      <c r="K60" s="14">
        <v>8.4000000000000005E-2</v>
      </c>
      <c r="L60" s="25">
        <f>J60*(1-K60)</f>
        <v>13432.224</v>
      </c>
      <c r="M60" s="15">
        <v>0.80400000000000005</v>
      </c>
      <c r="N60" s="26">
        <f>L60*M60</f>
        <v>10799.508096000001</v>
      </c>
      <c r="O60" s="14">
        <v>9.9000000000000005E-2</v>
      </c>
      <c r="P60" s="26">
        <f>L60*O60</f>
        <v>1329.790176</v>
      </c>
      <c r="Q60" s="16">
        <v>9.7000000000000003E-2</v>
      </c>
      <c r="R60" s="26">
        <f>L60*Q60</f>
        <v>1302.9257280000002</v>
      </c>
      <c r="S60" s="16">
        <v>0.19800000000000001</v>
      </c>
      <c r="T60" s="26">
        <f>L60*S60</f>
        <v>2659.5803519999999</v>
      </c>
      <c r="U60" s="16">
        <v>0.52300000000000002</v>
      </c>
      <c r="V60" s="26">
        <f>L60*U60</f>
        <v>7025.0531520000004</v>
      </c>
      <c r="W60" s="16">
        <v>0.4</v>
      </c>
      <c r="X60" s="26">
        <f>W60*L60</f>
        <v>5372.8896000000004</v>
      </c>
      <c r="Y60" s="17">
        <v>3.1700000000000001E-3</v>
      </c>
      <c r="Z60" s="61">
        <f>L60*Y60</f>
        <v>42.580150080000003</v>
      </c>
      <c r="AA60" s="28">
        <f>IF(J60&gt;0,(AC60+AK60)/J60,0)</f>
        <v>2.9703660883797054E-3</v>
      </c>
      <c r="AB60" s="17">
        <v>3.3E-4</v>
      </c>
      <c r="AC60" s="25">
        <f>AB60*L60</f>
        <v>4.4326339199999998</v>
      </c>
      <c r="AD60" s="141">
        <v>0.222</v>
      </c>
      <c r="AE60" s="31">
        <f>AH60*(1-AI60)*AD60</f>
        <v>39.552408000000007</v>
      </c>
      <c r="AF60" s="29">
        <f>IF(AND(AD60&gt;0,AB60&gt;0,Y60&gt;0),((Y60-AB60)*AD60)/((AD60-AB60)*Y60),0)</f>
        <v>0.89723277802753088</v>
      </c>
      <c r="AG60" s="62">
        <f t="shared" si="2"/>
        <v>0.89024037590227834</v>
      </c>
      <c r="AH60" s="12">
        <v>196</v>
      </c>
      <c r="AI60" s="14">
        <v>9.0999999999999998E-2</v>
      </c>
      <c r="AJ60" s="15">
        <v>0.21959999999999999</v>
      </c>
      <c r="AK60" s="31">
        <f t="shared" si="1"/>
        <v>39.124814399999998</v>
      </c>
      <c r="AL60" s="19">
        <v>1.75</v>
      </c>
      <c r="AM60" s="19">
        <v>902.5</v>
      </c>
      <c r="AN60" s="119">
        <f>AN58+AH60-AM60-AO60</f>
        <v>629.81999999999925</v>
      </c>
      <c r="AO60" s="120">
        <v>141</v>
      </c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24" t="s">
        <v>54</v>
      </c>
      <c r="D61" s="35">
        <v>14793</v>
      </c>
      <c r="E61" s="44">
        <v>0</v>
      </c>
      <c r="F61" s="35">
        <v>3363</v>
      </c>
      <c r="G61" s="36">
        <v>1.1000000000000001</v>
      </c>
      <c r="H61" s="38">
        <v>5.0999999999999996</v>
      </c>
      <c r="I61" s="35">
        <v>5032</v>
      </c>
      <c r="J61" s="35">
        <v>14485</v>
      </c>
      <c r="K61" s="66">
        <v>7.5999999999999998E-2</v>
      </c>
      <c r="L61" s="38">
        <f>J61*(1-K61)</f>
        <v>13384.140000000001</v>
      </c>
      <c r="M61" s="39">
        <v>0.77400000000000002</v>
      </c>
      <c r="N61" s="26">
        <f>L61*M61</f>
        <v>10359.324360000001</v>
      </c>
      <c r="O61" s="37">
        <v>0.155</v>
      </c>
      <c r="P61" s="26">
        <f>L61*O61</f>
        <v>2074.5417000000002</v>
      </c>
      <c r="Q61" s="40">
        <v>7.0999999999999994E-2</v>
      </c>
      <c r="R61" s="26">
        <f>L61*Q61</f>
        <v>950.27394000000004</v>
      </c>
      <c r="S61" s="40">
        <v>0.19700000000000001</v>
      </c>
      <c r="T61" s="26">
        <f>L61*S61</f>
        <v>2636.6755800000005</v>
      </c>
      <c r="U61" s="40">
        <v>0.52</v>
      </c>
      <c r="V61" s="26">
        <f>L61*U61</f>
        <v>6959.7528000000011</v>
      </c>
      <c r="W61" s="40">
        <v>0.41</v>
      </c>
      <c r="X61" s="26">
        <f>W61*L61</f>
        <v>5487.4974000000002</v>
      </c>
      <c r="Y61" s="41">
        <v>3.0999999999999999E-3</v>
      </c>
      <c r="Z61" s="18">
        <f>L61*Y61</f>
        <v>41.490834</v>
      </c>
      <c r="AA61" s="28">
        <f>IF(J61&gt;0,(AC61+AK61)/J61,0)</f>
        <v>2.8331701760441839E-3</v>
      </c>
      <c r="AB61" s="41">
        <v>3.4000000000000002E-4</v>
      </c>
      <c r="AC61" s="38">
        <f>AB61*L61</f>
        <v>4.5506076000000011</v>
      </c>
      <c r="AD61" s="29">
        <v>0.21820000000000001</v>
      </c>
      <c r="AE61" s="42">
        <f>AH61*(1-AI61)*AD61</f>
        <v>36.058204600000003</v>
      </c>
      <c r="AF61" s="29">
        <f>IF(AND(AD61&gt;0,AB61&gt;0,Y61&gt;0),((Y61-AB61)*AD61)/((AD61-AB61)*Y61),0)</f>
        <v>0.8917120494665115</v>
      </c>
      <c r="AG61" s="30">
        <f t="shared" si="2"/>
        <v>0.88135024105028281</v>
      </c>
      <c r="AH61" s="35">
        <v>181</v>
      </c>
      <c r="AI61" s="66">
        <v>8.6999999999999994E-2</v>
      </c>
      <c r="AJ61" s="67">
        <v>0.2208</v>
      </c>
      <c r="AK61" s="42">
        <f t="shared" si="1"/>
        <v>36.487862400000004</v>
      </c>
      <c r="AL61" s="18">
        <v>1.7</v>
      </c>
      <c r="AM61" s="18"/>
      <c r="AN61" s="122">
        <f>AN60+AH61-AM61</f>
        <v>810.81999999999925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11" t="s">
        <v>53</v>
      </c>
      <c r="D62" s="44">
        <v>16500</v>
      </c>
      <c r="E62" s="44">
        <v>1</v>
      </c>
      <c r="F62" s="44">
        <v>18401</v>
      </c>
      <c r="G62" s="38">
        <v>1.3</v>
      </c>
      <c r="H62" s="38">
        <v>4.3</v>
      </c>
      <c r="I62" s="44">
        <v>18493</v>
      </c>
      <c r="J62" s="44">
        <v>14441</v>
      </c>
      <c r="K62" s="66">
        <v>7.1999999999999995E-2</v>
      </c>
      <c r="L62" s="38">
        <f>J62*(1-K62)</f>
        <v>13401.248000000001</v>
      </c>
      <c r="M62" s="29">
        <v>0.68100000000000005</v>
      </c>
      <c r="N62" s="26">
        <f>L62*M62</f>
        <v>9126.2498880000021</v>
      </c>
      <c r="O62" s="40">
        <v>0.255</v>
      </c>
      <c r="P62" s="26">
        <f>L62*O62</f>
        <v>3417.3182400000005</v>
      </c>
      <c r="Q62" s="40">
        <v>6.4000000000000001E-2</v>
      </c>
      <c r="R62" s="26">
        <f>L62*Q62</f>
        <v>857.67987200000016</v>
      </c>
      <c r="S62" s="40">
        <v>0.19800000000000001</v>
      </c>
      <c r="T62" s="26">
        <f>L62*S62</f>
        <v>2653.4471040000003</v>
      </c>
      <c r="U62" s="40">
        <v>0.51600000000000001</v>
      </c>
      <c r="V62" s="26">
        <f>L62*U62</f>
        <v>6915.0439680000009</v>
      </c>
      <c r="W62" s="40">
        <v>0.41</v>
      </c>
      <c r="X62" s="26">
        <f>W62*L62</f>
        <v>5494.5116800000005</v>
      </c>
      <c r="Y62" s="48">
        <v>3.1900000000000001E-3</v>
      </c>
      <c r="Z62" s="18">
        <f>L62*Y62</f>
        <v>42.749981120000008</v>
      </c>
      <c r="AA62" s="28">
        <f>IF(J62&gt;0,(AC62+AK62)/J62,0)</f>
        <v>2.8583927982826678E-3</v>
      </c>
      <c r="AB62" s="48">
        <v>3.5E-4</v>
      </c>
      <c r="AC62" s="38">
        <f>AB62*L62</f>
        <v>4.6904368000000005</v>
      </c>
      <c r="AD62" s="29">
        <v>0.2235</v>
      </c>
      <c r="AE62" s="42">
        <f>AH62*(1-AI62)*AD62</f>
        <v>37.788039000000005</v>
      </c>
      <c r="AF62" s="29">
        <f>IF(AND(AD62&gt;0,AB62&gt;0,Y62&gt;0),((Y62-AB62)*AD62)/((AD62-AB62)*Y62),0)</f>
        <v>0.89167849619687334</v>
      </c>
      <c r="AG62" s="30">
        <f t="shared" si="2"/>
        <v>0.87897520050957867</v>
      </c>
      <c r="AH62" s="44">
        <v>186</v>
      </c>
      <c r="AI62" s="66">
        <v>9.0999999999999998E-2</v>
      </c>
      <c r="AJ62" s="67">
        <v>0.21640000000000001</v>
      </c>
      <c r="AK62" s="42">
        <f t="shared" si="1"/>
        <v>36.587613600000005</v>
      </c>
      <c r="AL62" s="18">
        <v>1.7</v>
      </c>
      <c r="AM62" s="18"/>
      <c r="AN62" s="122">
        <f>AN61+AH62-AM62</f>
        <v>996.81999999999925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36580</v>
      </c>
      <c r="E63" s="68"/>
      <c r="F63" s="52">
        <f>SUM(F60:F62)</f>
        <v>27025</v>
      </c>
      <c r="G63" s="53"/>
      <c r="H63" s="69"/>
      <c r="I63" s="52">
        <f>SUM(I60:I62)</f>
        <v>28801</v>
      </c>
      <c r="J63" s="52">
        <f>SUM(J60:J62)</f>
        <v>43590</v>
      </c>
      <c r="K63" s="21">
        <f>IF(J63&gt;0,(J60*K60+J61*K61+J62*K62)/J63,0)</f>
        <v>7.7366093140628589E-2</v>
      </c>
      <c r="L63" s="53">
        <f>L60+L61+L62</f>
        <v>40217.612000000001</v>
      </c>
      <c r="M63" s="54">
        <f>IF(L63&gt;0,N63/L63,0)</f>
        <v>0.75303034759995213</v>
      </c>
      <c r="N63" s="55">
        <f>N60+N61+N62</f>
        <v>30285.082344000006</v>
      </c>
      <c r="O63" s="21">
        <f>IF(L63&gt;0,P63/L63,0)</f>
        <v>0.16961847749687378</v>
      </c>
      <c r="P63" s="55">
        <f>P60+P61+P62</f>
        <v>6821.6501160000007</v>
      </c>
      <c r="Q63" s="21">
        <f>IF(L63&gt;0,R63/L63,0)</f>
        <v>7.7351174903174266E-2</v>
      </c>
      <c r="R63" s="55">
        <f>R60+R61+R62</f>
        <v>3110.8795400000004</v>
      </c>
      <c r="S63" s="21">
        <f>IF(L63&gt;0,T63/L63,0)</f>
        <v>0.1976672069937917</v>
      </c>
      <c r="T63" s="55">
        <f>T60+T61+T62</f>
        <v>7949.7030360000008</v>
      </c>
      <c r="U63" s="21">
        <f>IF(L63&gt;0,V63/L63,0)</f>
        <v>0.51966909223750046</v>
      </c>
      <c r="V63" s="55">
        <f>V60+V61+V62</f>
        <v>20899.849920000004</v>
      </c>
      <c r="W63" s="21">
        <f>IF(L63&gt;0,X63/L63,0)</f>
        <v>0.40666011398190427</v>
      </c>
      <c r="X63" s="55">
        <f>X60+X61+X62</f>
        <v>16354.898680000002</v>
      </c>
      <c r="Y63" s="56">
        <f>IF(L63&gt;0,Z63/L63,0)</f>
        <v>3.1533688574050594E-3</v>
      </c>
      <c r="Z63" s="57">
        <f>SUM(Z60:Z62)</f>
        <v>126.82096520000002</v>
      </c>
      <c r="AA63" s="63">
        <f>IF(L63&gt;0,(AA60*L60+AA61*L61+AA62*L62)/L63,0)</f>
        <v>2.8873966886029932E-3</v>
      </c>
      <c r="AB63" s="56">
        <f>IF(J63&gt;0,(J60*AB60+J61*AB61+J62*AB62)/J63,0)</f>
        <v>3.3994884147740313E-4</v>
      </c>
      <c r="AC63" s="53">
        <f>SUM(AC60:AC62)</f>
        <v>13.67367832</v>
      </c>
      <c r="AD63" s="54">
        <f>IF(J63&gt;0,(J60*AD60+J61*AD61+J62*AD62)/J63,0)</f>
        <v>0.22123419362239047</v>
      </c>
      <c r="AE63" s="59">
        <f>SUM(AE60:AE62)</f>
        <v>113.39865160000002</v>
      </c>
      <c r="AF63" s="54">
        <f>IF(AND(Z63&gt;0),((Z60*AF60+Z61*AF61+Z62*AF62)/Z63),0)</f>
        <v>0.89355432411461189</v>
      </c>
      <c r="AG63" s="58">
        <f t="shared" si="2"/>
        <v>0.88363662106988028</v>
      </c>
      <c r="AH63" s="52">
        <f>SUM(AH60:AH62)</f>
        <v>563</v>
      </c>
      <c r="AI63" s="21">
        <f>IF(J63&gt;0,(AI60*J60+AI61*J61+AI62*J62)/J63,0)</f>
        <v>8.9670796054140842E-2</v>
      </c>
      <c r="AJ63" s="54">
        <f>IF(J63&gt;0,(AJ60*J60+AJ61*J61+AJ62*J62)/J63,0)</f>
        <v>0.21893862812571691</v>
      </c>
      <c r="AK63" s="59">
        <f>SUM(AK60:AK62)</f>
        <v>112.2002904</v>
      </c>
      <c r="AL63" s="70"/>
      <c r="AM63" s="57">
        <f>SUM(AM60:AM62)</f>
        <v>902.5</v>
      </c>
      <c r="AN63" s="124"/>
      <c r="AO63" s="125">
        <f>AN62</f>
        <v>996.81999999999925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50</v>
      </c>
      <c r="D64" s="12">
        <v>6458</v>
      </c>
      <c r="E64" s="12">
        <v>0</v>
      </c>
      <c r="F64" s="12">
        <v>11718</v>
      </c>
      <c r="G64" s="13">
        <v>1.5</v>
      </c>
      <c r="H64" s="13">
        <v>4.0999999999999996</v>
      </c>
      <c r="I64" s="12">
        <v>13144</v>
      </c>
      <c r="J64" s="12">
        <v>14658</v>
      </c>
      <c r="K64" s="14">
        <v>8.5000000000000006E-2</v>
      </c>
      <c r="L64" s="25">
        <f>J64*(1-K64)</f>
        <v>13412.07</v>
      </c>
      <c r="M64" s="15">
        <v>0.78</v>
      </c>
      <c r="N64" s="26">
        <f>L64*M64</f>
        <v>10461.4146</v>
      </c>
      <c r="O64" s="14">
        <v>0.11899999999999999</v>
      </c>
      <c r="P64" s="26">
        <f>L64*O64</f>
        <v>1596.0363299999999</v>
      </c>
      <c r="Q64" s="16">
        <v>0.10100000000000001</v>
      </c>
      <c r="R64" s="26">
        <f>L64*Q64</f>
        <v>1354.61907</v>
      </c>
      <c r="S64" s="16">
        <v>0.20799999999999999</v>
      </c>
      <c r="T64" s="26">
        <f>L64*S64</f>
        <v>2789.71056</v>
      </c>
      <c r="U64" s="16">
        <v>0.50700000000000001</v>
      </c>
      <c r="V64" s="26">
        <f>L64*U64</f>
        <v>6799.9194900000002</v>
      </c>
      <c r="W64" s="16">
        <v>0.4</v>
      </c>
      <c r="X64" s="26">
        <f>W64*L64</f>
        <v>5364.8280000000004</v>
      </c>
      <c r="Y64" s="17">
        <v>3.14E-3</v>
      </c>
      <c r="Z64" s="61">
        <f>L64*Y64</f>
        <v>42.113899799999999</v>
      </c>
      <c r="AA64" s="28">
        <f>IF(J64&gt;0,(AC64+AK64)/J64,0)</f>
        <v>3.0409874403056355E-3</v>
      </c>
      <c r="AB64" s="17">
        <v>3.4000000000000002E-4</v>
      </c>
      <c r="AC64" s="25">
        <f>AB64*L64</f>
        <v>4.5601038000000003</v>
      </c>
      <c r="AD64" s="141">
        <v>0.2165</v>
      </c>
      <c r="AE64" s="31">
        <f>AH64*(1-AI64)*AD64</f>
        <v>40.125893499999997</v>
      </c>
      <c r="AF64" s="29">
        <f>IF(AND(AD64&gt;0,AB64&gt;0,Y64&gt;0),((Y64-AB64)*AD64)/((AD64-AB64)*Y64),0)</f>
        <v>0.89312233919672612</v>
      </c>
      <c r="AG64" s="62">
        <f t="shared" si="2"/>
        <v>0.8895951482750718</v>
      </c>
      <c r="AH64" s="12">
        <v>203</v>
      </c>
      <c r="AI64" s="14">
        <v>8.6999999999999994E-2</v>
      </c>
      <c r="AJ64" s="15">
        <v>0.21590000000000001</v>
      </c>
      <c r="AK64" s="31">
        <f t="shared" si="1"/>
        <v>40.014690100000003</v>
      </c>
      <c r="AL64" s="19">
        <v>1.7</v>
      </c>
      <c r="AM64" s="19"/>
      <c r="AN64" s="119">
        <f>AN62+AH64-AM64</f>
        <v>1199.8199999999993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24" t="s">
        <v>58</v>
      </c>
      <c r="D65" s="35">
        <v>17288</v>
      </c>
      <c r="E65" s="44">
        <v>3</v>
      </c>
      <c r="F65" s="35">
        <v>14960</v>
      </c>
      <c r="G65" s="36">
        <v>1.1000000000000001</v>
      </c>
      <c r="H65" s="38">
        <v>4.3</v>
      </c>
      <c r="I65" s="35">
        <v>15267</v>
      </c>
      <c r="J65" s="35">
        <v>14404</v>
      </c>
      <c r="K65" s="66">
        <v>0.08</v>
      </c>
      <c r="L65" s="38">
        <f>J65*(1-K65)</f>
        <v>13251.68</v>
      </c>
      <c r="M65" s="39">
        <v>0.74399999999999999</v>
      </c>
      <c r="N65" s="26">
        <f>L65*M65</f>
        <v>9859.2499200000002</v>
      </c>
      <c r="O65" s="37">
        <v>0.108</v>
      </c>
      <c r="P65" s="26">
        <f>L65*O65</f>
        <v>1431.1814400000001</v>
      </c>
      <c r="Q65" s="40">
        <v>0.14799999999999999</v>
      </c>
      <c r="R65" s="26">
        <f>L65*Q65</f>
        <v>1961.24864</v>
      </c>
      <c r="S65" s="40">
        <v>0.20599999999999999</v>
      </c>
      <c r="T65" s="26">
        <f>L65*S65</f>
        <v>2729.8460799999998</v>
      </c>
      <c r="U65" s="40">
        <v>0.50600000000000001</v>
      </c>
      <c r="V65" s="26">
        <f>L65*U65</f>
        <v>6705.3500800000002</v>
      </c>
      <c r="W65" s="40">
        <v>0.41</v>
      </c>
      <c r="X65" s="26">
        <f>W65*L65</f>
        <v>5433.1887999999999</v>
      </c>
      <c r="Y65" s="41">
        <v>3.0899999999999999E-3</v>
      </c>
      <c r="Z65" s="18">
        <f>L65*Y65</f>
        <v>40.947691200000001</v>
      </c>
      <c r="AA65" s="28">
        <f>IF(J65&gt;0,(AC65+AK65)/J65,0)</f>
        <v>2.6549897945015275E-3</v>
      </c>
      <c r="AB65" s="41">
        <v>3.6000000000000002E-4</v>
      </c>
      <c r="AC65" s="38">
        <f>AB65*L65</f>
        <v>4.7706048000000001</v>
      </c>
      <c r="AD65" s="29">
        <v>0.21790000000000001</v>
      </c>
      <c r="AE65" s="42">
        <f>AH65*(1-AI65)*AD65</f>
        <v>35.251426200000004</v>
      </c>
      <c r="AF65" s="29">
        <f>IF(AND(AD65&gt;0,AB65&gt;0,Y65&gt;0),((Y65-AB65)*AD65)/((AD65-AB65)*Y65),0)</f>
        <v>0.88495721353778478</v>
      </c>
      <c r="AG65" s="30">
        <f t="shared" si="2"/>
        <v>0.86591292182801982</v>
      </c>
      <c r="AH65" s="35">
        <v>177</v>
      </c>
      <c r="AI65" s="66">
        <v>8.5999999999999993E-2</v>
      </c>
      <c r="AJ65" s="67">
        <v>0.2069</v>
      </c>
      <c r="AK65" s="42">
        <f t="shared" si="1"/>
        <v>33.471868200000003</v>
      </c>
      <c r="AL65" s="18">
        <v>1.75</v>
      </c>
      <c r="AM65" s="18"/>
      <c r="AN65" s="122">
        <f>AN64+AH65-AM65</f>
        <v>1376.8199999999993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11" t="s">
        <v>53</v>
      </c>
      <c r="D66" s="44">
        <v>14000</v>
      </c>
      <c r="E66" s="44">
        <v>4</v>
      </c>
      <c r="F66" s="44">
        <v>16900</v>
      </c>
      <c r="G66" s="38">
        <v>1.1000000000000001</v>
      </c>
      <c r="H66" s="38">
        <v>4.2</v>
      </c>
      <c r="I66" s="44">
        <v>17008</v>
      </c>
      <c r="J66" s="44">
        <v>14230</v>
      </c>
      <c r="K66" s="66">
        <v>8.4000000000000005E-2</v>
      </c>
      <c r="L66" s="38">
        <f>J66*(1-K66)</f>
        <v>13034.68</v>
      </c>
      <c r="M66" s="29">
        <v>0.68100000000000005</v>
      </c>
      <c r="N66" s="26">
        <f>L66*M66</f>
        <v>8876.61708</v>
      </c>
      <c r="O66" s="40">
        <v>0.193</v>
      </c>
      <c r="P66" s="26">
        <f>L66*O66</f>
        <v>2515.6932400000001</v>
      </c>
      <c r="Q66" s="40">
        <v>0.126</v>
      </c>
      <c r="R66" s="26">
        <f>L66*Q66</f>
        <v>1642.36968</v>
      </c>
      <c r="S66" s="40">
        <v>0.21199999999999999</v>
      </c>
      <c r="T66" s="26">
        <f>L66*S66</f>
        <v>2763.3521599999999</v>
      </c>
      <c r="U66" s="40">
        <v>0.52100000000000002</v>
      </c>
      <c r="V66" s="26">
        <f>L66*U66</f>
        <v>6791.0682800000004</v>
      </c>
      <c r="W66" s="40">
        <v>0.4</v>
      </c>
      <c r="X66" s="26">
        <f>W66*L66</f>
        <v>5213.8720000000003</v>
      </c>
      <c r="Y66" s="48">
        <v>3.1900000000000001E-3</v>
      </c>
      <c r="Z66" s="18">
        <f>L66*Y66</f>
        <v>41.580629200000004</v>
      </c>
      <c r="AA66" s="28">
        <f>IF(J66&gt;0,(AC66+AK66)/J66,0)</f>
        <v>2.8259427266338717E-3</v>
      </c>
      <c r="AB66" s="48">
        <v>3.5E-4</v>
      </c>
      <c r="AC66" s="38">
        <f>AB66*L66</f>
        <v>4.562138</v>
      </c>
      <c r="AD66" s="29">
        <v>0.222</v>
      </c>
      <c r="AE66" s="42">
        <f>AH66*(1-AI66)*AD66</f>
        <v>36.726348000000002</v>
      </c>
      <c r="AF66" s="29">
        <f>IF(AND(AD66&gt;0,AB66&gt;0,Y66&gt;0),((Y66-AB66)*AD66)/((AD66-AB66)*Y66),0)</f>
        <v>0.89168794599070655</v>
      </c>
      <c r="AG66" s="30">
        <f t="shared" si="2"/>
        <v>0.87757281759829553</v>
      </c>
      <c r="AH66" s="44">
        <v>181</v>
      </c>
      <c r="AI66" s="66">
        <v>8.5999999999999993E-2</v>
      </c>
      <c r="AJ66" s="67">
        <v>0.2155</v>
      </c>
      <c r="AK66" s="42">
        <f t="shared" si="1"/>
        <v>35.651026999999999</v>
      </c>
      <c r="AL66" s="18">
        <v>1.57</v>
      </c>
      <c r="AM66" s="18"/>
      <c r="AN66" s="122">
        <f>AN65+AH66-AM66</f>
        <v>1557.8199999999993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37746</v>
      </c>
      <c r="E67" s="68"/>
      <c r="F67" s="52">
        <f>SUM(F64:F66)</f>
        <v>43578</v>
      </c>
      <c r="G67" s="53"/>
      <c r="H67" s="69"/>
      <c r="I67" s="52">
        <f>SUM(I64:I66)</f>
        <v>45419</v>
      </c>
      <c r="J67" s="52">
        <f>SUM(J64:J66)</f>
        <v>43292</v>
      </c>
      <c r="K67" s="21">
        <f>IF(J67&gt;0,(J64*K64+J65*K65+J66*K66)/J67,0)</f>
        <v>8.3007715051279685E-2</v>
      </c>
      <c r="L67" s="53">
        <f>L64+L65+L66</f>
        <v>39698.43</v>
      </c>
      <c r="M67" s="54">
        <f>IF(L67&gt;0,N67/L67,0)</f>
        <v>0.73547698485809132</v>
      </c>
      <c r="N67" s="55">
        <f>N64+N65+N66</f>
        <v>29197.281599999998</v>
      </c>
      <c r="O67" s="21">
        <f>IF(L67&gt;0,P67/L67,0)</f>
        <v>0.13962544639674668</v>
      </c>
      <c r="P67" s="55">
        <f>P64+P65+P66</f>
        <v>5542.9110099999998</v>
      </c>
      <c r="Q67" s="21">
        <f>IF(L67&gt;0,R67/L67,0)</f>
        <v>0.12489756874516196</v>
      </c>
      <c r="R67" s="55">
        <f>R64+R65+R66</f>
        <v>4958.2373900000002</v>
      </c>
      <c r="S67" s="21">
        <f>IF(L67&gt;0,T67/L67,0)</f>
        <v>0.2086457524894561</v>
      </c>
      <c r="T67" s="55">
        <f>T64+T65+T66</f>
        <v>8282.9087999999992</v>
      </c>
      <c r="U67" s="21">
        <f>IF(L67&gt;0,V67/L67,0)</f>
        <v>0.51126298571505224</v>
      </c>
      <c r="V67" s="55">
        <f>V64+V65+V66</f>
        <v>20296.33785</v>
      </c>
      <c r="W67" s="21">
        <f>IF(L67&gt;0,X67/L67,0)</f>
        <v>0.40333808666992627</v>
      </c>
      <c r="X67" s="55">
        <f>X64+X65+X66</f>
        <v>16011.888800000001</v>
      </c>
      <c r="Y67" s="56">
        <f>IF(L67&gt;0,Z67/L67,0)</f>
        <v>3.1397266894433859E-3</v>
      </c>
      <c r="Z67" s="57">
        <f>SUM(Z64:Z66)</f>
        <v>124.6422202</v>
      </c>
      <c r="AA67" s="63">
        <f>IF(L67&gt;0,(AA64*L64+AA65*L65+AA66*L66)/L67,0)</f>
        <v>2.8415297712907034E-3</v>
      </c>
      <c r="AB67" s="56">
        <f>IF(J67&gt;0,(J64*AB64+J65*AB65+J66*AB66)/J67,0)</f>
        <v>3.4994132865194495E-4</v>
      </c>
      <c r="AC67" s="53">
        <f>SUM(AC64:AC66)</f>
        <v>13.892846600000002</v>
      </c>
      <c r="AD67" s="54">
        <f>IF(J67&gt;0,(J64*AD64+J65*AD65+J66*AD66)/J67,0)</f>
        <v>0.21877364409128708</v>
      </c>
      <c r="AE67" s="59">
        <f>SUM(AE64:AE66)</f>
        <v>112.1036677</v>
      </c>
      <c r="AF67" s="54">
        <f>IF(AND(Z67&gt;0),((Z64*AF64+Z65*AF65+Z66*AF66)/Z67),0)</f>
        <v>0.88996140371687149</v>
      </c>
      <c r="AG67" s="58">
        <f t="shared" si="2"/>
        <v>0.8782920517894236</v>
      </c>
      <c r="AH67" s="52">
        <f>SUM(AH64:AH66)</f>
        <v>561</v>
      </c>
      <c r="AI67" s="21">
        <f>IF(AH67&gt;0,(AI64*AH64+AI65*AH65+AI66*AH66)/AH67,0)</f>
        <v>8.6361853832442062E-2</v>
      </c>
      <c r="AJ67" s="54">
        <f>IF(J67&gt;0,(AJ64*J64+AJ65*J65+AJ66*J66)/J67,0)</f>
        <v>0.21277406449228495</v>
      </c>
      <c r="AK67" s="59">
        <f>SUM(AK64:AK66)</f>
        <v>109.13758530000001</v>
      </c>
      <c r="AL67" s="70"/>
      <c r="AM67" s="57">
        <f>SUM(AM64:AM66)</f>
        <v>0</v>
      </c>
      <c r="AN67" s="124"/>
      <c r="AO67" s="125">
        <f>AN66</f>
        <v>1557.8199999999993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50</v>
      </c>
      <c r="D68" s="12">
        <v>18840</v>
      </c>
      <c r="E68" s="12">
        <v>0</v>
      </c>
      <c r="F68" s="12">
        <v>16130</v>
      </c>
      <c r="G68" s="13">
        <v>0.8</v>
      </c>
      <c r="H68" s="13">
        <v>3.9</v>
      </c>
      <c r="I68" s="12">
        <v>16623</v>
      </c>
      <c r="J68" s="12">
        <v>14440</v>
      </c>
      <c r="K68" s="14">
        <v>8.7999999999999995E-2</v>
      </c>
      <c r="L68" s="25">
        <f>J68*(1-K68)</f>
        <v>13169.28</v>
      </c>
      <c r="M68" s="15">
        <v>0.73299999999999998</v>
      </c>
      <c r="N68" s="26">
        <f>L68*M68</f>
        <v>9653.0822399999997</v>
      </c>
      <c r="O68" s="14">
        <v>0.14599999999999999</v>
      </c>
      <c r="P68" s="26">
        <f>L68*O68</f>
        <v>1922.71488</v>
      </c>
      <c r="Q68" s="16">
        <v>0.121</v>
      </c>
      <c r="R68" s="26">
        <f>L68*Q68</f>
        <v>1593.48288</v>
      </c>
      <c r="S68" s="16">
        <v>0.217</v>
      </c>
      <c r="T68" s="26">
        <f>L68*S68</f>
        <v>2857.7337600000001</v>
      </c>
      <c r="U68" s="16">
        <v>0.504</v>
      </c>
      <c r="V68" s="26">
        <f>L68*U68</f>
        <v>6637.3171200000006</v>
      </c>
      <c r="W68" s="16">
        <v>0.41</v>
      </c>
      <c r="X68" s="26">
        <f>W68*L68</f>
        <v>5399.4048000000003</v>
      </c>
      <c r="Y68" s="17">
        <v>3.2599999999999999E-3</v>
      </c>
      <c r="Z68" s="61">
        <f>L68*Y68</f>
        <v>42.931852800000001</v>
      </c>
      <c r="AA68" s="28">
        <f>IF(J68&gt;0,(AC68+AK68)/J68,0)</f>
        <v>2.9923986980609418E-3</v>
      </c>
      <c r="AB68" s="17">
        <v>3.4000000000000002E-4</v>
      </c>
      <c r="AC68" s="25">
        <f>AB68*L68</f>
        <v>4.4775552000000003</v>
      </c>
      <c r="AD68" s="141">
        <v>0.2203</v>
      </c>
      <c r="AE68" s="31">
        <f>AH68*(1-AI68)*AD68</f>
        <v>39.105453000000004</v>
      </c>
      <c r="AF68" s="29">
        <f>IF(AND(AD68&gt;0,AB68&gt;0,Y68&gt;0),((Y68-AB68)*AD68)/((AD68-AB68)*Y68),0)</f>
        <v>0.89709004537355919</v>
      </c>
      <c r="AG68" s="62">
        <f t="shared" ref="AG68:AG99" si="3">IF(AND(AA68&gt;0,AJ68&gt;0,AB68&gt;0),((AJ68*(AA68-AB68))/(AA68*(AJ68-AB68))),0)</f>
        <v>0.88776209090774139</v>
      </c>
      <c r="AH68" s="12">
        <v>194</v>
      </c>
      <c r="AI68" s="14">
        <v>8.5000000000000006E-2</v>
      </c>
      <c r="AJ68" s="15">
        <v>0.21820000000000001</v>
      </c>
      <c r="AK68" s="31">
        <f t="shared" si="1"/>
        <v>38.732682000000004</v>
      </c>
      <c r="AL68" s="19">
        <v>1.7</v>
      </c>
      <c r="AM68" s="19"/>
      <c r="AN68" s="119">
        <f>AN66+AH68-AM68</f>
        <v>1751.8199999999993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24" t="s">
        <v>58</v>
      </c>
      <c r="D69" s="35">
        <v>20359</v>
      </c>
      <c r="E69" s="44">
        <v>3</v>
      </c>
      <c r="F69" s="35">
        <v>15121</v>
      </c>
      <c r="G69" s="36">
        <v>1.2</v>
      </c>
      <c r="H69" s="38">
        <v>4.4000000000000004</v>
      </c>
      <c r="I69" s="35">
        <v>15782</v>
      </c>
      <c r="J69" s="35">
        <v>14553</v>
      </c>
      <c r="K69" s="66">
        <v>0.09</v>
      </c>
      <c r="L69" s="38">
        <f>J69*(1-K69)</f>
        <v>13243.23</v>
      </c>
      <c r="M69" s="39">
        <v>0.77300000000000002</v>
      </c>
      <c r="N69" s="26">
        <f>L69*M69</f>
        <v>10237.01679</v>
      </c>
      <c r="O69" s="37">
        <v>9.0999999999999998E-2</v>
      </c>
      <c r="P69" s="26">
        <f>L69*O69</f>
        <v>1205.13393</v>
      </c>
      <c r="Q69" s="40">
        <v>0.13600000000000001</v>
      </c>
      <c r="R69" s="26">
        <f>L69*Q69</f>
        <v>1801.0792800000002</v>
      </c>
      <c r="S69" s="40">
        <v>0.22800000000000001</v>
      </c>
      <c r="T69" s="26">
        <f>L69*S69</f>
        <v>3019.4564399999999</v>
      </c>
      <c r="U69" s="40">
        <v>0.498</v>
      </c>
      <c r="V69" s="26">
        <f>L69*U69</f>
        <v>6595.1285399999997</v>
      </c>
      <c r="W69" s="40">
        <v>0.4</v>
      </c>
      <c r="X69" s="26">
        <f>W69*L69</f>
        <v>5297.2920000000004</v>
      </c>
      <c r="Y69" s="41">
        <v>3.32E-3</v>
      </c>
      <c r="Z69" s="18">
        <f>L69*Y69</f>
        <v>43.9675236</v>
      </c>
      <c r="AA69" s="28">
        <f>IF(J69&gt;0,(AC69+AK69)/J69,0)</f>
        <v>3.0164469387755103E-3</v>
      </c>
      <c r="AB69" s="41">
        <v>3.3E-4</v>
      </c>
      <c r="AC69" s="38">
        <f>AB69*L69</f>
        <v>4.3702658999999997</v>
      </c>
      <c r="AD69" s="29">
        <v>0.219</v>
      </c>
      <c r="AE69" s="42">
        <f>AH69*(1-AI69)*AD69</f>
        <v>39.546143999999998</v>
      </c>
      <c r="AF69" s="29">
        <f>IF(AND(AD69&gt;0,AB69&gt;0,Y69&gt;0),((Y69-AB69)*AD69)/((AD69-AB69)*Y69),0)</f>
        <v>0.90196152975187904</v>
      </c>
      <c r="AG69" s="30">
        <f t="shared" si="3"/>
        <v>0.89194440612337333</v>
      </c>
      <c r="AH69" s="35">
        <v>198</v>
      </c>
      <c r="AI69" s="66">
        <v>8.7999999999999995E-2</v>
      </c>
      <c r="AJ69" s="67">
        <v>0.21890000000000001</v>
      </c>
      <c r="AK69" s="42">
        <f t="shared" si="1"/>
        <v>39.528086399999999</v>
      </c>
      <c r="AL69" s="18">
        <v>1.65</v>
      </c>
      <c r="AM69" s="18"/>
      <c r="AN69" s="122">
        <f>AN68+AH69-AM69</f>
        <v>1949.8199999999993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11" t="s">
        <v>49</v>
      </c>
      <c r="D70" s="44">
        <v>14500</v>
      </c>
      <c r="E70" s="44">
        <v>2</v>
      </c>
      <c r="F70" s="44">
        <v>17302</v>
      </c>
      <c r="G70" s="38">
        <v>1.2</v>
      </c>
      <c r="H70" s="38">
        <v>3.3</v>
      </c>
      <c r="I70" s="44">
        <v>17478</v>
      </c>
      <c r="J70" s="44">
        <v>14596</v>
      </c>
      <c r="K70" s="66">
        <v>0.09</v>
      </c>
      <c r="L70" s="38">
        <f>J70*(1-K70)</f>
        <v>13282.36</v>
      </c>
      <c r="M70" s="29">
        <v>0.755</v>
      </c>
      <c r="N70" s="26">
        <f>L70*M70</f>
        <v>10028.1818</v>
      </c>
      <c r="O70" s="40">
        <v>7.4999999999999997E-2</v>
      </c>
      <c r="P70" s="26">
        <f>L70*O70</f>
        <v>996.17700000000002</v>
      </c>
      <c r="Q70" s="40">
        <v>0.17</v>
      </c>
      <c r="R70" s="26">
        <f>L70*Q70</f>
        <v>2258.0012000000002</v>
      </c>
      <c r="S70" s="40">
        <v>0.22500000000000001</v>
      </c>
      <c r="T70" s="26">
        <f>L70*S70</f>
        <v>2988.5310000000004</v>
      </c>
      <c r="U70" s="40">
        <v>0.49399999999999999</v>
      </c>
      <c r="V70" s="26">
        <f>L70*U70</f>
        <v>6561.4858400000003</v>
      </c>
      <c r="W70" s="40">
        <v>0.41</v>
      </c>
      <c r="X70" s="26">
        <f>W70*L70</f>
        <v>5445.7676000000001</v>
      </c>
      <c r="Y70" s="48">
        <v>3.32E-3</v>
      </c>
      <c r="Z70" s="18">
        <f>L70*Y70</f>
        <v>44.0974352</v>
      </c>
      <c r="AA70" s="28">
        <f>IF(J70&gt;0,(AC70+AK70)/J70,0)</f>
        <v>3.0289067552754182E-3</v>
      </c>
      <c r="AB70" s="48">
        <v>3.3E-4</v>
      </c>
      <c r="AC70" s="38">
        <f>AB70*L70</f>
        <v>4.3831788000000005</v>
      </c>
      <c r="AD70" s="29">
        <v>0.2114</v>
      </c>
      <c r="AE70" s="42">
        <f>AH70*(1-AI70)*AD70</f>
        <v>38.816845200000003</v>
      </c>
      <c r="AF70" s="29">
        <f>IF(AND(AD70&gt;0,AB70&gt;0,Y70&gt;0),((Y70-AB70)*AD70)/((AD70-AB70)*Y70),0)</f>
        <v>0.90201046760596182</v>
      </c>
      <c r="AG70" s="30">
        <f t="shared" si="3"/>
        <v>0.89240754208154416</v>
      </c>
      <c r="AH70" s="44">
        <v>202</v>
      </c>
      <c r="AI70" s="66">
        <v>9.0999999999999998E-2</v>
      </c>
      <c r="AJ70" s="67">
        <v>0.21690000000000001</v>
      </c>
      <c r="AK70" s="42">
        <f t="shared" si="1"/>
        <v>39.8267442</v>
      </c>
      <c r="AL70" s="18">
        <v>1.71</v>
      </c>
      <c r="AM70" s="18"/>
      <c r="AN70" s="122">
        <f>AN69+AH70-AM70</f>
        <v>2151.8199999999993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53699</v>
      </c>
      <c r="E71" s="68"/>
      <c r="F71" s="52">
        <f>SUM(F68:F70)</f>
        <v>48553</v>
      </c>
      <c r="G71" s="53"/>
      <c r="H71" s="69"/>
      <c r="I71" s="52">
        <f>SUM(I68:I70)</f>
        <v>49883</v>
      </c>
      <c r="J71" s="52">
        <f>SUM(J68:J70)</f>
        <v>43589</v>
      </c>
      <c r="K71" s="21">
        <f>IF(J71&gt;0,(J68*K68+J69*K69+J70*K70)/J71,0)</f>
        <v>8.9337447521163585E-2</v>
      </c>
      <c r="L71" s="53">
        <f>L68+L69+L70</f>
        <v>39694.870000000003</v>
      </c>
      <c r="M71" s="54">
        <f>IF(L71&gt;0,N71/L71,0)</f>
        <v>0.75370648222301762</v>
      </c>
      <c r="N71" s="55">
        <f>N68+N69+N70</f>
        <v>29918.280829999996</v>
      </c>
      <c r="O71" s="21">
        <f>IF(L71&gt;0,P71/L71,0)</f>
        <v>0.10389316831116968</v>
      </c>
      <c r="P71" s="55">
        <f>P68+P69+P70</f>
        <v>4124.0258100000001</v>
      </c>
      <c r="Q71" s="21">
        <f>IF(L71&gt;0,R71/L71,0)</f>
        <v>0.14240034946581256</v>
      </c>
      <c r="R71" s="55">
        <f>R68+R69+R70</f>
        <v>5652.5633600000001</v>
      </c>
      <c r="S71" s="21">
        <f>IF(L71&gt;0,T71/L71,0)</f>
        <v>0.22334677503667349</v>
      </c>
      <c r="T71" s="55">
        <f>T68+T69+T70</f>
        <v>8865.7212</v>
      </c>
      <c r="U71" s="21">
        <f>IF(L71&gt;0,V71/L71,0)</f>
        <v>0.49865213061536667</v>
      </c>
      <c r="V71" s="55">
        <f>V68+V69+V70</f>
        <v>19793.931500000002</v>
      </c>
      <c r="W71" s="21">
        <f>IF(L71&gt;0,X71/L71,0)</f>
        <v>0.40666374269521477</v>
      </c>
      <c r="X71" s="55">
        <f>X68+X69+X70</f>
        <v>16142.464400000001</v>
      </c>
      <c r="Y71" s="56">
        <f>IF(L71&gt;0,Z71/L71,0)</f>
        <v>3.3000942338392843E-3</v>
      </c>
      <c r="Z71" s="57">
        <f>SUM(Z68:Z70)</f>
        <v>130.9968116</v>
      </c>
      <c r="AA71" s="63">
        <f>IF(L71&gt;0,(AA68*L68+AA69*L69+AA70*L70)/L71,0)</f>
        <v>3.0126378257291182E-3</v>
      </c>
      <c r="AB71" s="56">
        <f>IF(J71&gt;0,(J68*AB68+J69*AB69+J70*AB70)/J71,0)</f>
        <v>3.3331276239418202E-4</v>
      </c>
      <c r="AC71" s="53">
        <f>SUM(AC68:AC70)</f>
        <v>13.2309999</v>
      </c>
      <c r="AD71" s="54">
        <f>IF(J71&gt;0,(J68*AD68+J69*AD69+J70*AD70)/J71,0)</f>
        <v>0.21688576016884992</v>
      </c>
      <c r="AE71" s="59">
        <f>SUM(AE68:AE70)</f>
        <v>117.46844220000001</v>
      </c>
      <c r="AF71" s="54">
        <f>IF(AND(Z71&gt;0),((Z68*AF68+Z69*AF69+Z70*AF70)/Z71),0)</f>
        <v>0.90038146216191106</v>
      </c>
      <c r="AG71" s="58">
        <f t="shared" si="3"/>
        <v>0.89072371003637241</v>
      </c>
      <c r="AH71" s="52">
        <f>SUM(AH68:AH70)</f>
        <v>594</v>
      </c>
      <c r="AI71" s="21">
        <f>IF(AH71&gt;0,(AI68*AH68+AI69*AH69+AI70*AH70)/AH71,0)</f>
        <v>8.8040404040404044E-2</v>
      </c>
      <c r="AJ71" s="54">
        <f>IF(J71&gt;0,(AJ68*J68+AJ69*J69+AJ70*J70)/J71,0)</f>
        <v>0.2179983963844089</v>
      </c>
      <c r="AK71" s="59">
        <f>SUM(AK68:AK70)</f>
        <v>118.0875126</v>
      </c>
      <c r="AL71" s="70"/>
      <c r="AM71" s="57">
        <f>SUM(AM68:AM70)</f>
        <v>0</v>
      </c>
      <c r="AN71" s="124"/>
      <c r="AO71" s="125">
        <f>AN70</f>
        <v>2151.8199999999993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54</v>
      </c>
      <c r="D72" s="12">
        <v>17047</v>
      </c>
      <c r="E72" s="12">
        <v>0</v>
      </c>
      <c r="F72" s="12">
        <v>16996</v>
      </c>
      <c r="G72" s="13">
        <v>4.8</v>
      </c>
      <c r="H72" s="13">
        <v>6.1</v>
      </c>
      <c r="I72" s="12">
        <v>17123</v>
      </c>
      <c r="J72" s="12">
        <v>13738</v>
      </c>
      <c r="K72" s="14">
        <v>8.6999999999999994E-2</v>
      </c>
      <c r="L72" s="25">
        <f>J72*(1-K72)</f>
        <v>12542.794</v>
      </c>
      <c r="M72" s="15">
        <v>0.71399999999999997</v>
      </c>
      <c r="N72" s="26">
        <f>L72*M72</f>
        <v>8955.5549159999991</v>
      </c>
      <c r="O72" s="14">
        <v>0.16900000000000001</v>
      </c>
      <c r="P72" s="26">
        <f>L72*O72</f>
        <v>2119.7321860000002</v>
      </c>
      <c r="Q72" s="16">
        <v>0.11700000000000001</v>
      </c>
      <c r="R72" s="26">
        <f>L72*Q72</f>
        <v>1467.5068980000001</v>
      </c>
      <c r="S72" s="16">
        <v>0.22</v>
      </c>
      <c r="T72" s="26">
        <f>L72*S72</f>
        <v>2759.4146799999999</v>
      </c>
      <c r="U72" s="16">
        <v>0.48599999999999999</v>
      </c>
      <c r="V72" s="26">
        <f>L72*U72</f>
        <v>6095.7978839999996</v>
      </c>
      <c r="W72" s="16">
        <v>0.4</v>
      </c>
      <c r="X72" s="26">
        <f>W72*L72</f>
        <v>5017.1176000000005</v>
      </c>
      <c r="Y72" s="17">
        <v>3.3300000000000001E-3</v>
      </c>
      <c r="Z72" s="61">
        <f>L72*Y72</f>
        <v>41.767504019999997</v>
      </c>
      <c r="AA72" s="28">
        <f>IF(J72&gt;0,(AC72+AK72)/J72,0)</f>
        <v>3.1947626903479397E-3</v>
      </c>
      <c r="AB72" s="17">
        <v>3.6000000000000002E-4</v>
      </c>
      <c r="AC72" s="25">
        <f>AB72*L72</f>
        <v>4.5154058400000006</v>
      </c>
      <c r="AD72" s="141">
        <v>0.21260000000000001</v>
      </c>
      <c r="AE72" s="31">
        <f>AH72*(1-AI72)*AD72</f>
        <v>39.080131999999999</v>
      </c>
      <c r="AF72" s="29">
        <f>IF(AND(AD72&gt;0,AB72&gt;0,Y72&gt;0),((Y72-AB72)*AD72)/((AD72-AB72)*Y72),0)</f>
        <v>0.89340471266592647</v>
      </c>
      <c r="AG72" s="62">
        <f t="shared" si="3"/>
        <v>0.88880937125261605</v>
      </c>
      <c r="AH72" s="12">
        <v>202</v>
      </c>
      <c r="AI72" s="14">
        <v>0.09</v>
      </c>
      <c r="AJ72" s="15">
        <v>0.2142</v>
      </c>
      <c r="AK72" s="31">
        <f t="shared" ref="AK72:AK78" si="4">AH72*(1-AI72)*AJ72</f>
        <v>39.374243999999997</v>
      </c>
      <c r="AL72" s="19">
        <v>1.78</v>
      </c>
      <c r="AM72" s="19"/>
      <c r="AN72" s="119">
        <f>AN70+AH72-AM72</f>
        <v>2353.8199999999993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24" t="s">
        <v>58</v>
      </c>
      <c r="D73" s="35">
        <v>20083</v>
      </c>
      <c r="E73" s="44">
        <v>3</v>
      </c>
      <c r="F73" s="35">
        <v>15302</v>
      </c>
      <c r="G73" s="36">
        <v>2.7</v>
      </c>
      <c r="H73" s="38">
        <v>5.8</v>
      </c>
      <c r="I73" s="35">
        <v>15869</v>
      </c>
      <c r="J73" s="35">
        <v>13631</v>
      </c>
      <c r="K73" s="66">
        <v>8.6999999999999994E-2</v>
      </c>
      <c r="L73" s="38">
        <f>J73*(1-K73)</f>
        <v>12445.103000000001</v>
      </c>
      <c r="M73" s="39">
        <v>0.69899999999999995</v>
      </c>
      <c r="N73" s="26">
        <f>L73*M73</f>
        <v>8699.1269969999994</v>
      </c>
      <c r="O73" s="37">
        <v>8.4000000000000005E-2</v>
      </c>
      <c r="P73" s="26">
        <f>L73*O73</f>
        <v>1045.3886520000001</v>
      </c>
      <c r="Q73" s="40">
        <v>0.217</v>
      </c>
      <c r="R73" s="26">
        <f>L73*Q73</f>
        <v>2700.5873510000001</v>
      </c>
      <c r="S73" s="40">
        <v>0.19700000000000001</v>
      </c>
      <c r="T73" s="26">
        <f>L73*S73</f>
        <v>2451.6852910000002</v>
      </c>
      <c r="U73" s="40">
        <v>0.51700000000000002</v>
      </c>
      <c r="V73" s="26">
        <f>L73*U73</f>
        <v>6434.1182510000008</v>
      </c>
      <c r="W73" s="40">
        <v>0.4</v>
      </c>
      <c r="X73" s="26">
        <f>W73*L73</f>
        <v>4978.0412000000006</v>
      </c>
      <c r="Y73" s="41">
        <v>3.3400000000000001E-3</v>
      </c>
      <c r="Z73" s="18">
        <f>L73*Y73</f>
        <v>41.566644020000005</v>
      </c>
      <c r="AA73" s="28">
        <f>IF(J73&gt;0,(AC73+AK73)/J73,0)</f>
        <v>2.8378667104394396E-3</v>
      </c>
      <c r="AB73" s="41">
        <v>3.1E-4</v>
      </c>
      <c r="AC73" s="38">
        <f>AB73*L73</f>
        <v>3.8579819300000002</v>
      </c>
      <c r="AD73" s="29">
        <v>0.21310000000000001</v>
      </c>
      <c r="AE73" s="42">
        <f>AH73*(1-AI73)*AD73</f>
        <v>34.167601600000005</v>
      </c>
      <c r="AF73" s="29">
        <f>IF(AND(AD73&gt;0,AB73&gt;0,Y73&gt;0),((Y73-AB73)*AD73)/((AD73-AB73)*Y73),0)</f>
        <v>0.90850724886051948</v>
      </c>
      <c r="AG73" s="30">
        <f t="shared" si="3"/>
        <v>0.89203618013306352</v>
      </c>
      <c r="AH73" s="35">
        <v>176</v>
      </c>
      <c r="AI73" s="66">
        <v>8.8999999999999996E-2</v>
      </c>
      <c r="AJ73" s="67">
        <v>0.2172</v>
      </c>
      <c r="AK73" s="42">
        <f t="shared" si="4"/>
        <v>34.824979200000001</v>
      </c>
      <c r="AL73" s="18">
        <v>1.75</v>
      </c>
      <c r="AM73" s="18"/>
      <c r="AN73" s="122">
        <f>AN72+AH73-AM73</f>
        <v>2529.8199999999993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11" t="s">
        <v>49</v>
      </c>
      <c r="D74" s="44">
        <v>13800</v>
      </c>
      <c r="E74" s="44">
        <v>3</v>
      </c>
      <c r="F74" s="44">
        <v>15777</v>
      </c>
      <c r="G74" s="38">
        <v>2.4</v>
      </c>
      <c r="H74" s="38">
        <v>4.4000000000000004</v>
      </c>
      <c r="I74" s="44">
        <v>15735</v>
      </c>
      <c r="J74" s="44">
        <v>14387</v>
      </c>
      <c r="K74" s="66">
        <v>8.7999999999999995E-2</v>
      </c>
      <c r="L74" s="38">
        <f>J74*(1-K74)</f>
        <v>13120.944000000001</v>
      </c>
      <c r="M74" s="29">
        <v>0.76600000000000001</v>
      </c>
      <c r="N74" s="26">
        <f>L74*M74</f>
        <v>10050.643104000001</v>
      </c>
      <c r="O74" s="40">
        <v>0.08</v>
      </c>
      <c r="P74" s="26">
        <f>L74*O74</f>
        <v>1049.6755200000002</v>
      </c>
      <c r="Q74" s="40">
        <v>0.154</v>
      </c>
      <c r="R74" s="26">
        <f>L74*Q74</f>
        <v>2020.6253760000002</v>
      </c>
      <c r="S74" s="40">
        <v>0.20499999999999999</v>
      </c>
      <c r="T74" s="26">
        <f>L74*S74</f>
        <v>2689.7935200000002</v>
      </c>
      <c r="U74" s="40">
        <v>0.5</v>
      </c>
      <c r="V74" s="26">
        <f>L74*U74</f>
        <v>6560.4720000000007</v>
      </c>
      <c r="W74" s="40">
        <v>0.4</v>
      </c>
      <c r="X74" s="26">
        <f>W74*L74</f>
        <v>5248.3776000000007</v>
      </c>
      <c r="Y74" s="48">
        <v>3.3500000000000001E-3</v>
      </c>
      <c r="Z74" s="18">
        <f>L74*Y74</f>
        <v>43.955162400000006</v>
      </c>
      <c r="AA74" s="28">
        <f>IF(J74&gt;0,(AC74+AK74)/J74,0)</f>
        <v>3.357277347605477E-3</v>
      </c>
      <c r="AB74" s="48">
        <v>2.9999999999999997E-4</v>
      </c>
      <c r="AC74" s="38">
        <f>AB74*L74</f>
        <v>3.9362832000000001</v>
      </c>
      <c r="AD74" s="29">
        <v>0.21360000000000001</v>
      </c>
      <c r="AE74" s="42">
        <f>AH74*(1-AI74)*AD74</f>
        <v>42.957096000000007</v>
      </c>
      <c r="AF74" s="29">
        <f>IF(AND(AD74&gt;0,AB74&gt;0,Y74&gt;0),((Y74-AB74)*AD74)/((AD74-AB74)*Y74),0)</f>
        <v>0.91172827843902848</v>
      </c>
      <c r="AG74" s="30">
        <f t="shared" si="3"/>
        <v>0.91188197098931889</v>
      </c>
      <c r="AH74" s="44">
        <v>221</v>
      </c>
      <c r="AI74" s="66">
        <v>0.09</v>
      </c>
      <c r="AJ74" s="67">
        <v>0.22059999999999999</v>
      </c>
      <c r="AK74" s="42">
        <f t="shared" si="4"/>
        <v>44.364865999999999</v>
      </c>
      <c r="AL74" s="18">
        <v>1.74</v>
      </c>
      <c r="AM74" s="18"/>
      <c r="AN74" s="122">
        <f>AN73+AH74-AM74</f>
        <v>2750.8199999999993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50930</v>
      </c>
      <c r="E75" s="68"/>
      <c r="F75" s="52">
        <f>SUM(F72:F74)</f>
        <v>48075</v>
      </c>
      <c r="G75" s="53"/>
      <c r="H75" s="69"/>
      <c r="I75" s="52">
        <f>SUM(I72:I74)</f>
        <v>48727</v>
      </c>
      <c r="J75" s="52">
        <f>SUM(J72:J74)</f>
        <v>41756</v>
      </c>
      <c r="K75" s="21">
        <f>IF(J75&gt;0,(J72*K72+J73*K73+J74*K74)/J75,0)</f>
        <v>8.7344549286330106E-2</v>
      </c>
      <c r="L75" s="53">
        <f>L72+L73+L74</f>
        <v>38108.841</v>
      </c>
      <c r="M75" s="54">
        <f>IF(L75&gt;0,N75/L75,0)</f>
        <v>0.72700518541091297</v>
      </c>
      <c r="N75" s="55">
        <f>N72+N73+N74</f>
        <v>27705.325017000003</v>
      </c>
      <c r="O75" s="21">
        <f>IF(L75&gt;0,P75/L75,0)</f>
        <v>0.11059891215269445</v>
      </c>
      <c r="P75" s="55">
        <f>P72+P73+P74</f>
        <v>4214.7963580000005</v>
      </c>
      <c r="Q75" s="21">
        <f>IF(L75&gt;0,R75/L75,0)</f>
        <v>0.16239590243639263</v>
      </c>
      <c r="R75" s="55">
        <f>R72+R73+R74</f>
        <v>6188.7196249999997</v>
      </c>
      <c r="S75" s="21">
        <f>IF(L75&gt;0,T75/L75,0)</f>
        <v>0.20732442351106925</v>
      </c>
      <c r="T75" s="55">
        <f>T72+T73+T74</f>
        <v>7900.8934909999998</v>
      </c>
      <c r="U75" s="21">
        <f>IF(L75&gt;0,V75/L75,0)</f>
        <v>0.50094381340539851</v>
      </c>
      <c r="V75" s="55">
        <f>V72+V73+V74</f>
        <v>19090.388135000001</v>
      </c>
      <c r="W75" s="21">
        <f>IF(L75&gt;0,X75/L75,0)</f>
        <v>0.4</v>
      </c>
      <c r="X75" s="55">
        <f>X72+X73+X74</f>
        <v>15243.536400000001</v>
      </c>
      <c r="Y75" s="56">
        <f>IF(L75&gt;0,Z75/L75,0)</f>
        <v>3.34015171020289E-3</v>
      </c>
      <c r="Z75" s="57">
        <f>SUM(Z72:Z74)</f>
        <v>127.28931044000001</v>
      </c>
      <c r="AA75" s="63">
        <f>IF(L75&gt;0,(AA72*L72+AA73*L73+AA74*L74)/L75,0)</f>
        <v>3.1341662131894803E-3</v>
      </c>
      <c r="AB75" s="56">
        <f>IF(J75&gt;0,(J72*AB72+J73*AB73+J74*AB74)/J75,0)</f>
        <v>3.2300483762812523E-4</v>
      </c>
      <c r="AC75" s="53">
        <f>SUM(AC72:AC74)</f>
        <v>12.309670970000001</v>
      </c>
      <c r="AD75" s="54">
        <f>IF(J75&gt;0,(J72*AD72+J73*AD73+J74*AD74)/J75,0)</f>
        <v>0.21310777133825082</v>
      </c>
      <c r="AE75" s="59">
        <f>SUM(AE72:AE74)</f>
        <v>116.20482960000001</v>
      </c>
      <c r="AF75" s="54">
        <f>IF(AND(Z75&gt;0),((Z72*AF72+Z73*AF73+Z74*AF74)/Z75),0)</f>
        <v>0.90466392249391236</v>
      </c>
      <c r="AG75" s="58">
        <f t="shared" si="3"/>
        <v>0.89827546392554392</v>
      </c>
      <c r="AH75" s="52">
        <f>SUM(AH72:AH74)</f>
        <v>599</v>
      </c>
      <c r="AI75" s="21">
        <f>IF(AH75&gt;0,(AI72*AH72+AI73*AH73+AI74*AH74)/AH75,0)</f>
        <v>8.9706176961602671E-2</v>
      </c>
      <c r="AJ75" s="54">
        <f>IF(J75&gt;0,(AJ72*J72+AJ73*J73+AJ74*J74)/J75,0)</f>
        <v>0.21738444774403679</v>
      </c>
      <c r="AK75" s="59">
        <f>SUM(AK72:AK74)</f>
        <v>118.56408920000001</v>
      </c>
      <c r="AL75" s="70"/>
      <c r="AM75" s="57">
        <f>SUM(AM72:AM74)</f>
        <v>0</v>
      </c>
      <c r="AN75" s="124"/>
      <c r="AO75" s="125">
        <f>AN74</f>
        <v>2750.8199999999993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54</v>
      </c>
      <c r="D76" s="12">
        <v>6540</v>
      </c>
      <c r="E76" s="12">
        <v>1</v>
      </c>
      <c r="F76" s="12">
        <v>9924</v>
      </c>
      <c r="G76" s="13">
        <v>2.9</v>
      </c>
      <c r="H76" s="13">
        <v>5.6</v>
      </c>
      <c r="I76" s="12">
        <v>10051</v>
      </c>
      <c r="J76" s="12">
        <v>14511</v>
      </c>
      <c r="K76" s="14">
        <v>9.1999999999999998E-2</v>
      </c>
      <c r="L76" s="25">
        <f>J76*(1-K76)</f>
        <v>13175.988000000001</v>
      </c>
      <c r="M76" s="15">
        <v>0.82399999999999995</v>
      </c>
      <c r="N76" s="26">
        <f>L76*M76</f>
        <v>10857.014112000001</v>
      </c>
      <c r="O76" s="14">
        <v>8.5999999999999993E-2</v>
      </c>
      <c r="P76" s="26">
        <f>L76*O76</f>
        <v>1133.1349680000001</v>
      </c>
      <c r="Q76" s="16">
        <v>0.09</v>
      </c>
      <c r="R76" s="26">
        <f>L76*Q76</f>
        <v>1185.8389200000001</v>
      </c>
      <c r="S76" s="16">
        <v>0.20899999999999999</v>
      </c>
      <c r="T76" s="26">
        <f>L76*S76</f>
        <v>2753.7814920000001</v>
      </c>
      <c r="U76" s="16">
        <v>0.50700000000000001</v>
      </c>
      <c r="V76" s="26">
        <f>L76*U76</f>
        <v>6680.2259160000003</v>
      </c>
      <c r="W76" s="16">
        <v>0.41</v>
      </c>
      <c r="X76" s="26">
        <f>W76*L76</f>
        <v>5402.1550800000005</v>
      </c>
      <c r="Y76" s="17">
        <v>3.32E-3</v>
      </c>
      <c r="Z76" s="61">
        <f>L76*Y76</f>
        <v>43.744280160000002</v>
      </c>
      <c r="AA76" s="28">
        <f>IF(J76&gt;0,(AC76+AK76)/J76,0)</f>
        <v>3.0335246309696096E-3</v>
      </c>
      <c r="AB76" s="17">
        <v>3.4000000000000002E-4</v>
      </c>
      <c r="AC76" s="25">
        <f>AB76*L76</f>
        <v>4.4798359200000011</v>
      </c>
      <c r="AD76" s="141">
        <v>0.21210000000000001</v>
      </c>
      <c r="AE76" s="31">
        <f>AH76*(1-AI76)*AD76</f>
        <v>39.935036400000008</v>
      </c>
      <c r="AF76" s="29">
        <f>IF(AND(AD76&gt;0,AB76&gt;0,Y76&gt;0),((Y76-AB76)*AD76)/((AD76-AB76)*Y76),0)</f>
        <v>0.8990315246630648</v>
      </c>
      <c r="AG76" s="62">
        <f t="shared" si="3"/>
        <v>0.88935907099421896</v>
      </c>
      <c r="AH76" s="12">
        <v>206</v>
      </c>
      <c r="AI76" s="14">
        <v>8.5999999999999993E-2</v>
      </c>
      <c r="AJ76" s="15">
        <v>0.21</v>
      </c>
      <c r="AK76" s="31">
        <f t="shared" si="4"/>
        <v>39.539640000000006</v>
      </c>
      <c r="AL76" s="19">
        <v>1.8</v>
      </c>
      <c r="AM76" s="19">
        <v>1502.38</v>
      </c>
      <c r="AN76" s="119">
        <f>AN74+AH76-AM76</f>
        <v>1454.4399999999991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11" t="s">
        <v>53</v>
      </c>
      <c r="D77" s="35">
        <v>20220</v>
      </c>
      <c r="E77" s="44">
        <v>3</v>
      </c>
      <c r="F77" s="35">
        <v>14431</v>
      </c>
      <c r="G77" s="36">
        <v>1.3</v>
      </c>
      <c r="H77" s="38">
        <v>4.0999999999999996</v>
      </c>
      <c r="I77" s="35">
        <v>14623</v>
      </c>
      <c r="J77" s="35">
        <v>14572</v>
      </c>
      <c r="K77" s="66">
        <v>8.4000000000000005E-2</v>
      </c>
      <c r="L77" s="38">
        <f>J77*(1-K77)</f>
        <v>13347.952000000001</v>
      </c>
      <c r="M77" s="39">
        <v>0.73499999999999999</v>
      </c>
      <c r="N77" s="26">
        <f>L77*M77</f>
        <v>9810.7447200000006</v>
      </c>
      <c r="O77" s="37">
        <v>0.20499999999999999</v>
      </c>
      <c r="P77" s="26">
        <f>L77*O77</f>
        <v>2736.33016</v>
      </c>
      <c r="Q77" s="40">
        <v>6.3E-2</v>
      </c>
      <c r="R77" s="26">
        <f>L77*Q77</f>
        <v>840.92097600000011</v>
      </c>
      <c r="S77" s="40">
        <v>0.21099999999999999</v>
      </c>
      <c r="T77" s="26">
        <f>L77*S77</f>
        <v>2816.417872</v>
      </c>
      <c r="U77" s="40">
        <v>0.50700000000000001</v>
      </c>
      <c r="V77" s="26">
        <f>L77*U77</f>
        <v>6767.4116640000011</v>
      </c>
      <c r="W77" s="40">
        <v>0.41</v>
      </c>
      <c r="X77" s="26">
        <f>W77*L77</f>
        <v>5472.66032</v>
      </c>
      <c r="Y77" s="41">
        <v>3.2699999999999999E-3</v>
      </c>
      <c r="Z77" s="18">
        <f>L77*Y77</f>
        <v>43.647803039999999</v>
      </c>
      <c r="AA77" s="28">
        <f>IF(J77&gt;0,(AC77+AK77)/J77,0)</f>
        <v>3.2569889651386224E-3</v>
      </c>
      <c r="AB77" s="41">
        <v>3.5E-4</v>
      </c>
      <c r="AC77" s="38">
        <f>AB77*L77</f>
        <v>4.6717832000000001</v>
      </c>
      <c r="AD77" s="29">
        <v>0.2235</v>
      </c>
      <c r="AE77" s="42">
        <f>AH77*(1-AI77)*AD77</f>
        <v>44.172540000000005</v>
      </c>
      <c r="AF77" s="29">
        <f>IF(AND(AD77&gt;0,AB77&gt;0,Y77&gt;0),((Y77-AB77)*AD77)/((AD77-AB77)*Y77),0)</f>
        <v>0.8943669354755821</v>
      </c>
      <c r="AG77" s="30">
        <f t="shared" si="3"/>
        <v>0.89398402212902794</v>
      </c>
      <c r="AH77" s="35">
        <v>216</v>
      </c>
      <c r="AI77" s="66">
        <v>8.5000000000000006E-2</v>
      </c>
      <c r="AJ77" s="67">
        <v>0.2165</v>
      </c>
      <c r="AK77" s="42">
        <f t="shared" si="4"/>
        <v>42.789060000000006</v>
      </c>
      <c r="AL77" s="18">
        <v>1.7</v>
      </c>
      <c r="AM77" s="18"/>
      <c r="AN77" s="122">
        <f>AN76+AH77-AM77</f>
        <v>1670.4399999999991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49</v>
      </c>
      <c r="D78" s="44">
        <v>20455</v>
      </c>
      <c r="E78" s="44">
        <v>0</v>
      </c>
      <c r="F78" s="44">
        <v>15904</v>
      </c>
      <c r="G78" s="38">
        <v>1.9</v>
      </c>
      <c r="H78" s="38">
        <v>5.0999999999999996</v>
      </c>
      <c r="I78" s="44">
        <v>15798</v>
      </c>
      <c r="J78" s="44">
        <v>14578</v>
      </c>
      <c r="K78" s="66">
        <v>9.1999999999999998E-2</v>
      </c>
      <c r="L78" s="38">
        <f>J78*(1-K78)</f>
        <v>13236.824000000001</v>
      </c>
      <c r="M78" s="29">
        <v>0.81799999999999995</v>
      </c>
      <c r="N78" s="26">
        <f>L78*M78</f>
        <v>10827.722032</v>
      </c>
      <c r="O78" s="40">
        <v>8.8999999999999996E-2</v>
      </c>
      <c r="P78" s="26">
        <f>L78*O78</f>
        <v>1178.0773360000001</v>
      </c>
      <c r="Q78" s="40">
        <v>9.2999999999999999E-2</v>
      </c>
      <c r="R78" s="26">
        <f>L78*Q78</f>
        <v>1231.0246320000001</v>
      </c>
      <c r="S78" s="40">
        <v>0.20300000000000001</v>
      </c>
      <c r="T78" s="26">
        <f>L78*S78</f>
        <v>2687.0752720000005</v>
      </c>
      <c r="U78" s="40">
        <v>0.51700000000000002</v>
      </c>
      <c r="V78" s="26">
        <f>L78*U78</f>
        <v>6843.4380080000001</v>
      </c>
      <c r="W78" s="40">
        <v>0.4</v>
      </c>
      <c r="X78" s="26">
        <f>W78*L78</f>
        <v>5294.7296000000006</v>
      </c>
      <c r="Y78" s="48">
        <v>3.2200000000000002E-3</v>
      </c>
      <c r="Z78" s="18">
        <f>L78*Y78</f>
        <v>42.622573280000005</v>
      </c>
      <c r="AA78" s="28">
        <f>IF(J78&gt;0,(AC78+AK78)/J78,0)</f>
        <v>3.146458822883798E-3</v>
      </c>
      <c r="AB78" s="48">
        <v>3.3E-4</v>
      </c>
      <c r="AC78" s="38">
        <f>AB78*L78</f>
        <v>4.3681519199999999</v>
      </c>
      <c r="AD78" s="29">
        <v>0.21779999999999999</v>
      </c>
      <c r="AE78" s="42">
        <f>AH78*(1-AI78)*AD78</f>
        <v>40.918521600000005</v>
      </c>
      <c r="AF78" s="29">
        <f>IF(AND(AD78&gt;0,AB78&gt;0,Y78&gt;0),((Y78-AB78)*AD78)/((AD78-AB78)*Y78),0)</f>
        <v>0.89887746350106978</v>
      </c>
      <c r="AG78" s="30">
        <f t="shared" si="3"/>
        <v>0.89645940163170657</v>
      </c>
      <c r="AH78" s="44">
        <v>206</v>
      </c>
      <c r="AI78" s="66">
        <v>8.7999999999999995E-2</v>
      </c>
      <c r="AJ78" s="67">
        <v>0.22090000000000001</v>
      </c>
      <c r="AK78" s="42">
        <f t="shared" si="4"/>
        <v>41.500924800000007</v>
      </c>
      <c r="AL78" s="18">
        <v>1.72</v>
      </c>
      <c r="AM78" s="18"/>
      <c r="AN78" s="122">
        <f>AN77+AH78-AM78</f>
        <v>1876.4399999999991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47215</v>
      </c>
      <c r="E79" s="68"/>
      <c r="F79" s="52">
        <f>SUM(F76:F78)</f>
        <v>40259</v>
      </c>
      <c r="G79" s="53"/>
      <c r="H79" s="69"/>
      <c r="I79" s="52">
        <f>SUM(I76:I78)</f>
        <v>40472</v>
      </c>
      <c r="J79" s="52">
        <f>SUM(J76:J78)</f>
        <v>43661</v>
      </c>
      <c r="K79" s="21">
        <f>IF(J79&gt;0,(J76*K76+J77*K77+J78*K78)/J79,0)</f>
        <v>8.9329974118778771E-2</v>
      </c>
      <c r="L79" s="53">
        <f>L76+L77+L78</f>
        <v>39760.764000000003</v>
      </c>
      <c r="M79" s="54">
        <f>IF(L79&gt;0,N79/L79,0)</f>
        <v>0.79212463985852977</v>
      </c>
      <c r="N79" s="55">
        <f>N76+N77+N78</f>
        <v>31495.480863999997</v>
      </c>
      <c r="O79" s="21">
        <f>IF(L79&gt;0,P79/L79,0)</f>
        <v>0.12694782383960226</v>
      </c>
      <c r="P79" s="55">
        <f>P76+P77+P78</f>
        <v>5047.5424640000001</v>
      </c>
      <c r="Q79" s="21">
        <f>IF(L79&gt;0,R79/L79,0)</f>
        <v>8.1934656185177923E-2</v>
      </c>
      <c r="R79" s="55">
        <f>R76+R77+R78</f>
        <v>3257.7845280000001</v>
      </c>
      <c r="S79" s="21">
        <f>IF(L79&gt;0,T79/L79,0)</f>
        <v>0.20767394298560257</v>
      </c>
      <c r="T79" s="55">
        <f>T76+T77+T78</f>
        <v>8257.2746360000001</v>
      </c>
      <c r="U79" s="21">
        <f>IF(L79&gt;0,V79/L79,0)</f>
        <v>0.51032911711656248</v>
      </c>
      <c r="V79" s="55">
        <f>V76+V77+V78</f>
        <v>20291.075588000003</v>
      </c>
      <c r="W79" s="21">
        <f>IF(L79&gt;0,X79/L79,0)</f>
        <v>0.4066708828834375</v>
      </c>
      <c r="X79" s="55">
        <f>X76+X77+X78</f>
        <v>16169.545</v>
      </c>
      <c r="Y79" s="56">
        <f>IF(L79&gt;0,Z79/L79,0)</f>
        <v>3.2699234974458741E-3</v>
      </c>
      <c r="Z79" s="57">
        <f>SUM(Z76:Z78)</f>
        <v>130.01465648000001</v>
      </c>
      <c r="AA79" s="63">
        <f>IF(L79&gt;0,(AA76*L76+AA77*L77+AA78*L78)/L79,0)</f>
        <v>3.1461402041550309E-3</v>
      </c>
      <c r="AB79" s="56">
        <f>IF(J79&gt;0,(J76*AB76+J77*AB77+J78*AB78)/J79,0)</f>
        <v>3.3999862577586406E-4</v>
      </c>
      <c r="AC79" s="53">
        <f>SUM(AC76:AC78)</f>
        <v>13.519771040000002</v>
      </c>
      <c r="AD79" s="54">
        <f>IF(J79&gt;0,(J76*AD76+J77*AD77+J78*AD78)/J79,0)</f>
        <v>0.21780796362886787</v>
      </c>
      <c r="AE79" s="59">
        <f>SUM(AE76:AE78)</f>
        <v>125.02609800000002</v>
      </c>
      <c r="AF79" s="54">
        <f>IF(AND(Z79&gt;0),((Z76*AF76+Z77*AF77+Z78*AF78)/Z79),0)</f>
        <v>0.89741504880584599</v>
      </c>
      <c r="AG79" s="58">
        <f t="shared" si="3"/>
        <v>0.89333893031037059</v>
      </c>
      <c r="AH79" s="52">
        <f>SUM(AH76:AH78)</f>
        <v>628</v>
      </c>
      <c r="AI79" s="21">
        <f>IF(AH79&gt;0,(AI76*AH76+AI77*AH77+AI78*AH78)/AH79,0)</f>
        <v>8.6312101910828026E-2</v>
      </c>
      <c r="AJ79" s="54">
        <f>IF(J79&gt;0,(AJ76*J76+AJ77*J77+AJ78*J78)/J79,0)</f>
        <v>0.21580880419596438</v>
      </c>
      <c r="AK79" s="59">
        <f>SUM(AK76:AK78)</f>
        <v>123.82962480000002</v>
      </c>
      <c r="AL79" s="70"/>
      <c r="AM79" s="57">
        <f>SUM(AM76:AM78)</f>
        <v>1502.38</v>
      </c>
      <c r="AN79" s="124"/>
      <c r="AO79" s="125">
        <f>AN78</f>
        <v>1876.4399999999991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54</v>
      </c>
      <c r="D80" s="12">
        <v>6190</v>
      </c>
      <c r="E80" s="12">
        <v>0</v>
      </c>
      <c r="F80" s="12">
        <v>4135</v>
      </c>
      <c r="G80" s="13">
        <v>1.6</v>
      </c>
      <c r="H80" s="13">
        <v>4.3</v>
      </c>
      <c r="I80" s="12">
        <v>4386</v>
      </c>
      <c r="J80" s="12">
        <v>14604</v>
      </c>
      <c r="K80" s="14">
        <v>8.1000000000000003E-2</v>
      </c>
      <c r="L80" s="25">
        <f>J80*(1-K80)</f>
        <v>13421.076000000001</v>
      </c>
      <c r="M80" s="15">
        <v>0.77600000000000002</v>
      </c>
      <c r="N80" s="26">
        <f>L80*M80</f>
        <v>10414.754976</v>
      </c>
      <c r="O80" s="14">
        <v>0.14399999999999999</v>
      </c>
      <c r="P80" s="26">
        <f>L80*O80</f>
        <v>1932.6349439999999</v>
      </c>
      <c r="Q80" s="16">
        <v>0.08</v>
      </c>
      <c r="R80" s="26">
        <f>L80*Q80</f>
        <v>1073.6860800000002</v>
      </c>
      <c r="S80" s="16">
        <v>0.20699999999999999</v>
      </c>
      <c r="T80" s="26">
        <f>L80*S80</f>
        <v>2778.1627320000002</v>
      </c>
      <c r="U80" s="16">
        <v>0.52300000000000002</v>
      </c>
      <c r="V80" s="26">
        <f>L80*U80</f>
        <v>7019.222748000001</v>
      </c>
      <c r="W80" s="16">
        <v>0.4</v>
      </c>
      <c r="X80" s="26">
        <f>W80*L80</f>
        <v>5368.4304000000011</v>
      </c>
      <c r="Y80" s="17">
        <v>3.2699999999999999E-3</v>
      </c>
      <c r="Z80" s="61">
        <f>L80*Y80</f>
        <v>43.886918520000002</v>
      </c>
      <c r="AA80" s="28">
        <f>IF(J80&gt;0,(AC80+AK80)/J80,0)</f>
        <v>3.0207574527526711E-3</v>
      </c>
      <c r="AB80" s="17">
        <v>3.4000000000000002E-4</v>
      </c>
      <c r="AC80" s="25">
        <f>AB80*L80</f>
        <v>4.5631658400000008</v>
      </c>
      <c r="AD80" s="141">
        <v>0.21340000000000001</v>
      </c>
      <c r="AE80" s="31">
        <f>AH80*(1-AI80)*AD80</f>
        <v>39.075887400000006</v>
      </c>
      <c r="AF80" s="29">
        <f>IF(AND(AD80&gt;0,AB80&gt;0,Y80&gt;0),((Y80-AB80)*AD80)/((AD80-AB80)*Y80),0)</f>
        <v>0.89745433584486545</v>
      </c>
      <c r="AG80" s="62">
        <f t="shared" si="3"/>
        <v>0.88884455576541288</v>
      </c>
      <c r="AH80" s="12">
        <v>201</v>
      </c>
      <c r="AI80" s="14">
        <v>8.8999999999999996E-2</v>
      </c>
      <c r="AJ80" s="15">
        <v>0.216</v>
      </c>
      <c r="AK80" s="31">
        <f t="shared" ref="AK80:AK90" si="5">AH80*(1-AI80)*AJ80</f>
        <v>39.551976000000003</v>
      </c>
      <c r="AL80" s="19">
        <v>1.69</v>
      </c>
      <c r="AM80" s="19">
        <v>1004.74</v>
      </c>
      <c r="AN80" s="119">
        <f>AN78+AH80-AM80</f>
        <v>1072.6999999999991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11" t="s">
        <v>53</v>
      </c>
      <c r="D81" s="35">
        <v>12900</v>
      </c>
      <c r="E81" s="44">
        <v>2</v>
      </c>
      <c r="F81" s="35">
        <v>11153</v>
      </c>
      <c r="G81" s="36">
        <v>1</v>
      </c>
      <c r="H81" s="38">
        <v>4.3</v>
      </c>
      <c r="I81" s="35">
        <v>11318</v>
      </c>
      <c r="J81" s="35">
        <v>14468</v>
      </c>
      <c r="K81" s="66">
        <v>8.1000000000000003E-2</v>
      </c>
      <c r="L81" s="38">
        <f>J81*(1-K81)</f>
        <v>13296.092000000001</v>
      </c>
      <c r="M81" s="39">
        <v>0.78700000000000003</v>
      </c>
      <c r="N81" s="26">
        <f>L81*M81</f>
        <v>10464.024404000002</v>
      </c>
      <c r="O81" s="37">
        <v>0.13800000000000001</v>
      </c>
      <c r="P81" s="26">
        <f>L81*O81</f>
        <v>1834.8606960000002</v>
      </c>
      <c r="Q81" s="40">
        <v>7.4999999999999997E-2</v>
      </c>
      <c r="R81" s="26">
        <f>L81*Q81</f>
        <v>997.20690000000002</v>
      </c>
      <c r="S81" s="40">
        <v>0.21099999999999999</v>
      </c>
      <c r="T81" s="26">
        <f>L81*S81</f>
        <v>2805.4754120000002</v>
      </c>
      <c r="U81" s="40">
        <v>0.50800000000000001</v>
      </c>
      <c r="V81" s="26">
        <f>L81*U81</f>
        <v>6754.4147360000006</v>
      </c>
      <c r="W81" s="40">
        <v>0.41</v>
      </c>
      <c r="X81" s="26">
        <f>W81*L81</f>
        <v>5451.3977199999999</v>
      </c>
      <c r="Y81" s="41">
        <v>3.2599999999999999E-3</v>
      </c>
      <c r="Z81" s="18">
        <f>L81*Y81</f>
        <v>43.345259920000004</v>
      </c>
      <c r="AA81" s="28">
        <f>IF(J81&gt;0,(AC81+AK81)/J81,0)</f>
        <v>3.0528589770528066E-3</v>
      </c>
      <c r="AB81" s="41">
        <v>3.4000000000000002E-4</v>
      </c>
      <c r="AC81" s="38">
        <f>AB81*L81</f>
        <v>4.5206712800000002</v>
      </c>
      <c r="AD81" s="29">
        <v>0.21310000000000001</v>
      </c>
      <c r="AE81" s="42">
        <f>AH81*(1-AI81)*AD81</f>
        <v>39.279444400000003</v>
      </c>
      <c r="AF81" s="29">
        <f>IF(AND(AD81&gt;0,AB81&gt;0,Y81&gt;0),((Y81-AB81)*AD81)/((AD81-AB81)*Y81),0)</f>
        <v>0.89713689897427562</v>
      </c>
      <c r="AG81" s="30">
        <f t="shared" si="3"/>
        <v>0.89003583013446685</v>
      </c>
      <c r="AH81" s="35">
        <v>203</v>
      </c>
      <c r="AI81" s="66">
        <v>9.1999999999999998E-2</v>
      </c>
      <c r="AJ81" s="67">
        <v>0.21510000000000001</v>
      </c>
      <c r="AK81" s="42">
        <f t="shared" si="5"/>
        <v>39.648092400000003</v>
      </c>
      <c r="AL81" s="18">
        <v>1.75</v>
      </c>
      <c r="AM81" s="18"/>
      <c r="AN81" s="122">
        <f>AN80+AH81-AM81</f>
        <v>1275.6999999999991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50</v>
      </c>
      <c r="D82" s="44">
        <v>18060</v>
      </c>
      <c r="E82" s="44">
        <v>1</v>
      </c>
      <c r="F82" s="44">
        <v>16674</v>
      </c>
      <c r="G82" s="38">
        <v>1.4</v>
      </c>
      <c r="H82" s="38">
        <v>5</v>
      </c>
      <c r="I82" s="44">
        <v>16333</v>
      </c>
      <c r="J82" s="44">
        <v>14603</v>
      </c>
      <c r="K82" s="66">
        <v>0.08</v>
      </c>
      <c r="L82" s="38">
        <f>J82*(1-K82)</f>
        <v>13434.76</v>
      </c>
      <c r="M82" s="29">
        <v>0.81599999999999995</v>
      </c>
      <c r="N82" s="26">
        <f>L82*M82</f>
        <v>10962.764159999999</v>
      </c>
      <c r="O82" s="40">
        <v>0.104</v>
      </c>
      <c r="P82" s="26">
        <f>L82*O82</f>
        <v>1397.21504</v>
      </c>
      <c r="Q82" s="40">
        <v>0.08</v>
      </c>
      <c r="R82" s="26">
        <f>L82*Q82</f>
        <v>1074.7808</v>
      </c>
      <c r="S82" s="40">
        <v>0.20499999999999999</v>
      </c>
      <c r="T82" s="26">
        <f>L82*S82</f>
        <v>2754.1257999999998</v>
      </c>
      <c r="U82" s="40">
        <v>0.51400000000000001</v>
      </c>
      <c r="V82" s="26">
        <f>L82*U82</f>
        <v>6905.4666400000006</v>
      </c>
      <c r="W82" s="40">
        <v>0.4</v>
      </c>
      <c r="X82" s="26">
        <f>W82*L82</f>
        <v>5373.9040000000005</v>
      </c>
      <c r="Y82" s="48">
        <v>3.2399999999999998E-3</v>
      </c>
      <c r="Z82" s="18">
        <f>L82*Y82</f>
        <v>43.528622399999996</v>
      </c>
      <c r="AA82" s="28">
        <f>IF(J82&gt;0,(AC82+AK82)/J82,0)</f>
        <v>3.1875578168869415E-3</v>
      </c>
      <c r="AB82" s="48">
        <v>3.3E-4</v>
      </c>
      <c r="AC82" s="38">
        <f>AB82*L82</f>
        <v>4.4334708000000003</v>
      </c>
      <c r="AD82" s="29">
        <v>0.2271</v>
      </c>
      <c r="AE82" s="42">
        <f>AH82*(1-AI82)*AD82</f>
        <v>43.812132000000005</v>
      </c>
      <c r="AF82" s="29">
        <f>IF(AND(AD82&gt;0,AB82&gt;0,Y82&gt;0),((Y82-AB82)*AD82)/((AD82-AB82)*Y82),0)</f>
        <v>0.89945515034812562</v>
      </c>
      <c r="AG82" s="30">
        <f t="shared" si="3"/>
        <v>0.89782969833431192</v>
      </c>
      <c r="AH82" s="44">
        <v>212</v>
      </c>
      <c r="AI82" s="66">
        <v>0.09</v>
      </c>
      <c r="AJ82" s="67">
        <v>0.21829999999999999</v>
      </c>
      <c r="AK82" s="42">
        <f t="shared" si="5"/>
        <v>42.114436000000005</v>
      </c>
      <c r="AL82" s="18">
        <v>1.75</v>
      </c>
      <c r="AM82" s="18"/>
      <c r="AN82" s="122">
        <f>AN81+AH82-AM82</f>
        <v>1487.6999999999991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37150</v>
      </c>
      <c r="E83" s="68"/>
      <c r="F83" s="52">
        <f>SUM(F80:F82)</f>
        <v>31962</v>
      </c>
      <c r="G83" s="53"/>
      <c r="H83" s="69"/>
      <c r="I83" s="52">
        <f>SUM(I80:I82)</f>
        <v>32037</v>
      </c>
      <c r="J83" s="52">
        <f>SUM(J80:J82)</f>
        <v>43675</v>
      </c>
      <c r="K83" s="21">
        <f>IF(J83&gt;0,(J80*K80+J81*K81+J82*K82)/J83,0)</f>
        <v>8.0665643961076131E-2</v>
      </c>
      <c r="L83" s="53">
        <f>L80+L81+L82</f>
        <v>40151.928</v>
      </c>
      <c r="M83" s="54">
        <f>IF(L83&gt;0,N83/L83,0)</f>
        <v>0.79302651519000533</v>
      </c>
      <c r="N83" s="55">
        <f>N80+N81+N82</f>
        <v>31841.543539999999</v>
      </c>
      <c r="O83" s="21">
        <f>IF(L83&gt;0,P83/L83,0)</f>
        <v>0.12862920754390675</v>
      </c>
      <c r="P83" s="55">
        <f>P80+P81+P82</f>
        <v>5164.7106800000001</v>
      </c>
      <c r="Q83" s="21">
        <f>IF(L83&gt;0,R83/L83,0)</f>
        <v>7.8344277266087947E-2</v>
      </c>
      <c r="R83" s="55">
        <f>R80+R81+R82</f>
        <v>3145.6737800000001</v>
      </c>
      <c r="S83" s="21">
        <f>IF(L83&gt;0,T83/L83,0)</f>
        <v>0.20765538192835972</v>
      </c>
      <c r="T83" s="55">
        <f>T80+T81+T82</f>
        <v>8337.7639440000003</v>
      </c>
      <c r="U83" s="21">
        <f>IF(L83&gt;0,V83/L83,0)</f>
        <v>0.51502144863379928</v>
      </c>
      <c r="V83" s="55">
        <f>V80+V81+V82</f>
        <v>20679.104124000005</v>
      </c>
      <c r="W83" s="21">
        <f>IF(L83&gt;0,X83/L83,0)</f>
        <v>0.40331144546782416</v>
      </c>
      <c r="X83" s="55">
        <f>X80+X81+X82</f>
        <v>16193.732120000002</v>
      </c>
      <c r="Y83" s="56">
        <f>IF(L83&gt;0,Z83/L83,0)</f>
        <v>3.2566506106506267E-3</v>
      </c>
      <c r="Z83" s="57">
        <f>SUM(Z80:Z82)</f>
        <v>130.76080084</v>
      </c>
      <c r="AA83" s="63">
        <f>IF(L83&gt;0,(AA80*L80+AA81*L81+AA82*L82)/L83,0)</f>
        <v>3.0871987872881229E-3</v>
      </c>
      <c r="AB83" s="56">
        <f>IF(J83&gt;0,(J80*AB80+J81*AB81+J82*AB82)/J83,0)</f>
        <v>3.3665643961076127E-4</v>
      </c>
      <c r="AC83" s="53">
        <f>SUM(AC80:AC82)</f>
        <v>13.517307920000002</v>
      </c>
      <c r="AD83" s="54">
        <f>IF(J83&gt;0,(J80*AD80+J81*AD81+J82*AD82)/J83,0)</f>
        <v>0.21788129822552949</v>
      </c>
      <c r="AE83" s="59">
        <f>SUM(AE80:AE82)</f>
        <v>122.16746380000002</v>
      </c>
      <c r="AF83" s="54">
        <f>IF(AND(Z83&gt;0),((Z80*AF80+Z81*AF81+Z82*AF82)/Z83),0)</f>
        <v>0.89801515617381622</v>
      </c>
      <c r="AG83" s="58">
        <f t="shared" si="3"/>
        <v>0.89233860716768143</v>
      </c>
      <c r="AH83" s="52">
        <f>SUM(AH80:AH82)</f>
        <v>616</v>
      </c>
      <c r="AI83" s="21">
        <f>IF(AH83&gt;0,(AI80*AH80+AI81*AH81+AI82*AH82)/AH83,0)</f>
        <v>9.0332792207792195E-2</v>
      </c>
      <c r="AJ83" s="54">
        <f>IF(J83&gt;0,(AJ80*J80+AJ81*J81+AJ82*J82)/J83,0)</f>
        <v>0.21647088036634229</v>
      </c>
      <c r="AK83" s="59">
        <f>SUM(AK80:AK82)</f>
        <v>121.3145044</v>
      </c>
      <c r="AL83" s="70"/>
      <c r="AM83" s="57">
        <f>SUM(AM80:AM82)</f>
        <v>1004.74</v>
      </c>
      <c r="AN83" s="124"/>
      <c r="AO83" s="125">
        <f>AN82</f>
        <v>1487.6999999999991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24" t="s">
        <v>58</v>
      </c>
      <c r="D84" s="12">
        <v>5015</v>
      </c>
      <c r="E84" s="12">
        <v>0</v>
      </c>
      <c r="F84" s="12">
        <v>14602</v>
      </c>
      <c r="G84" s="13">
        <v>0.7</v>
      </c>
      <c r="H84" s="13">
        <v>3.4</v>
      </c>
      <c r="I84" s="12">
        <v>15290</v>
      </c>
      <c r="J84" s="12">
        <v>14734</v>
      </c>
      <c r="K84" s="14">
        <v>0.10100000000000001</v>
      </c>
      <c r="L84" s="25">
        <f>J84*(1-K84)</f>
        <v>13245.866</v>
      </c>
      <c r="M84" s="15">
        <v>0.746</v>
      </c>
      <c r="N84" s="26">
        <f>L84*M84</f>
        <v>9881.4160360000005</v>
      </c>
      <c r="O84" s="14">
        <v>0.158</v>
      </c>
      <c r="P84" s="26">
        <f>L84*O84</f>
        <v>2092.8468280000002</v>
      </c>
      <c r="Q84" s="16">
        <v>9.6000000000000002E-2</v>
      </c>
      <c r="R84" s="26">
        <f>L84*Q84</f>
        <v>1271.6031359999999</v>
      </c>
      <c r="S84" s="16">
        <v>0.2</v>
      </c>
      <c r="T84" s="26">
        <f>L84*S84</f>
        <v>2649.1732000000002</v>
      </c>
      <c r="U84" s="16">
        <v>0.51600000000000001</v>
      </c>
      <c r="V84" s="26">
        <f>L84*U84</f>
        <v>6834.8668560000006</v>
      </c>
      <c r="W84" s="16">
        <v>0.4</v>
      </c>
      <c r="X84" s="26">
        <f>W84*L84</f>
        <v>5298.3464000000004</v>
      </c>
      <c r="Y84" s="17">
        <v>3.2499999999999999E-3</v>
      </c>
      <c r="Z84" s="61">
        <f>L84*Y84</f>
        <v>43.0490645</v>
      </c>
      <c r="AA84" s="28">
        <f>IF(J84&gt;0,(AC84+AK84)/J84,0)</f>
        <v>2.9691768318175654E-3</v>
      </c>
      <c r="AB84" s="17">
        <v>3.4000000000000002E-4</v>
      </c>
      <c r="AC84" s="25">
        <f>AB84*L84</f>
        <v>4.5035944400000005</v>
      </c>
      <c r="AD84" s="141">
        <v>0.21529999999999999</v>
      </c>
      <c r="AE84" s="31">
        <f>AH84*(1-AI84)*AD84</f>
        <v>38.1630015</v>
      </c>
      <c r="AF84" s="29">
        <f>IF(AND(AD84&gt;0,AB84&gt;0,Y84&gt;0),((Y84-AB84)*AD84)/((AD84-AB84)*Y84),0)</f>
        <v>0.89680083593369786</v>
      </c>
      <c r="AG84" s="62">
        <f t="shared" si="3"/>
        <v>0.8868520706386479</v>
      </c>
      <c r="AH84" s="12">
        <v>195</v>
      </c>
      <c r="AI84" s="14">
        <v>9.0999999999999998E-2</v>
      </c>
      <c r="AJ84" s="15">
        <v>0.22140000000000001</v>
      </c>
      <c r="AK84" s="31">
        <f t="shared" si="5"/>
        <v>39.244257000000005</v>
      </c>
      <c r="AL84" s="19">
        <v>1.82</v>
      </c>
      <c r="AM84" s="19">
        <v>1002.32</v>
      </c>
      <c r="AN84" s="119">
        <f>AN82+AH84-AM84</f>
        <v>680.37999999999909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11" t="s">
        <v>53</v>
      </c>
      <c r="D85" s="35">
        <v>9395</v>
      </c>
      <c r="E85" s="44">
        <v>15</v>
      </c>
      <c r="F85" s="35">
        <v>15030</v>
      </c>
      <c r="G85" s="36">
        <v>0.4</v>
      </c>
      <c r="H85" s="38">
        <v>3.3</v>
      </c>
      <c r="I85" s="35">
        <v>15157</v>
      </c>
      <c r="J85" s="35">
        <v>14746</v>
      </c>
      <c r="K85" s="66">
        <v>8.3000000000000004E-2</v>
      </c>
      <c r="L85" s="38">
        <f>J85*(1-K85)</f>
        <v>13522.082</v>
      </c>
      <c r="M85" s="39">
        <v>0.73799999999999999</v>
      </c>
      <c r="N85" s="26">
        <f>L85*M85</f>
        <v>9979.2965160000003</v>
      </c>
      <c r="O85" s="37">
        <v>0.21199999999999999</v>
      </c>
      <c r="P85" s="26">
        <f>L85*O85</f>
        <v>2866.681384</v>
      </c>
      <c r="Q85" s="40">
        <v>0.05</v>
      </c>
      <c r="R85" s="26">
        <f>L85*Q85</f>
        <v>676.10410000000002</v>
      </c>
      <c r="S85" s="40">
        <v>0.20200000000000001</v>
      </c>
      <c r="T85" s="26">
        <f>L85*S85</f>
        <v>2731.4605640000004</v>
      </c>
      <c r="U85" s="40">
        <v>0.52200000000000002</v>
      </c>
      <c r="V85" s="26">
        <f>L85*U85</f>
        <v>7058.5268040000001</v>
      </c>
      <c r="W85" s="40">
        <v>0.4</v>
      </c>
      <c r="X85" s="26">
        <f>W85*L85</f>
        <v>5408.8328000000001</v>
      </c>
      <c r="Y85" s="41">
        <v>3.2100000000000002E-3</v>
      </c>
      <c r="Z85" s="18">
        <f>L85*Y85</f>
        <v>43.405883220000007</v>
      </c>
      <c r="AA85" s="28">
        <f>IF(J85&gt;0,(AC85+AK85)/J85,0)</f>
        <v>2.9652141095890408E-3</v>
      </c>
      <c r="AB85" s="41">
        <v>3.3E-4</v>
      </c>
      <c r="AC85" s="38">
        <f>AB85*L85</f>
        <v>4.4622870600000004</v>
      </c>
      <c r="AD85" s="29">
        <v>0.21909999999999999</v>
      </c>
      <c r="AE85" s="42">
        <f>AH85*(1-AI85)*AD85</f>
        <v>40.142187399999997</v>
      </c>
      <c r="AF85" s="29">
        <f>IF(AND(AD85&gt;0,AB85&gt;0,Y85&gt;0),((Y85-AB85)*AD85)/((AD85-AB85)*Y85),0)</f>
        <v>0.8985496225925832</v>
      </c>
      <c r="AG85" s="30">
        <f t="shared" si="3"/>
        <v>0.89008018636164221</v>
      </c>
      <c r="AH85" s="35">
        <v>202</v>
      </c>
      <c r="AI85" s="66">
        <v>9.2999999999999999E-2</v>
      </c>
      <c r="AJ85" s="67">
        <v>0.21429999999999999</v>
      </c>
      <c r="AK85" s="42">
        <f t="shared" si="5"/>
        <v>39.262760199999995</v>
      </c>
      <c r="AL85" s="18">
        <v>1.75</v>
      </c>
      <c r="AM85" s="18"/>
      <c r="AN85" s="122">
        <f>AN84+AH85-AM85</f>
        <v>882.37999999999909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50</v>
      </c>
      <c r="D86" s="44">
        <v>18614</v>
      </c>
      <c r="E86" s="44">
        <v>8</v>
      </c>
      <c r="F86" s="44">
        <v>16483</v>
      </c>
      <c r="G86" s="38">
        <v>1</v>
      </c>
      <c r="H86" s="38">
        <v>3.1</v>
      </c>
      <c r="I86" s="44">
        <v>16734</v>
      </c>
      <c r="J86" s="44">
        <v>14749</v>
      </c>
      <c r="K86" s="66">
        <v>8.2000000000000003E-2</v>
      </c>
      <c r="L86" s="38">
        <f>J86*(1-K86)</f>
        <v>13539.582</v>
      </c>
      <c r="M86" s="29">
        <v>0.70599999999999996</v>
      </c>
      <c r="N86" s="26">
        <f>L86*M86</f>
        <v>9558.9448919999995</v>
      </c>
      <c r="O86" s="40">
        <v>0.22500000000000001</v>
      </c>
      <c r="P86" s="26">
        <f>L86*O86</f>
        <v>3046.4059500000003</v>
      </c>
      <c r="Q86" s="40">
        <v>6.9000000000000006E-2</v>
      </c>
      <c r="R86" s="26">
        <f>L86*Q86</f>
        <v>934.23115800000005</v>
      </c>
      <c r="S86" s="40">
        <v>0.19700000000000001</v>
      </c>
      <c r="T86" s="26">
        <f>L86*S86</f>
        <v>2667.297654</v>
      </c>
      <c r="U86" s="40">
        <v>0.51100000000000001</v>
      </c>
      <c r="V86" s="26">
        <f>L86*U86</f>
        <v>6918.7264020000002</v>
      </c>
      <c r="W86" s="40">
        <v>0.4</v>
      </c>
      <c r="X86" s="26">
        <f>W86*L86</f>
        <v>5415.8328000000001</v>
      </c>
      <c r="Y86" s="48">
        <v>3.2100000000000002E-3</v>
      </c>
      <c r="Z86" s="18">
        <f>L86*Y86</f>
        <v>43.462058220000003</v>
      </c>
      <c r="AA86" s="28">
        <f>IF(J86&gt;0,(AC86+AK86)/J86,0)</f>
        <v>3.1407969272493051E-3</v>
      </c>
      <c r="AB86" s="48">
        <v>3.4000000000000002E-4</v>
      </c>
      <c r="AC86" s="38">
        <f>AB86*L86</f>
        <v>4.6034578800000006</v>
      </c>
      <c r="AD86" s="29">
        <v>0.21590000000000001</v>
      </c>
      <c r="AE86" s="42">
        <f>AH86*(1-AI86)*AD86</f>
        <v>42.090568600000005</v>
      </c>
      <c r="AF86" s="29">
        <f>IF(AND(AD86&gt;0,AB86&gt;0,Y86&gt;0),((Y86-AB86)*AD86)/((AD86-AB86)*Y86),0)</f>
        <v>0.89549121927729791</v>
      </c>
      <c r="AG86" s="30">
        <f t="shared" si="3"/>
        <v>0.89316626882696459</v>
      </c>
      <c r="AH86" s="44">
        <v>214</v>
      </c>
      <c r="AI86" s="66">
        <v>8.8999999999999996E-2</v>
      </c>
      <c r="AJ86" s="67">
        <v>0.214</v>
      </c>
      <c r="AK86" s="42">
        <f t="shared" si="5"/>
        <v>41.720156000000003</v>
      </c>
      <c r="AL86" s="18">
        <v>1.85</v>
      </c>
      <c r="AM86" s="18"/>
      <c r="AN86" s="122">
        <f>AN85+AH86-AM86</f>
        <v>1096.3799999999992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33024</v>
      </c>
      <c r="E87" s="68"/>
      <c r="F87" s="52">
        <f>SUM(F84:F86)</f>
        <v>46115</v>
      </c>
      <c r="G87" s="53"/>
      <c r="H87" s="69"/>
      <c r="I87" s="52">
        <f>SUM(I84:I86)</f>
        <v>47181</v>
      </c>
      <c r="J87" s="52">
        <f>SUM(J84:J86)</f>
        <v>44229</v>
      </c>
      <c r="K87" s="21">
        <f>IF(J87&gt;0,(J84*K84+J85*K85+J86*K86)/J87,0)</f>
        <v>8.8662868253860591E-2</v>
      </c>
      <c r="L87" s="53">
        <f>L84+L85+L86</f>
        <v>40307.53</v>
      </c>
      <c r="M87" s="54">
        <f>IF(L87&gt;0,N87/L87,0)</f>
        <v>0.72987993667684425</v>
      </c>
      <c r="N87" s="55">
        <f>N84+N85+N86</f>
        <v>29419.657444</v>
      </c>
      <c r="O87" s="21">
        <f>IF(L87&gt;0,P87/L87,0)</f>
        <v>0.19862130381097529</v>
      </c>
      <c r="P87" s="55">
        <f>P84+P85+P86</f>
        <v>8005.9341620000005</v>
      </c>
      <c r="Q87" s="21">
        <f>IF(L87&gt;0,R87/L87,0)</f>
        <v>7.1498759512180474E-2</v>
      </c>
      <c r="R87" s="55">
        <f>R84+R85+R86</f>
        <v>2881.9383939999998</v>
      </c>
      <c r="S87" s="21">
        <f>IF(L87&gt;0,T87/L87,0)</f>
        <v>0.19966322466298481</v>
      </c>
      <c r="T87" s="55">
        <f>T84+T85+T86</f>
        <v>8047.9314180000001</v>
      </c>
      <c r="U87" s="21">
        <f>IF(L87&gt;0,V87/L87,0)</f>
        <v>0.51633330204058647</v>
      </c>
      <c r="V87" s="55">
        <f>V84+V85+V86</f>
        <v>20812.120062000002</v>
      </c>
      <c r="W87" s="21">
        <f>IF(L87&gt;0,X87/L87,0)</f>
        <v>0.4</v>
      </c>
      <c r="X87" s="55">
        <f>X84+X85+X86</f>
        <v>16123.012000000001</v>
      </c>
      <c r="Y87" s="56">
        <f>IF(L87&gt;0,Z87/L87,0)</f>
        <v>3.2231448054495034E-3</v>
      </c>
      <c r="Z87" s="57">
        <f>SUM(Z84:Z86)</f>
        <v>129.91700594000002</v>
      </c>
      <c r="AA87" s="63">
        <f>IF(L87&gt;0,(AA84*L84+AA85*L85+AA86*L86)/L87,0)</f>
        <v>3.0254958397058821E-3</v>
      </c>
      <c r="AB87" s="56">
        <f>IF(J87&gt;0,(J84*AB84+J85*AB85+J86*AB86)/J87,0)</f>
        <v>3.3666598837866558E-4</v>
      </c>
      <c r="AC87" s="53">
        <f>SUM(AC84:AC86)</f>
        <v>13.569339380000002</v>
      </c>
      <c r="AD87" s="54">
        <f>IF(J87&gt;0,(J84*AD84+J85*AD85+J86*AD86)/J87,0)</f>
        <v>0.21676700581066721</v>
      </c>
      <c r="AE87" s="59">
        <f>SUM(AE84:AE86)</f>
        <v>120.3957575</v>
      </c>
      <c r="AF87" s="54">
        <f>IF(AND(Z87&gt;0),((Z84*AF84+Z85*AF85+Z86*AF86)/Z87),0)</f>
        <v>0.89694699843173664</v>
      </c>
      <c r="AG87" s="58">
        <f t="shared" si="3"/>
        <v>0.89010743348503474</v>
      </c>
      <c r="AH87" s="52">
        <f>SUM(AH84:AH86)</f>
        <v>611</v>
      </c>
      <c r="AI87" s="21">
        <f>IF(AH87&gt;0,(AI84*AH84+AI85*AH85+AI86*AH86)/AH87,0)</f>
        <v>9.0960720130932912E-2</v>
      </c>
      <c r="AJ87" s="54">
        <f>IF(J87&gt;0,(AJ84*J84+AJ85*J85+AJ86*J86)/J87,0)</f>
        <v>0.21656518121594429</v>
      </c>
      <c r="AK87" s="59">
        <f>SUM(AK84:AK86)</f>
        <v>120.22717320000001</v>
      </c>
      <c r="AL87" s="70"/>
      <c r="AM87" s="57">
        <f>SUM(AM84:AM86)</f>
        <v>1002.32</v>
      </c>
      <c r="AN87" s="124"/>
      <c r="AO87" s="125">
        <f>AN86</f>
        <v>1096.3799999999992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24" t="s">
        <v>58</v>
      </c>
      <c r="D88" s="12">
        <v>9526</v>
      </c>
      <c r="E88" s="12">
        <v>7</v>
      </c>
      <c r="F88" s="12">
        <v>12715</v>
      </c>
      <c r="G88" s="13">
        <v>0.8</v>
      </c>
      <c r="H88" s="13">
        <v>3</v>
      </c>
      <c r="I88" s="12">
        <v>12593</v>
      </c>
      <c r="J88" s="12">
        <v>14847</v>
      </c>
      <c r="K88" s="14">
        <v>8.7999999999999995E-2</v>
      </c>
      <c r="L88" s="25">
        <f>J88*(1-K88)</f>
        <v>13540.464</v>
      </c>
      <c r="M88" s="15">
        <v>0.67900000000000005</v>
      </c>
      <c r="N88" s="26">
        <f>L88*M88</f>
        <v>9193.9750560000011</v>
      </c>
      <c r="O88" s="14">
        <v>0.222</v>
      </c>
      <c r="P88" s="26">
        <f>L88*O88</f>
        <v>3005.9830080000002</v>
      </c>
      <c r="Q88" s="16">
        <v>9.9000000000000005E-2</v>
      </c>
      <c r="R88" s="26">
        <f>L88*Q88</f>
        <v>1340.505936</v>
      </c>
      <c r="S88" s="16">
        <v>0.185</v>
      </c>
      <c r="T88" s="26">
        <f>L88*S88</f>
        <v>2504.9858399999998</v>
      </c>
      <c r="U88" s="16">
        <v>0.52500000000000002</v>
      </c>
      <c r="V88" s="26">
        <f>L88*U88</f>
        <v>7108.7436000000007</v>
      </c>
      <c r="W88" s="16">
        <v>0.4</v>
      </c>
      <c r="X88" s="26">
        <f>W88*L88</f>
        <v>5416.1856000000007</v>
      </c>
      <c r="Y88" s="17">
        <v>3.2499999999999999E-3</v>
      </c>
      <c r="Z88" s="61">
        <f>L88*Y88</f>
        <v>44.006507999999997</v>
      </c>
      <c r="AA88" s="28">
        <f>IF(J88&gt;0,(AC88+AK88)/J88,0)</f>
        <v>3.1573651997036439E-3</v>
      </c>
      <c r="AB88" s="17">
        <v>3.3E-4</v>
      </c>
      <c r="AC88" s="25">
        <f>AB88*L88</f>
        <v>4.4683531199999997</v>
      </c>
      <c r="AD88" s="141">
        <v>0.21</v>
      </c>
      <c r="AE88" s="31">
        <f>AH88*(1-AI88)*AD88</f>
        <v>41.949600000000004</v>
      </c>
      <c r="AF88" s="29">
        <f>IF(AND(AD88&gt;0,AB88&gt;0,Y88&gt;0),((Y88-AB88)*AD88)/((AD88-AB88)*Y88),0)</f>
        <v>0.89987562873526528</v>
      </c>
      <c r="AG88" s="62">
        <f t="shared" si="3"/>
        <v>0.89687658247203139</v>
      </c>
      <c r="AH88" s="12">
        <v>220</v>
      </c>
      <c r="AI88" s="14">
        <v>9.1999999999999998E-2</v>
      </c>
      <c r="AJ88" s="15">
        <v>0.21229999999999999</v>
      </c>
      <c r="AK88" s="31">
        <f t="shared" si="5"/>
        <v>42.409047999999999</v>
      </c>
      <c r="AL88" s="19">
        <v>1.8</v>
      </c>
      <c r="AM88" s="19">
        <v>901</v>
      </c>
      <c r="AN88" s="119">
        <f>AN86+AH88-AM88</f>
        <v>415.3799999999992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11" t="s">
        <v>49</v>
      </c>
      <c r="D89" s="35">
        <v>19600</v>
      </c>
      <c r="E89" s="44">
        <v>13</v>
      </c>
      <c r="F89" s="35">
        <v>16939</v>
      </c>
      <c r="G89" s="36">
        <v>0.6</v>
      </c>
      <c r="H89" s="38">
        <v>2.9</v>
      </c>
      <c r="I89" s="35">
        <v>16898</v>
      </c>
      <c r="J89" s="35">
        <v>15003</v>
      </c>
      <c r="K89" s="66">
        <v>8.5999999999999993E-2</v>
      </c>
      <c r="L89" s="38">
        <f>J89*(1-K89)</f>
        <v>13712.742</v>
      </c>
      <c r="M89" s="39">
        <v>0.78500000000000003</v>
      </c>
      <c r="N89" s="26">
        <f>L89*M89</f>
        <v>10764.502470000001</v>
      </c>
      <c r="O89" s="37">
        <v>0.153</v>
      </c>
      <c r="P89" s="26">
        <f>L89*O89</f>
        <v>2098.0495259999998</v>
      </c>
      <c r="Q89" s="40">
        <v>6.2E-2</v>
      </c>
      <c r="R89" s="26">
        <f>L89*Q89</f>
        <v>850.19000400000004</v>
      </c>
      <c r="S89" s="40">
        <v>0.19600000000000001</v>
      </c>
      <c r="T89" s="26">
        <f>L89*S89</f>
        <v>2687.6974319999999</v>
      </c>
      <c r="U89" s="40">
        <v>0.52300000000000002</v>
      </c>
      <c r="V89" s="26">
        <f>L89*U89</f>
        <v>7171.7640660000006</v>
      </c>
      <c r="W89" s="40">
        <v>0.4</v>
      </c>
      <c r="X89" s="26">
        <f>W89*L89</f>
        <v>5485.0968000000003</v>
      </c>
      <c r="Y89" s="41">
        <v>3.29E-3</v>
      </c>
      <c r="Z89" s="18">
        <f>L89*Y89</f>
        <v>45.114921180000003</v>
      </c>
      <c r="AA89" s="28">
        <f>IF(J89&gt;0,(AC89+AK89)/J89,0)</f>
        <v>3.0982959328134376E-3</v>
      </c>
      <c r="AB89" s="41">
        <v>3.4000000000000002E-4</v>
      </c>
      <c r="AC89" s="38">
        <f>AB89*L89</f>
        <v>4.6623322800000002</v>
      </c>
      <c r="AD89" s="29">
        <v>0.2039</v>
      </c>
      <c r="AE89" s="42">
        <f>AH89*(1-AI89)*AD89</f>
        <v>40.166668800000004</v>
      </c>
      <c r="AF89" s="29">
        <f>IF(AND(AD89&gt;0,AB89&gt;0,Y89&gt;0),((Y89-AB89)*AD89)/((AD89-AB89)*Y89),0)</f>
        <v>0.89815419275497965</v>
      </c>
      <c r="AG89" s="30">
        <f t="shared" si="3"/>
        <v>0.89169030644391811</v>
      </c>
      <c r="AH89" s="35">
        <v>216</v>
      </c>
      <c r="AI89" s="66">
        <v>8.7999999999999995E-2</v>
      </c>
      <c r="AJ89" s="67">
        <v>0.21229999999999999</v>
      </c>
      <c r="AK89" s="42">
        <f t="shared" si="5"/>
        <v>41.821401600000002</v>
      </c>
      <c r="AL89" s="18">
        <v>1.73</v>
      </c>
      <c r="AM89" s="18"/>
      <c r="AN89" s="122">
        <f>AN88+AH89-AM89</f>
        <v>631.3799999999992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50</v>
      </c>
      <c r="D90" s="44">
        <v>21914</v>
      </c>
      <c r="E90" s="44">
        <v>7</v>
      </c>
      <c r="F90" s="44">
        <v>16388</v>
      </c>
      <c r="G90" s="38">
        <v>0.6</v>
      </c>
      <c r="H90" s="38">
        <v>3.2</v>
      </c>
      <c r="I90" s="44">
        <v>16542</v>
      </c>
      <c r="J90" s="44">
        <v>15013</v>
      </c>
      <c r="K90" s="66">
        <v>8.5000000000000006E-2</v>
      </c>
      <c r="L90" s="38">
        <f>J90*(1-K90)</f>
        <v>13736.895</v>
      </c>
      <c r="M90" s="29">
        <v>0.85699999999999998</v>
      </c>
      <c r="N90" s="26">
        <f>L90*M90</f>
        <v>11772.519015</v>
      </c>
      <c r="O90" s="40">
        <v>7.1999999999999995E-2</v>
      </c>
      <c r="P90" s="26">
        <f>L90*O90</f>
        <v>989.05643999999995</v>
      </c>
      <c r="Q90" s="40">
        <v>7.0999999999999994E-2</v>
      </c>
      <c r="R90" s="26">
        <f>L90*Q90</f>
        <v>975.31954499999995</v>
      </c>
      <c r="S90" s="40">
        <v>0.20100000000000001</v>
      </c>
      <c r="T90" s="26">
        <f>L90*S90</f>
        <v>2761.1158950000004</v>
      </c>
      <c r="U90" s="40">
        <v>0.51300000000000001</v>
      </c>
      <c r="V90" s="26">
        <f>L90*U90</f>
        <v>7047.0271350000003</v>
      </c>
      <c r="W90" s="40">
        <v>0.4</v>
      </c>
      <c r="X90" s="26">
        <f>W90*L90</f>
        <v>5494.7580000000007</v>
      </c>
      <c r="Y90" s="48">
        <v>3.2599999999999999E-3</v>
      </c>
      <c r="Z90" s="18">
        <f>L90*Y90</f>
        <v>44.782277700000002</v>
      </c>
      <c r="AA90" s="28">
        <f>IF(J90&gt;0,(AC90+AK90)/J90,0)</f>
        <v>2.9668213614867118E-3</v>
      </c>
      <c r="AB90" s="48">
        <v>3.4000000000000002E-4</v>
      </c>
      <c r="AC90" s="38">
        <f>AB90*L90</f>
        <v>4.6705443000000004</v>
      </c>
      <c r="AD90" s="29">
        <v>0.20449999999999999</v>
      </c>
      <c r="AE90" s="42">
        <f>AH90*(1-AI90)*AD90</f>
        <v>41.262578499999996</v>
      </c>
      <c r="AF90" s="29">
        <f>IF(AND(AD90&gt;0,AB90&gt;0,Y90&gt;0),((Y90-AB90)*AD90)/((AD90-AB90)*Y90),0)</f>
        <v>0.89719719406888854</v>
      </c>
      <c r="AG90" s="30">
        <f t="shared" si="3"/>
        <v>0.88692532028353732</v>
      </c>
      <c r="AH90" s="44">
        <v>221</v>
      </c>
      <c r="AI90" s="66">
        <v>8.6999999999999994E-2</v>
      </c>
      <c r="AJ90" s="67">
        <v>0.1976</v>
      </c>
      <c r="AK90" s="42">
        <f t="shared" si="5"/>
        <v>39.870344799999998</v>
      </c>
      <c r="AL90" s="18">
        <v>1.75</v>
      </c>
      <c r="AM90" s="18"/>
      <c r="AN90" s="122">
        <f>AN89+AH90-AM90</f>
        <v>852.3799999999992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51040</v>
      </c>
      <c r="E91" s="68"/>
      <c r="F91" s="52">
        <f>SUM(F88:F90)</f>
        <v>46042</v>
      </c>
      <c r="G91" s="53"/>
      <c r="H91" s="69"/>
      <c r="I91" s="52">
        <f>SUM(I88:I90)</f>
        <v>46033</v>
      </c>
      <c r="J91" s="52">
        <f>SUM(J88:J90)</f>
        <v>44863</v>
      </c>
      <c r="K91" s="21">
        <f>IF(J91&gt;0,(J88*K88+J89*K89+J90*K90)/J91,0)</f>
        <v>8.632724071060785E-2</v>
      </c>
      <c r="L91" s="53">
        <f>L88+L89+L90</f>
        <v>40990.100999999995</v>
      </c>
      <c r="M91" s="54">
        <f>IF(L91&gt;0,N91/L91,0)</f>
        <v>0.77411364614593181</v>
      </c>
      <c r="N91" s="55">
        <f>N88+N89+N90</f>
        <v>31730.996541</v>
      </c>
      <c r="O91" s="21">
        <f>IF(L91&gt;0,P91/L91,0)</f>
        <v>0.14864781557869303</v>
      </c>
      <c r="P91" s="55">
        <f>P88+P89+P90</f>
        <v>6093.0889740000002</v>
      </c>
      <c r="Q91" s="21">
        <f>IF(L91&gt;0,R91/L91,0)</f>
        <v>7.7238538275375329E-2</v>
      </c>
      <c r="R91" s="55">
        <f>R88+R89+R90</f>
        <v>3166.0154849999999</v>
      </c>
      <c r="S91" s="21">
        <f>IF(L91&gt;0,T91/L91,0)</f>
        <v>0.19404195093347054</v>
      </c>
      <c r="T91" s="55">
        <f>T88+T89+T90</f>
        <v>7953.799167000001</v>
      </c>
      <c r="U91" s="21">
        <f>IF(L91&gt;0,V91/L91,0)</f>
        <v>0.52030939862773218</v>
      </c>
      <c r="V91" s="55">
        <f>V88+V89+V90</f>
        <v>21327.534801000002</v>
      </c>
      <c r="W91" s="21">
        <f>IF(L91&gt;0,X91/L91,0)</f>
        <v>0.40000000000000008</v>
      </c>
      <c r="X91" s="55">
        <f>X88+X89+X90</f>
        <v>16396.040400000002</v>
      </c>
      <c r="Y91" s="56">
        <f>IF(L91&gt;0,Z91/L91,0)</f>
        <v>3.266732787020945E-3</v>
      </c>
      <c r="Z91" s="57">
        <f>SUM(Z88:Z90)</f>
        <v>133.90370688000002</v>
      </c>
      <c r="AA91" s="63">
        <f>IF(L91&gt;0,(AA88*L88+AA89*L89+AA90*L90)/L91,0)</f>
        <v>3.0737478815741396E-3</v>
      </c>
      <c r="AB91" s="56">
        <f>IF(J91&gt;0,(J88*AB88+J89*AB89+J90*AB90)/J91,0)</f>
        <v>3.3669059135590582E-4</v>
      </c>
      <c r="AC91" s="53">
        <f>SUM(AC88:AC90)</f>
        <v>13.8012297</v>
      </c>
      <c r="AD91" s="54">
        <f>IF(J91&gt;0,(J88*AD88+J89*AD89+J90*AD90)/J91,0)</f>
        <v>0.2061195238838241</v>
      </c>
      <c r="AE91" s="59">
        <f>SUM(AE88:AE90)</f>
        <v>123.37884729999999</v>
      </c>
      <c r="AF91" s="54">
        <f>IF(AND(Z91&gt;0),((Z88*AF88+Z89*AF89+Z90*AF90)/Z91),0)</f>
        <v>0.89839987531362864</v>
      </c>
      <c r="AG91" s="58">
        <f t="shared" si="3"/>
        <v>0.89191057266036744</v>
      </c>
      <c r="AH91" s="52">
        <f>SUM(AH88:AH90)</f>
        <v>657</v>
      </c>
      <c r="AI91" s="21">
        <f>IF(AH91&gt;0,(AI88*AH88+AI89*AH89+AI90*AH90)/AH91,0)</f>
        <v>8.9003044140030435E-2</v>
      </c>
      <c r="AJ91" s="54">
        <f>IF(J91&gt;0,(AJ88*J88+AJ89*J89+AJ90*J90)/J91,0)</f>
        <v>0.20738077703229832</v>
      </c>
      <c r="AK91" s="59">
        <f>SUM(AK88:AK90)</f>
        <v>124.1007944</v>
      </c>
      <c r="AL91" s="70"/>
      <c r="AM91" s="57">
        <f>SUM(AM88:AM90)</f>
        <v>901</v>
      </c>
      <c r="AN91" s="124"/>
      <c r="AO91" s="125">
        <f>AN90</f>
        <v>852.3799999999992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58</v>
      </c>
      <c r="D92" s="12">
        <v>6882</v>
      </c>
      <c r="E92" s="12">
        <v>5</v>
      </c>
      <c r="F92" s="12">
        <v>6140</v>
      </c>
      <c r="G92" s="13">
        <v>0.4</v>
      </c>
      <c r="H92" s="13">
        <v>3</v>
      </c>
      <c r="I92" s="12">
        <v>6575</v>
      </c>
      <c r="J92" s="12">
        <v>14967</v>
      </c>
      <c r="K92" s="14">
        <v>9.2999999999999999E-2</v>
      </c>
      <c r="L92" s="25">
        <f>J92*(1-K92)</f>
        <v>13575.069000000001</v>
      </c>
      <c r="M92" s="15">
        <v>0.90700000000000003</v>
      </c>
      <c r="N92" s="26">
        <f>L92*M92</f>
        <v>12312.587583000002</v>
      </c>
      <c r="O92" s="14">
        <v>5.0999999999999997E-2</v>
      </c>
      <c r="P92" s="26">
        <f>L92*O92</f>
        <v>692.32851900000003</v>
      </c>
      <c r="Q92" s="16">
        <v>4.2000000000000003E-2</v>
      </c>
      <c r="R92" s="26">
        <f>L92*Q92</f>
        <v>570.15289800000005</v>
      </c>
      <c r="S92" s="16">
        <v>0.20200000000000001</v>
      </c>
      <c r="T92" s="26">
        <f>L92*S92</f>
        <v>2742.1639380000006</v>
      </c>
      <c r="U92" s="16">
        <v>0.51500000000000001</v>
      </c>
      <c r="V92" s="26">
        <f>L92*U92</f>
        <v>6991.1605350000009</v>
      </c>
      <c r="W92" s="16">
        <v>0.4</v>
      </c>
      <c r="X92" s="26">
        <f>W92*L92</f>
        <v>5430.0276000000013</v>
      </c>
      <c r="Y92" s="17">
        <v>3.3500000000000001E-3</v>
      </c>
      <c r="Z92" s="61">
        <f>L92*Y92</f>
        <v>45.476481150000005</v>
      </c>
      <c r="AA92" s="28">
        <f>IF(J92&gt;0,(AC92+AK92)/J92,0)</f>
        <v>3.2584420444978957E-3</v>
      </c>
      <c r="AB92" s="17">
        <v>3.2000000000000003E-4</v>
      </c>
      <c r="AC92" s="25">
        <f>AB92*L92</f>
        <v>4.3440220800000011</v>
      </c>
      <c r="AD92" s="141">
        <v>0.22409999999999999</v>
      </c>
      <c r="AE92" s="31">
        <f>AH92*(1-AI92)*AD92</f>
        <v>43.060814999999998</v>
      </c>
      <c r="AF92" s="29">
        <f>IF(AND(AD92&gt;0,AB92&gt;0,Y92&gt;0),((Y92-AB92)*AD92)/((AD92-AB92)*Y92),0)</f>
        <v>0.9057709930995661</v>
      </c>
      <c r="AG92" s="62">
        <f t="shared" si="3"/>
        <v>0.90304344501474065</v>
      </c>
      <c r="AH92" s="12">
        <v>210</v>
      </c>
      <c r="AI92" s="14">
        <v>8.5000000000000006E-2</v>
      </c>
      <c r="AJ92" s="15">
        <v>0.23119999999999999</v>
      </c>
      <c r="AK92" s="31">
        <f t="shared" ref="AK92:AK102" si="6">AH92*(1-AI92)*AJ92</f>
        <v>44.425080000000001</v>
      </c>
      <c r="AL92" s="19">
        <v>1.65</v>
      </c>
      <c r="AM92" s="19">
        <v>504.32</v>
      </c>
      <c r="AN92" s="119">
        <f>AN90+AH92-AM92</f>
        <v>558.05999999999926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49</v>
      </c>
      <c r="D93" s="35">
        <v>23100</v>
      </c>
      <c r="E93" s="44">
        <v>5</v>
      </c>
      <c r="F93" s="35">
        <v>14626</v>
      </c>
      <c r="G93" s="36">
        <v>0.5</v>
      </c>
      <c r="H93" s="38">
        <v>3.1</v>
      </c>
      <c r="I93" s="35">
        <v>14555</v>
      </c>
      <c r="J93" s="35">
        <v>15151</v>
      </c>
      <c r="K93" s="66">
        <v>8.7999999999999995E-2</v>
      </c>
      <c r="L93" s="38">
        <f>J93*(1-K93)</f>
        <v>13817.712000000001</v>
      </c>
      <c r="M93" s="39">
        <v>0.86899999999999999</v>
      </c>
      <c r="N93" s="26">
        <f>L93*M93</f>
        <v>12007.591728000001</v>
      </c>
      <c r="O93" s="37">
        <v>7.4999999999999997E-2</v>
      </c>
      <c r="P93" s="26">
        <f>L93*O93</f>
        <v>1036.3284000000001</v>
      </c>
      <c r="Q93" s="40">
        <v>5.6000000000000001E-2</v>
      </c>
      <c r="R93" s="26">
        <f>L93*Q93</f>
        <v>773.79187200000013</v>
      </c>
      <c r="S93" s="40">
        <v>0.20200000000000001</v>
      </c>
      <c r="T93" s="26">
        <f>L93*S93</f>
        <v>2791.1778240000003</v>
      </c>
      <c r="U93" s="40">
        <v>0.48699999999999999</v>
      </c>
      <c r="V93" s="26">
        <f>L93*U93</f>
        <v>6729.2257440000003</v>
      </c>
      <c r="W93" s="40">
        <v>0.4</v>
      </c>
      <c r="X93" s="26">
        <f>W93*L93</f>
        <v>5527.0848000000005</v>
      </c>
      <c r="Y93" s="41">
        <v>3.3600000000000001E-3</v>
      </c>
      <c r="Z93" s="18">
        <f>L93*Y93</f>
        <v>46.427512320000005</v>
      </c>
      <c r="AA93" s="28">
        <f>IF(J93&gt;0,(AC93+AK93)/J93,0)</f>
        <v>3.0933408831100265E-3</v>
      </c>
      <c r="AB93" s="41">
        <v>3.1E-4</v>
      </c>
      <c r="AC93" s="38">
        <f>AB93*L93</f>
        <v>4.2834907200000005</v>
      </c>
      <c r="AD93" s="29">
        <v>0.2215</v>
      </c>
      <c r="AE93" s="42">
        <f>AH93*(1-AI93)*AD93</f>
        <v>43.526965000000004</v>
      </c>
      <c r="AF93" s="29">
        <f>IF(AND(AD93&gt;0,AB93&gt;0,Y93&gt;0),((Y93-AB93)*AD93)/((AD93-AB93)*Y93),0)</f>
        <v>0.90901029926867449</v>
      </c>
      <c r="AG93" s="30">
        <f t="shared" si="3"/>
        <v>0.901073757644824</v>
      </c>
      <c r="AH93" s="35">
        <v>215</v>
      </c>
      <c r="AI93" s="66">
        <v>8.5999999999999993E-2</v>
      </c>
      <c r="AJ93" s="67">
        <v>0.2167</v>
      </c>
      <c r="AK93" s="42">
        <f t="shared" si="6"/>
        <v>42.583717000000007</v>
      </c>
      <c r="AL93" s="18">
        <v>1.68</v>
      </c>
      <c r="AM93" s="18"/>
      <c r="AN93" s="122">
        <f>AN92+AH93-AM93</f>
        <v>773.05999999999926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54</v>
      </c>
      <c r="D94" s="44">
        <v>15778</v>
      </c>
      <c r="E94" s="44">
        <v>4</v>
      </c>
      <c r="F94" s="44">
        <v>15700</v>
      </c>
      <c r="G94" s="38">
        <v>0.6</v>
      </c>
      <c r="H94" s="38">
        <v>3.6</v>
      </c>
      <c r="I94" s="44">
        <v>16004</v>
      </c>
      <c r="J94" s="44">
        <v>15239</v>
      </c>
      <c r="K94" s="66">
        <v>0.09</v>
      </c>
      <c r="L94" s="38">
        <f>J94*(1-K94)</f>
        <v>13867.49</v>
      </c>
      <c r="M94" s="29">
        <v>0.84</v>
      </c>
      <c r="N94" s="26">
        <f>L94*M94</f>
        <v>11648.6916</v>
      </c>
      <c r="O94" s="40">
        <v>0.109</v>
      </c>
      <c r="P94" s="26">
        <f>L94*O94</f>
        <v>1511.5564099999999</v>
      </c>
      <c r="Q94" s="40">
        <v>5.0999999999999997E-2</v>
      </c>
      <c r="R94" s="26">
        <f>L94*Q94</f>
        <v>707.24198999999999</v>
      </c>
      <c r="S94" s="40">
        <v>0.217</v>
      </c>
      <c r="T94" s="26">
        <f>L94*S94</f>
        <v>3009.2453299999997</v>
      </c>
      <c r="U94" s="40">
        <v>0.505</v>
      </c>
      <c r="V94" s="26">
        <f>L94*U94</f>
        <v>7003.0824499999999</v>
      </c>
      <c r="W94" s="40">
        <v>0.39</v>
      </c>
      <c r="X94" s="26">
        <f>W94*L94</f>
        <v>5408.3211000000001</v>
      </c>
      <c r="Y94" s="48">
        <v>3.3500000000000001E-3</v>
      </c>
      <c r="Z94" s="18">
        <f>L94*Y94</f>
        <v>46.456091499999999</v>
      </c>
      <c r="AA94" s="28">
        <f>IF(J94&gt;0,(AC94+AK94)/J94,0)</f>
        <v>3.0213963908392941E-3</v>
      </c>
      <c r="AB94" s="48">
        <v>3.2000000000000003E-4</v>
      </c>
      <c r="AC94" s="38">
        <f>AB94*L94</f>
        <v>4.4375968000000006</v>
      </c>
      <c r="AD94" s="29">
        <v>0.2145</v>
      </c>
      <c r="AE94" s="42">
        <f>AH94*(1-AI94)*AD94</f>
        <v>40.975076999999999</v>
      </c>
      <c r="AF94" s="29">
        <f>IF(AND(AD94&gt;0,AB94&gt;0,Y94&gt;0),((Y94-AB94)*AD94)/((AD94-AB94)*Y94),0)</f>
        <v>0.9058289651750584</v>
      </c>
      <c r="AG94" s="30">
        <f t="shared" si="3"/>
        <v>0.89540426830354747</v>
      </c>
      <c r="AH94" s="44">
        <v>209</v>
      </c>
      <c r="AI94" s="66">
        <v>8.5999999999999993E-2</v>
      </c>
      <c r="AJ94" s="67">
        <v>0.21779999999999999</v>
      </c>
      <c r="AK94" s="42">
        <f t="shared" si="6"/>
        <v>41.605462799999998</v>
      </c>
      <c r="AL94" s="18">
        <v>1.7</v>
      </c>
      <c r="AM94" s="18"/>
      <c r="AN94" s="122">
        <f>AN93+AH94-AM94</f>
        <v>982.05999999999926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45760</v>
      </c>
      <c r="E95" s="68"/>
      <c r="F95" s="52">
        <f>SUM(F92:F94)</f>
        <v>36466</v>
      </c>
      <c r="G95" s="53"/>
      <c r="H95" s="69"/>
      <c r="I95" s="52">
        <f>SUM(I92:I94)</f>
        <v>37134</v>
      </c>
      <c r="J95" s="52">
        <f>SUM(J92:J94)</f>
        <v>45357</v>
      </c>
      <c r="K95" s="21">
        <f>IF(J95&gt;0,(J92*K92+J93*K93+J94*K94)/J95,0)</f>
        <v>9.0321868730295213E-2</v>
      </c>
      <c r="L95" s="53">
        <f>L92+L93+L94</f>
        <v>41260.271000000001</v>
      </c>
      <c r="M95" s="54">
        <f>IF(L95&gt;0,N95/L95,0)</f>
        <v>0.87175556629281481</v>
      </c>
      <c r="N95" s="55">
        <f>N92+N93+N94</f>
        <v>35968.870911000005</v>
      </c>
      <c r="O95" s="21">
        <f>IF(L95&gt;0,P95/L95,0)</f>
        <v>7.8531072396494928E-2</v>
      </c>
      <c r="P95" s="55">
        <f>P92+P93+P94</f>
        <v>3240.2133290000002</v>
      </c>
      <c r="Q95" s="21">
        <f>IF(L95&gt;0,R95/L95,0)</f>
        <v>4.9713361310690374E-2</v>
      </c>
      <c r="R95" s="55">
        <f>R92+R93+R94</f>
        <v>2051.18676</v>
      </c>
      <c r="S95" s="21">
        <f>IF(L95&gt;0,T95/L95,0)</f>
        <v>0.20704146834130105</v>
      </c>
      <c r="T95" s="55">
        <f>T92+T93+T94</f>
        <v>8542.5870920000016</v>
      </c>
      <c r="U95" s="21">
        <f>IF(L95&gt;0,V95/L95,0)</f>
        <v>0.50226206049397981</v>
      </c>
      <c r="V95" s="55">
        <f>V92+V93+V94</f>
        <v>20723.468729</v>
      </c>
      <c r="W95" s="21">
        <f>IF(L95&gt;0,X95/L95,0)</f>
        <v>0.39663902110579941</v>
      </c>
      <c r="X95" s="55">
        <f>X92+X93+X94</f>
        <v>16365.433500000003</v>
      </c>
      <c r="Y95" s="56">
        <f>IF(L95&gt;0,Z95/L95,0)</f>
        <v>3.3533489145042214E-3</v>
      </c>
      <c r="Z95" s="57">
        <f>SUM(Z92:Z94)</f>
        <v>138.36008497</v>
      </c>
      <c r="AA95" s="63">
        <f>IF(L95&gt;0,(AA92*L92+AA93*L93+AA94*L94)/L95,0)</f>
        <v>3.1234805332034789E-3</v>
      </c>
      <c r="AB95" s="56">
        <f>IF(J95&gt;0,(J92*AB92+J93*AB93+J94*AB94)/J95,0)</f>
        <v>3.166596115263356E-4</v>
      </c>
      <c r="AC95" s="53">
        <f>SUM(AC92:AC94)</f>
        <v>13.065109600000003</v>
      </c>
      <c r="AD95" s="54">
        <f>IF(J95&gt;0,(J92*AD92+J93*AD93+J94*AD94)/J95,0)</f>
        <v>0.22000610049165509</v>
      </c>
      <c r="AE95" s="59">
        <f>SUM(AE92:AE94)</f>
        <v>127.56285700000001</v>
      </c>
      <c r="AF95" s="54">
        <f>IF(AND(Z95&gt;0),((Z92*AF92+Z93*AF93+Z94*AF94)/Z95),0)</f>
        <v>0.90687742551575934</v>
      </c>
      <c r="AG95" s="58">
        <f t="shared" si="3"/>
        <v>0.89990409147227468</v>
      </c>
      <c r="AH95" s="52">
        <f>SUM(AH92:AH94)</f>
        <v>634</v>
      </c>
      <c r="AI95" s="21">
        <f>IF(AH95&gt;0,(AI92*AH92+AI93*AH93+AI94*AH94)/AH95,0)</f>
        <v>8.5668769716088333E-2</v>
      </c>
      <c r="AJ95" s="54">
        <f>IF(J95&gt;0,(AJ92*J92+AJ93*J93+AJ94*J94)/J95,0)</f>
        <v>0.2218543179663558</v>
      </c>
      <c r="AK95" s="59">
        <f>SUM(AK92:AK94)</f>
        <v>128.61425980000001</v>
      </c>
      <c r="AL95" s="70"/>
      <c r="AM95" s="57">
        <f>SUM(AM92:AM94)</f>
        <v>504.32</v>
      </c>
      <c r="AN95" s="124"/>
      <c r="AO95" s="125">
        <f>AN94</f>
        <v>982.05999999999926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11" t="s">
        <v>53</v>
      </c>
      <c r="D96" s="12">
        <v>20189</v>
      </c>
      <c r="E96" s="12">
        <v>1</v>
      </c>
      <c r="F96" s="12">
        <v>15278</v>
      </c>
      <c r="G96" s="13">
        <v>0.4</v>
      </c>
      <c r="H96" s="13">
        <v>3.4</v>
      </c>
      <c r="I96" s="12">
        <v>15508</v>
      </c>
      <c r="J96" s="12">
        <v>15134</v>
      </c>
      <c r="K96" s="14">
        <v>9.1999999999999998E-2</v>
      </c>
      <c r="L96" s="25">
        <f>J96*(1-K96)</f>
        <v>13741.672</v>
      </c>
      <c r="M96" s="15">
        <v>0.85</v>
      </c>
      <c r="N96" s="26">
        <f>L96*M96</f>
        <v>11680.421200000001</v>
      </c>
      <c r="O96" s="14">
        <v>0.124</v>
      </c>
      <c r="P96" s="26">
        <f>L96*O96</f>
        <v>1703.967328</v>
      </c>
      <c r="Q96" s="16">
        <v>2.5999999999999999E-2</v>
      </c>
      <c r="R96" s="26">
        <f>L96*Q96</f>
        <v>357.28347200000002</v>
      </c>
      <c r="S96" s="16">
        <v>0.20799999999999999</v>
      </c>
      <c r="T96" s="26">
        <f>L96*S96</f>
        <v>2858.2677760000001</v>
      </c>
      <c r="U96" s="16">
        <v>0.51</v>
      </c>
      <c r="V96" s="26">
        <f>L96*U96</f>
        <v>7008.2527200000004</v>
      </c>
      <c r="W96" s="16">
        <v>0.4</v>
      </c>
      <c r="X96" s="26">
        <f>W96*L96</f>
        <v>5496.6688000000004</v>
      </c>
      <c r="Y96" s="17">
        <v>3.3500000000000001E-3</v>
      </c>
      <c r="Z96" s="61">
        <f>L96*Y96</f>
        <v>46.034601200000004</v>
      </c>
      <c r="AA96" s="28">
        <f>IF(J96&gt;0,(AC96+AK96)/J96,0)</f>
        <v>3.263163848288622E-3</v>
      </c>
      <c r="AB96" s="17">
        <v>3.4000000000000002E-4</v>
      </c>
      <c r="AC96" s="25">
        <f>AB96*L96</f>
        <v>4.6721684800000007</v>
      </c>
      <c r="AD96" s="141">
        <v>0.218</v>
      </c>
      <c r="AE96" s="31">
        <f>AH96*(1-AI96)*AD96</f>
        <v>45.378662000000006</v>
      </c>
      <c r="AF96" s="29">
        <f>IF(AND(AD96&gt;0,AB96&gt;0,Y96&gt;0),((Y96-AB96)*AD96)/((AD96-AB96)*Y96),0)</f>
        <v>0.89991099359400739</v>
      </c>
      <c r="AG96" s="62">
        <f t="shared" si="3"/>
        <v>0.89722683316027374</v>
      </c>
      <c r="AH96" s="12">
        <v>227</v>
      </c>
      <c r="AI96" s="14">
        <v>8.3000000000000004E-2</v>
      </c>
      <c r="AJ96" s="15">
        <v>0.21479999999999999</v>
      </c>
      <c r="AK96" s="31">
        <f t="shared" si="6"/>
        <v>44.712553200000002</v>
      </c>
      <c r="AL96" s="19">
        <v>1.65</v>
      </c>
      <c r="AM96" s="19"/>
      <c r="AN96" s="119">
        <f>AN94+AH96-AM96</f>
        <v>1209.0599999999993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49</v>
      </c>
      <c r="D97" s="35">
        <v>20492</v>
      </c>
      <c r="E97" s="44">
        <v>3</v>
      </c>
      <c r="F97" s="35">
        <v>15525</v>
      </c>
      <c r="G97" s="36">
        <v>0.6</v>
      </c>
      <c r="H97" s="38">
        <v>2.4</v>
      </c>
      <c r="I97" s="35">
        <v>15560</v>
      </c>
      <c r="J97" s="35">
        <v>15164</v>
      </c>
      <c r="K97" s="66">
        <v>9.1999999999999998E-2</v>
      </c>
      <c r="L97" s="38">
        <f>J97*(1-K97)</f>
        <v>13768.912</v>
      </c>
      <c r="M97" s="39">
        <v>0.86899999999999999</v>
      </c>
      <c r="N97" s="26">
        <f>L97*M97</f>
        <v>11965.184528</v>
      </c>
      <c r="O97" s="37">
        <v>0.09</v>
      </c>
      <c r="P97" s="26">
        <f>L97*O97</f>
        <v>1239.20208</v>
      </c>
      <c r="Q97" s="40">
        <v>4.1000000000000002E-2</v>
      </c>
      <c r="R97" s="26">
        <f>L97*Q97</f>
        <v>564.52539200000001</v>
      </c>
      <c r="S97" s="40">
        <v>0.21199999999999999</v>
      </c>
      <c r="T97" s="26">
        <f>L97*S97</f>
        <v>2919.0093440000001</v>
      </c>
      <c r="U97" s="40">
        <v>0.51400000000000001</v>
      </c>
      <c r="V97" s="26">
        <f>L97*U97</f>
        <v>7077.2207680000001</v>
      </c>
      <c r="W97" s="40">
        <v>0.4</v>
      </c>
      <c r="X97" s="26">
        <f>W97*L97</f>
        <v>5507.5648000000001</v>
      </c>
      <c r="Y97" s="41">
        <v>3.2599999999999999E-3</v>
      </c>
      <c r="Z97" s="18">
        <f>L97*Y97</f>
        <v>44.886653119999998</v>
      </c>
      <c r="AA97" s="28">
        <f>IF(J97&gt;0,(AC97+AK97)/J97,0)</f>
        <v>3.1830447058823529E-3</v>
      </c>
      <c r="AB97" s="41">
        <v>3.1E-4</v>
      </c>
      <c r="AC97" s="38">
        <f>AB97*L97</f>
        <v>4.2683627199999998</v>
      </c>
      <c r="AD97" s="29">
        <v>0.21579999999999999</v>
      </c>
      <c r="AE97" s="42">
        <f>AH97*(1-AI97)*AD97</f>
        <v>44.0810344</v>
      </c>
      <c r="AF97" s="29">
        <f>IF(AND(AD97&gt;0,AB97&gt;0,Y97&gt;0),((Y97-AB97)*AD97)/((AD97-AB97)*Y97),0)</f>
        <v>0.90620975963754447</v>
      </c>
      <c r="AG97" s="30">
        <f t="shared" si="3"/>
        <v>0.90390986239828897</v>
      </c>
      <c r="AH97" s="35">
        <v>223</v>
      </c>
      <c r="AI97" s="66">
        <v>8.4000000000000005E-2</v>
      </c>
      <c r="AJ97" s="67">
        <v>0.21540000000000001</v>
      </c>
      <c r="AK97" s="42">
        <f t="shared" si="6"/>
        <v>43.999327200000003</v>
      </c>
      <c r="AL97" s="18">
        <v>1.6</v>
      </c>
      <c r="AM97" s="18"/>
      <c r="AN97" s="122">
        <f>AN96+AH97-AM97</f>
        <v>1432.0599999999993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54</v>
      </c>
      <c r="D98" s="44">
        <v>19064</v>
      </c>
      <c r="E98" s="44">
        <v>4</v>
      </c>
      <c r="F98" s="44">
        <v>19747</v>
      </c>
      <c r="G98" s="38">
        <v>0.6</v>
      </c>
      <c r="H98" s="38">
        <v>4</v>
      </c>
      <c r="I98" s="44">
        <v>19687</v>
      </c>
      <c r="J98" s="44">
        <v>17033</v>
      </c>
      <c r="K98" s="66">
        <v>8.8999999999999996E-2</v>
      </c>
      <c r="L98" s="38">
        <f>J98*(1-K98)</f>
        <v>15517.063</v>
      </c>
      <c r="M98" s="29">
        <v>0.83399999999999996</v>
      </c>
      <c r="N98" s="26">
        <f>L98*M98</f>
        <v>12941.230541999999</v>
      </c>
      <c r="O98" s="40">
        <v>0.13</v>
      </c>
      <c r="P98" s="26">
        <f>L98*O98</f>
        <v>2017.21819</v>
      </c>
      <c r="Q98" s="40">
        <v>3.5999999999999997E-2</v>
      </c>
      <c r="R98" s="26">
        <f>L98*Q98</f>
        <v>558.61426799999992</v>
      </c>
      <c r="S98" s="40">
        <v>0.216</v>
      </c>
      <c r="T98" s="26">
        <f>L98*S98</f>
        <v>3351.6856079999998</v>
      </c>
      <c r="U98" s="40">
        <v>0.50600000000000001</v>
      </c>
      <c r="V98" s="26">
        <f>L98*U98</f>
        <v>7851.6338780000005</v>
      </c>
      <c r="W98" s="40">
        <v>0.39</v>
      </c>
      <c r="X98" s="26">
        <f>W98*L98</f>
        <v>6051.6545700000006</v>
      </c>
      <c r="Y98" s="48">
        <v>3.29E-3</v>
      </c>
      <c r="Z98" s="18">
        <f>L98*Y98</f>
        <v>51.051137269999998</v>
      </c>
      <c r="AA98" s="28">
        <f>IF(J98&gt;0,(AC98+AK98)/J98,0)</f>
        <v>3.0569855732988905E-3</v>
      </c>
      <c r="AB98" s="48">
        <v>2.9E-4</v>
      </c>
      <c r="AC98" s="38">
        <f>AB98*L98</f>
        <v>4.49994827</v>
      </c>
      <c r="AD98" s="29">
        <v>0.2165</v>
      </c>
      <c r="AE98" s="42">
        <f>AH98*(1-AI98)*AD98</f>
        <v>46.349402500000004</v>
      </c>
      <c r="AF98" s="29">
        <f>IF(AND(AD98&gt;0,AB98&gt;0,Y98&gt;0),((Y98-AB98)*AD98)/((AD98-AB98)*Y98),0)</f>
        <v>0.91307716282253459</v>
      </c>
      <c r="AG98" s="30">
        <f t="shared" si="3"/>
        <v>0.90631816981638302</v>
      </c>
      <c r="AH98" s="44">
        <v>235</v>
      </c>
      <c r="AI98" s="66">
        <v>8.8999999999999996E-2</v>
      </c>
      <c r="AJ98" s="67">
        <v>0.22220000000000001</v>
      </c>
      <c r="AK98" s="42">
        <f t="shared" si="6"/>
        <v>47.569687000000002</v>
      </c>
      <c r="AL98" s="18">
        <v>1.63</v>
      </c>
      <c r="AM98" s="18"/>
      <c r="AN98" s="122">
        <f>AN97+AH98-AM98</f>
        <v>1667.0599999999993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59745</v>
      </c>
      <c r="E99" s="68"/>
      <c r="F99" s="52">
        <f>SUM(F96:F98)</f>
        <v>50550</v>
      </c>
      <c r="G99" s="53"/>
      <c r="H99" s="69"/>
      <c r="I99" s="52">
        <f>SUM(I96:I98)</f>
        <v>50755</v>
      </c>
      <c r="J99" s="52">
        <f>SUM(J96:J98)</f>
        <v>47331</v>
      </c>
      <c r="K99" s="21">
        <f>IF(J99&gt;0,(J96*K96+J97*K97+J98*K98)/J99,0)</f>
        <v>9.0920390441782337E-2</v>
      </c>
      <c r="L99" s="53">
        <f>L96+L97+L98</f>
        <v>43027.647000000004</v>
      </c>
      <c r="M99" s="54">
        <f>IF(L99&gt;0,N99/L99,0)</f>
        <v>0.85030994769479251</v>
      </c>
      <c r="N99" s="55">
        <f>N96+N97+N98</f>
        <v>36586.83627</v>
      </c>
      <c r="O99" s="21">
        <f>IF(L99&gt;0,P99/L99,0)</f>
        <v>0.11528372904053988</v>
      </c>
      <c r="P99" s="55">
        <f>P96+P97+P98</f>
        <v>4960.3875979999993</v>
      </c>
      <c r="Q99" s="21">
        <f>IF(L99&gt;0,R99/L99,0)</f>
        <v>3.4406323264667478E-2</v>
      </c>
      <c r="R99" s="55">
        <f>R96+R97+R98</f>
        <v>1480.4231319999999</v>
      </c>
      <c r="S99" s="21">
        <f>IF(L99&gt;0,T99/L99,0)</f>
        <v>0.21216504653391804</v>
      </c>
      <c r="T99" s="55">
        <f>T96+T97+T98</f>
        <v>9128.9627280000004</v>
      </c>
      <c r="U99" s="21">
        <f>IF(L99&gt;0,V99/L99,0)</f>
        <v>0.50983748579140287</v>
      </c>
      <c r="V99" s="55">
        <f>V96+V97+V98</f>
        <v>21937.107366</v>
      </c>
      <c r="W99" s="21">
        <f>IF(L99&gt;0,X99/L99,0)</f>
        <v>0.39639369938123731</v>
      </c>
      <c r="X99" s="55">
        <f>X96+X97+X98</f>
        <v>17055.888169999998</v>
      </c>
      <c r="Y99" s="56">
        <f>IF(L99&gt;0,Z99/L99,0)</f>
        <v>3.2995620604119947E-3</v>
      </c>
      <c r="Z99" s="57">
        <f>SUM(Z96:Z98)</f>
        <v>141.97239159</v>
      </c>
      <c r="AA99" s="63">
        <f>IF(L99&gt;0,(AA96*L96+AA97*L97+AA98*L98)/L99,0)</f>
        <v>3.1631715176934959E-3</v>
      </c>
      <c r="AB99" s="56">
        <f>IF(J99&gt;0,(J96*AB96+J97*AB97+J98*AB98)/J99,0)</f>
        <v>3.1239504764319368E-4</v>
      </c>
      <c r="AC99" s="53">
        <f>SUM(AC96:AC98)</f>
        <v>13.44047947</v>
      </c>
      <c r="AD99" s="54">
        <f>IF(J99&gt;0,(J96*AD96+J97*AD97+J98*AD98)/J99,0)</f>
        <v>0.21675535484143585</v>
      </c>
      <c r="AE99" s="59">
        <f>SUM(AE96:AE98)</f>
        <v>135.80909890000001</v>
      </c>
      <c r="AF99" s="54">
        <f>IF(AND(Z99&gt;0),((Z96*AF96+Z97*AF97+Z98*AF98)/Z99),0)</f>
        <v>0.90663679731113744</v>
      </c>
      <c r="AG99" s="58">
        <f t="shared" si="3"/>
        <v>0.90253531364258999</v>
      </c>
      <c r="AH99" s="52">
        <f>SUM(AH96:AH98)</f>
        <v>685</v>
      </c>
      <c r="AI99" s="21">
        <f>IF(AH99&gt;0,(AI96*AH96+AI97*AH97+AI98*AH98)/AH99,0)</f>
        <v>8.5383941605839425E-2</v>
      </c>
      <c r="AJ99" s="54">
        <f>IF(J99&gt;0,(AJ96*J96+AJ97*J97+AJ98*J98)/J99,0)</f>
        <v>0.21765526610466715</v>
      </c>
      <c r="AK99" s="59">
        <f>SUM(AK96:AK98)</f>
        <v>136.28156740000003</v>
      </c>
      <c r="AL99" s="70"/>
      <c r="AM99" s="57">
        <f>SUM(AM96:AM98)</f>
        <v>0</v>
      </c>
      <c r="AN99" s="124"/>
      <c r="AO99" s="125">
        <f>AN98</f>
        <v>1667.0599999999993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11" t="s">
        <v>53</v>
      </c>
      <c r="D100" s="12">
        <v>16825</v>
      </c>
      <c r="E100" s="73">
        <v>0</v>
      </c>
      <c r="F100" s="12">
        <v>13240</v>
      </c>
      <c r="G100" s="74">
        <v>0.2</v>
      </c>
      <c r="H100" s="74">
        <v>3</v>
      </c>
      <c r="I100" s="12">
        <v>13321</v>
      </c>
      <c r="J100" s="12">
        <v>15041</v>
      </c>
      <c r="K100" s="66">
        <v>7.8E-2</v>
      </c>
      <c r="L100" s="25">
        <f>J100*(1-K100)</f>
        <v>13867.802000000001</v>
      </c>
      <c r="M100" s="15">
        <v>0.78400000000000003</v>
      </c>
      <c r="N100" s="26">
        <f>L100*M100</f>
        <v>10872.356768000001</v>
      </c>
      <c r="O100" s="14">
        <v>0.19800000000000001</v>
      </c>
      <c r="P100" s="26">
        <f>L100*O100</f>
        <v>2745.8247960000003</v>
      </c>
      <c r="Q100" s="16">
        <v>1.7999999999999999E-2</v>
      </c>
      <c r="R100" s="26">
        <f>L100*Q100</f>
        <v>249.62043600000001</v>
      </c>
      <c r="S100" s="16">
        <v>0.20899999999999999</v>
      </c>
      <c r="T100" s="26">
        <f>L100*S100</f>
        <v>2898.3706180000004</v>
      </c>
      <c r="U100" s="16">
        <v>0.48199999999999998</v>
      </c>
      <c r="V100" s="26">
        <f>L100*U100</f>
        <v>6684.2805640000006</v>
      </c>
      <c r="W100" s="16">
        <v>0.4</v>
      </c>
      <c r="X100" s="26">
        <f>W100*L100</f>
        <v>5547.1208000000006</v>
      </c>
      <c r="Y100" s="17">
        <v>3.2599999999999999E-3</v>
      </c>
      <c r="Z100" s="61">
        <f>L100*Y100</f>
        <v>45.209034520000003</v>
      </c>
      <c r="AA100" s="28">
        <f>IF(J100&gt;0,(AC100+AK100)/J100,0)</f>
        <v>3.0989972063027722E-3</v>
      </c>
      <c r="AB100" s="17">
        <v>2.9E-4</v>
      </c>
      <c r="AC100" s="25">
        <f>AB100*L100</f>
        <v>4.0216625800000001</v>
      </c>
      <c r="AD100" s="141">
        <v>0.21249999999999999</v>
      </c>
      <c r="AE100" s="31">
        <f>AH100*(1-AI100)*AD100</f>
        <v>40.548612499999997</v>
      </c>
      <c r="AF100" s="29">
        <f>IF(AND(AD100&gt;0,AB100&gt;0,Y100&gt;0),((Y100-AB100)*AD100)/((AD100-AB100)*Y100),0)</f>
        <v>0.91228794951638081</v>
      </c>
      <c r="AG100" s="62">
        <f t="shared" ref="AG100:AG127" si="7">IF(AND(AA100&gt;0,AJ100&gt;0,AB100&gt;0),((AJ100*(AA100-AB100))/(AA100*(AJ100-AB100))),0)</f>
        <v>0.90760057204084976</v>
      </c>
      <c r="AH100" s="12">
        <v>209</v>
      </c>
      <c r="AI100" s="66">
        <v>8.6999999999999994E-2</v>
      </c>
      <c r="AJ100" s="67">
        <v>0.22320000000000001</v>
      </c>
      <c r="AK100" s="31">
        <f t="shared" si="6"/>
        <v>42.590354400000002</v>
      </c>
      <c r="AL100" s="75">
        <v>1.65</v>
      </c>
      <c r="AM100" s="75"/>
      <c r="AN100" s="119">
        <f>AN98+AH100-AM100</f>
        <v>1876.0599999999993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50</v>
      </c>
      <c r="D101" s="35">
        <v>19170</v>
      </c>
      <c r="E101" s="44">
        <v>3</v>
      </c>
      <c r="F101" s="35">
        <v>15656</v>
      </c>
      <c r="G101" s="36">
        <v>0.6</v>
      </c>
      <c r="H101" s="38">
        <v>2.9</v>
      </c>
      <c r="I101" s="35">
        <v>15706</v>
      </c>
      <c r="J101" s="35">
        <v>14955</v>
      </c>
      <c r="K101" s="66">
        <v>8.1000000000000003E-2</v>
      </c>
      <c r="L101" s="38">
        <f>J101*(1-K101)</f>
        <v>13743.645</v>
      </c>
      <c r="M101" s="39">
        <v>0.80500000000000005</v>
      </c>
      <c r="N101" s="26">
        <f>L101*M101</f>
        <v>11063.634225000002</v>
      </c>
      <c r="O101" s="37">
        <v>0.14899999999999999</v>
      </c>
      <c r="P101" s="26">
        <f>L101*O101</f>
        <v>2047.803105</v>
      </c>
      <c r="Q101" s="40">
        <v>4.5999999999999999E-2</v>
      </c>
      <c r="R101" s="26">
        <f>L101*Q101</f>
        <v>632.20767000000001</v>
      </c>
      <c r="S101" s="40">
        <v>0.214</v>
      </c>
      <c r="T101" s="26">
        <f>L101*S101</f>
        <v>2941.14003</v>
      </c>
      <c r="U101" s="40">
        <v>0.48199999999999998</v>
      </c>
      <c r="V101" s="26">
        <f>L101*U101</f>
        <v>6624.4368899999999</v>
      </c>
      <c r="W101" s="40">
        <v>0.4</v>
      </c>
      <c r="X101" s="26">
        <f>W101*L101</f>
        <v>5497.4580000000005</v>
      </c>
      <c r="Y101" s="41">
        <v>3.15E-3</v>
      </c>
      <c r="Z101" s="18">
        <f>L101*Y101</f>
        <v>43.29248175</v>
      </c>
      <c r="AA101" s="28">
        <f>IF(J101&gt;0,(AC101+AK101)/J101,0)</f>
        <v>2.4614387261785355E-3</v>
      </c>
      <c r="AB101" s="41">
        <v>2.7E-4</v>
      </c>
      <c r="AC101" s="38">
        <f>AB101*L101</f>
        <v>3.7107841500000003</v>
      </c>
      <c r="AD101" s="29">
        <v>0.21529999999999999</v>
      </c>
      <c r="AE101" s="42">
        <f>AH101*(1-AI101)*AD101</f>
        <v>31.588815999999998</v>
      </c>
      <c r="AF101" s="29">
        <f>IF(AND(AD101&gt;0,AB101&gt;0,Y101&gt;0),((Y101-AB101)*AD101)/((AD101-AB101)*Y101),0)</f>
        <v>0.91543372685538893</v>
      </c>
      <c r="AG101" s="30">
        <f t="shared" si="7"/>
        <v>0.89137486057704896</v>
      </c>
      <c r="AH101" s="35">
        <v>160</v>
      </c>
      <c r="AI101" s="66">
        <v>8.3000000000000004E-2</v>
      </c>
      <c r="AJ101" s="67">
        <v>0.22559999999999999</v>
      </c>
      <c r="AK101" s="42">
        <f t="shared" si="6"/>
        <v>33.100031999999999</v>
      </c>
      <c r="AL101" s="18">
        <v>1.7</v>
      </c>
      <c r="AM101" s="18"/>
      <c r="AN101" s="122">
        <f>AN100+AH101-AM101</f>
        <v>2036.0599999999993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54</v>
      </c>
      <c r="D102" s="44">
        <v>19710</v>
      </c>
      <c r="E102" s="44">
        <v>1</v>
      </c>
      <c r="F102" s="44">
        <v>15089</v>
      </c>
      <c r="G102" s="38">
        <v>0.6</v>
      </c>
      <c r="H102" s="38">
        <v>4.0999999999999996</v>
      </c>
      <c r="I102" s="44">
        <v>14801</v>
      </c>
      <c r="J102" s="44">
        <v>14886</v>
      </c>
      <c r="K102" s="66">
        <v>8.1000000000000003E-2</v>
      </c>
      <c r="L102" s="38">
        <f>J102*(1-K102)</f>
        <v>13680.234</v>
      </c>
      <c r="M102" s="29">
        <v>0.82099999999999995</v>
      </c>
      <c r="N102" s="26">
        <f>L102*M102</f>
        <v>11231.472114</v>
      </c>
      <c r="O102" s="40">
        <v>0.11</v>
      </c>
      <c r="P102" s="26">
        <f>L102*O102</f>
        <v>1504.82574</v>
      </c>
      <c r="Q102" s="40">
        <v>6.9000000000000006E-2</v>
      </c>
      <c r="R102" s="26">
        <f>L102*Q102</f>
        <v>943.93614600000012</v>
      </c>
      <c r="S102" s="40">
        <v>0.21099999999999999</v>
      </c>
      <c r="T102" s="26">
        <f>L102*S102</f>
        <v>2886.5293740000002</v>
      </c>
      <c r="U102" s="40">
        <v>0.48199999999999998</v>
      </c>
      <c r="V102" s="26">
        <f>L102*U102</f>
        <v>6593.8727879999997</v>
      </c>
      <c r="W102" s="40">
        <v>0.4</v>
      </c>
      <c r="X102" s="26">
        <f>W102*L102</f>
        <v>5472.0936000000002</v>
      </c>
      <c r="Y102" s="48">
        <v>3.13E-3</v>
      </c>
      <c r="Z102" s="18">
        <f>L102*Y102</f>
        <v>42.819132420000003</v>
      </c>
      <c r="AA102" s="28">
        <f>IF(J102&gt;0,(AC102+AK102)/J102,0)</f>
        <v>3.21141361547763E-3</v>
      </c>
      <c r="AB102" s="48">
        <v>2.7E-4</v>
      </c>
      <c r="AC102" s="38">
        <f>AB102*L102</f>
        <v>3.6936631800000002</v>
      </c>
      <c r="AD102" s="29">
        <v>0.21590000000000001</v>
      </c>
      <c r="AE102" s="42">
        <f>AH102*(1-AI102)*AD102</f>
        <v>43.073993100000003</v>
      </c>
      <c r="AF102" s="29">
        <f>IF(AND(AD102&gt;0,AB102&gt;0,Y102&gt;0),((Y102-AB102)*AD102)/((AD102-AB102)*Y102),0)</f>
        <v>0.91488215154968289</v>
      </c>
      <c r="AG102" s="30">
        <f t="shared" si="7"/>
        <v>0.91704474003322289</v>
      </c>
      <c r="AH102" s="44">
        <v>219</v>
      </c>
      <c r="AI102" s="66">
        <v>8.8999999999999996E-2</v>
      </c>
      <c r="AJ102" s="67">
        <v>0.22109999999999999</v>
      </c>
      <c r="AK102" s="42">
        <f t="shared" si="6"/>
        <v>44.111439900000001</v>
      </c>
      <c r="AL102" s="18">
        <v>1.75</v>
      </c>
      <c r="AM102" s="18"/>
      <c r="AN102" s="122">
        <f>AN101+AH102-AM102</f>
        <v>2255.0599999999995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55705</v>
      </c>
      <c r="E103" s="79"/>
      <c r="F103" s="52">
        <f>SUM(F100:F102)</f>
        <v>43985</v>
      </c>
      <c r="G103" s="146"/>
      <c r="H103" s="80"/>
      <c r="I103" s="52">
        <f>SUM(I100:I102)</f>
        <v>43828</v>
      </c>
      <c r="J103" s="52">
        <f>SUM(J100:J102)</f>
        <v>44882</v>
      </c>
      <c r="K103" s="21">
        <f>IF(J103&gt;0,(J100*K100+J101*K101+J102*K102)/J103,0)</f>
        <v>7.9994630364065775E-2</v>
      </c>
      <c r="L103" s="53">
        <f>L100+L101+L102</f>
        <v>41291.680999999997</v>
      </c>
      <c r="M103" s="54">
        <f>IF(L103&gt;0,N103/L103,0)</f>
        <v>0.80324807088866168</v>
      </c>
      <c r="N103" s="55">
        <f>N100+N101+N102</f>
        <v>33167.463107000003</v>
      </c>
      <c r="O103" s="21">
        <f>IF(L103&gt;0,P103/L103,0)</f>
        <v>0.15253565581406095</v>
      </c>
      <c r="P103" s="55">
        <f>P100+P101+P102</f>
        <v>6298.4536410000001</v>
      </c>
      <c r="Q103" s="21">
        <f>IF(L103&gt;0,R103/L103,0)</f>
        <v>4.4216273297277488E-2</v>
      </c>
      <c r="R103" s="55">
        <f>R100+R101+R102</f>
        <v>1825.7642520000002</v>
      </c>
      <c r="S103" s="21">
        <f>IF(L103&gt;0,T103/L103,0)</f>
        <v>0.21132682929522781</v>
      </c>
      <c r="T103" s="55">
        <f>T100+T101+T102</f>
        <v>8726.040022000001</v>
      </c>
      <c r="U103" s="21">
        <f>IF(L103&gt;0,V103/L103,0)</f>
        <v>0.4820000000000001</v>
      </c>
      <c r="V103" s="55">
        <f>V100+V101+V102</f>
        <v>19902.590242000002</v>
      </c>
      <c r="W103" s="21">
        <f>IF(L103&gt;0,X103/L103,0)</f>
        <v>0.40000000000000013</v>
      </c>
      <c r="X103" s="55">
        <f>X100+X101+X102</f>
        <v>16516.672400000003</v>
      </c>
      <c r="Y103" s="56">
        <f>IF(L103&gt;0,Z103/L103,0)</f>
        <v>3.1803173305053867E-3</v>
      </c>
      <c r="Z103" s="57">
        <f>SUM(Z100:Z102)</f>
        <v>131.32064868999998</v>
      </c>
      <c r="AA103" s="63">
        <f>IF(L103&gt;0,(AA100*L100+AA101*L101+AA102*L102)/L103,0)</f>
        <v>2.9240347329993663E-3</v>
      </c>
      <c r="AB103" s="56">
        <f>IF(J103&gt;0,(J100*AB100+J101*AB101+J102*AB102)/J103,0)</f>
        <v>2.7670246423956149E-4</v>
      </c>
      <c r="AC103" s="53">
        <f>SUM(AC100:AC102)</f>
        <v>11.426109910000001</v>
      </c>
      <c r="AD103" s="54">
        <f>IF(J103&gt;0,(J100*AD100+J101*AD101+J102*AD102)/J103,0)</f>
        <v>0.21456065683347442</v>
      </c>
      <c r="AE103" s="59">
        <f>SUM(AE100:AE102)</f>
        <v>115.21142159999999</v>
      </c>
      <c r="AF103" s="54">
        <f>IF(AND(Z103&gt;0),((Z100*AF100+Z101*AF101+Z102*AF102)/Z103),0)</f>
        <v>0.91417089778760441</v>
      </c>
      <c r="AG103" s="58">
        <f t="shared" si="7"/>
        <v>0.90649290408276029</v>
      </c>
      <c r="AH103" s="52">
        <f>SUM(AH100:AH102)</f>
        <v>588</v>
      </c>
      <c r="AI103" s="21">
        <f>IF(AH103&gt;0,(AI100*AH100+AI101*AH101+AI102*AH102)/AH103,0)</f>
        <v>8.6656462585034011E-2</v>
      </c>
      <c r="AJ103" s="54">
        <f>IF(J103&gt;0,(AJ100*J100+AJ101*J101+AJ102*J102)/J103,0)</f>
        <v>0.22330319058865469</v>
      </c>
      <c r="AK103" s="59">
        <f>SUM(AK100:AK102)</f>
        <v>119.80182629999999</v>
      </c>
      <c r="AL103" s="81"/>
      <c r="AM103" s="57">
        <f>SUM(AM100:AM102)</f>
        <v>0</v>
      </c>
      <c r="AN103" s="127"/>
      <c r="AO103" s="125">
        <f>AN102</f>
        <v>2255.0599999999995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11" t="s">
        <v>49</v>
      </c>
      <c r="D104" s="12">
        <v>4760</v>
      </c>
      <c r="E104" s="12">
        <v>0</v>
      </c>
      <c r="F104" s="12">
        <v>6613</v>
      </c>
      <c r="G104" s="13">
        <v>0.9</v>
      </c>
      <c r="H104" s="13">
        <v>3.7</v>
      </c>
      <c r="I104" s="12">
        <v>7099</v>
      </c>
      <c r="J104" s="12">
        <v>14774</v>
      </c>
      <c r="K104" s="14">
        <v>0.08</v>
      </c>
      <c r="L104" s="25">
        <f>J104*(1-K104)</f>
        <v>13592.08</v>
      </c>
      <c r="M104" s="15">
        <v>0.79600000000000004</v>
      </c>
      <c r="N104" s="26">
        <f>L104*M104</f>
        <v>10819.295680000001</v>
      </c>
      <c r="O104" s="14">
        <v>0.127</v>
      </c>
      <c r="P104" s="26">
        <f>L104*O104</f>
        <v>1726.19416</v>
      </c>
      <c r="Q104" s="16">
        <v>7.6999999999999999E-2</v>
      </c>
      <c r="R104" s="26">
        <f>L104*Q104</f>
        <v>1046.59016</v>
      </c>
      <c r="S104" s="16">
        <v>0.21199999999999999</v>
      </c>
      <c r="T104" s="26">
        <f>L104*S104</f>
        <v>2881.5209599999998</v>
      </c>
      <c r="U104" s="16">
        <v>0.48099999999999998</v>
      </c>
      <c r="V104" s="26">
        <f>L104*U104</f>
        <v>6537.7904799999997</v>
      </c>
      <c r="W104" s="16">
        <v>0.39</v>
      </c>
      <c r="X104" s="26">
        <f>W104*L104</f>
        <v>5300.9112000000005</v>
      </c>
      <c r="Y104" s="17">
        <v>3.14E-3</v>
      </c>
      <c r="Z104" s="61">
        <f>L104*Y104</f>
        <v>42.6791312</v>
      </c>
      <c r="AA104" s="28">
        <f>IF(J104&gt;0,(AC104+AK104)/J104,0)</f>
        <v>3.2027791525653174E-3</v>
      </c>
      <c r="AB104" s="17">
        <v>2.7999999999999998E-4</v>
      </c>
      <c r="AC104" s="25">
        <f>AB104*L104</f>
        <v>3.8057823999999996</v>
      </c>
      <c r="AD104" s="141">
        <v>0.20760000000000001</v>
      </c>
      <c r="AE104" s="31">
        <f>AH104*(1-AI104)*AD104</f>
        <v>41.209430400000002</v>
      </c>
      <c r="AF104" s="29">
        <f>IF(AND(AD104&gt;0,AB104&gt;0,Y104&gt;0),((Y104-AB104)*AD104)/((AD104-AB104)*Y104),0)</f>
        <v>0.9120581617266641</v>
      </c>
      <c r="AG104" s="62">
        <f t="shared" si="7"/>
        <v>0.91374311662438412</v>
      </c>
      <c r="AH104" s="12">
        <v>216</v>
      </c>
      <c r="AI104" s="14">
        <v>8.1000000000000003E-2</v>
      </c>
      <c r="AJ104" s="15">
        <v>0.21920000000000001</v>
      </c>
      <c r="AK104" s="31">
        <f t="shared" ref="AK104:AK114" si="8">AH104*(1-AI104)*AJ104</f>
        <v>43.512076800000003</v>
      </c>
      <c r="AL104" s="19">
        <v>1.7</v>
      </c>
      <c r="AM104" s="19">
        <v>1004.22</v>
      </c>
      <c r="AN104" s="119">
        <f>AN102+AH104-AM104</f>
        <v>1466.8399999999995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50</v>
      </c>
      <c r="D105" s="35">
        <v>18880</v>
      </c>
      <c r="E105" s="44">
        <v>2</v>
      </c>
      <c r="F105" s="35">
        <v>14687</v>
      </c>
      <c r="G105" s="36">
        <v>0.6</v>
      </c>
      <c r="H105" s="38">
        <v>3.5</v>
      </c>
      <c r="I105" s="35">
        <v>14151</v>
      </c>
      <c r="J105" s="35">
        <v>14753</v>
      </c>
      <c r="K105" s="66">
        <v>7.9000000000000001E-2</v>
      </c>
      <c r="L105" s="38">
        <f>J105*(1-K105)</f>
        <v>13587.513000000001</v>
      </c>
      <c r="M105" s="39">
        <v>0.86699999999999999</v>
      </c>
      <c r="N105" s="26">
        <f>L105*M105</f>
        <v>11780.373771</v>
      </c>
      <c r="O105" s="37">
        <v>0.08</v>
      </c>
      <c r="P105" s="26">
        <f>L105*O105</f>
        <v>1087.0010400000001</v>
      </c>
      <c r="Q105" s="40">
        <v>5.2999999999999999E-2</v>
      </c>
      <c r="R105" s="26">
        <f>L105*Q105</f>
        <v>720.13818900000001</v>
      </c>
      <c r="S105" s="40">
        <v>0.216</v>
      </c>
      <c r="T105" s="26">
        <f>L105*S105</f>
        <v>2934.9028080000003</v>
      </c>
      <c r="U105" s="40">
        <v>0.48</v>
      </c>
      <c r="V105" s="26">
        <f>L105*U105</f>
        <v>6522.0062399999997</v>
      </c>
      <c r="W105" s="40">
        <v>0.39</v>
      </c>
      <c r="X105" s="26">
        <f>W105*L105</f>
        <v>5299.1300700000002</v>
      </c>
      <c r="Y105" s="41">
        <v>3.1800000000000001E-3</v>
      </c>
      <c r="Z105" s="18">
        <f>L105*Y105</f>
        <v>43.208291340000002</v>
      </c>
      <c r="AA105" s="28">
        <f>IF(J105&gt;0,(AC105+AK105)/J105,0)</f>
        <v>3.0734164691927071E-3</v>
      </c>
      <c r="AB105" s="41">
        <v>2.9E-4</v>
      </c>
      <c r="AC105" s="38">
        <f>AB105*L105</f>
        <v>3.9403787700000001</v>
      </c>
      <c r="AD105" s="29">
        <v>0.21229999999999999</v>
      </c>
      <c r="AE105" s="42">
        <f>AH105*(1-AI105)*AD105</f>
        <v>40.4490944</v>
      </c>
      <c r="AF105" s="29">
        <f>IF(AND(AD105&gt;0,AB105&gt;0,Y105&gt;0),((Y105-AB105)*AD105)/((AD105-AB105)*Y105),0)</f>
        <v>0.91004814950285673</v>
      </c>
      <c r="AG105" s="30">
        <f t="shared" si="7"/>
        <v>0.9068527154981304</v>
      </c>
      <c r="AH105" s="35">
        <v>208</v>
      </c>
      <c r="AI105" s="66">
        <v>8.4000000000000005E-2</v>
      </c>
      <c r="AJ105" s="67">
        <v>0.21729999999999999</v>
      </c>
      <c r="AK105" s="42">
        <f t="shared" si="8"/>
        <v>41.401734400000002</v>
      </c>
      <c r="AL105" s="18">
        <v>1.7</v>
      </c>
      <c r="AM105" s="18"/>
      <c r="AN105" s="122">
        <f>AN104+AH105-AM105</f>
        <v>1674.8399999999995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24" t="s">
        <v>58</v>
      </c>
      <c r="D106" s="44">
        <v>14930</v>
      </c>
      <c r="E106" s="44">
        <v>0</v>
      </c>
      <c r="F106" s="44">
        <v>13565</v>
      </c>
      <c r="G106" s="38">
        <v>0.5</v>
      </c>
      <c r="H106" s="38">
        <v>3.4</v>
      </c>
      <c r="I106" s="44">
        <v>13173</v>
      </c>
      <c r="J106" s="44">
        <v>14700</v>
      </c>
      <c r="K106" s="66">
        <v>8.7999999999999995E-2</v>
      </c>
      <c r="L106" s="38">
        <f>J106*(1-K106)</f>
        <v>13406.4</v>
      </c>
      <c r="M106" s="29">
        <v>0.76800000000000002</v>
      </c>
      <c r="N106" s="26">
        <f>L106*M106</f>
        <v>10296.1152</v>
      </c>
      <c r="O106" s="40">
        <v>0.14899999999999999</v>
      </c>
      <c r="P106" s="26">
        <f>L106*O106</f>
        <v>1997.5536</v>
      </c>
      <c r="Q106" s="40">
        <v>8.3000000000000004E-2</v>
      </c>
      <c r="R106" s="26">
        <f>L106*Q106</f>
        <v>1112.7311999999999</v>
      </c>
      <c r="S106" s="40">
        <v>0.214</v>
      </c>
      <c r="T106" s="26">
        <f>L106*S106</f>
        <v>2868.9695999999999</v>
      </c>
      <c r="U106" s="40">
        <v>0.498</v>
      </c>
      <c r="V106" s="26">
        <f>L106*U106</f>
        <v>6676.3872000000001</v>
      </c>
      <c r="W106" s="40">
        <v>0.4</v>
      </c>
      <c r="X106" s="26">
        <f>W106*L106</f>
        <v>5362.56</v>
      </c>
      <c r="Y106" s="48">
        <v>3.2000000000000002E-3</v>
      </c>
      <c r="Z106" s="18">
        <f>L106*Y106</f>
        <v>42.900480000000002</v>
      </c>
      <c r="AA106" s="28">
        <f>IF(J106&gt;0,(AC106+AK106)/J106,0)</f>
        <v>3.132627755102041E-3</v>
      </c>
      <c r="AB106" s="48">
        <v>2.9999999999999997E-4</v>
      </c>
      <c r="AC106" s="38">
        <f>AB106*L106</f>
        <v>4.0219199999999997</v>
      </c>
      <c r="AD106" s="29">
        <v>0.20799999999999999</v>
      </c>
      <c r="AE106" s="42">
        <f>AH106*(1-AI106)*AD106</f>
        <v>39.377312000000003</v>
      </c>
      <c r="AF106" s="29">
        <f>IF(AND(AD106&gt;0,AB106&gt;0,Y106&gt;0),((Y106-AB106)*AD106)/((AD106-AB106)*Y106),0)</f>
        <v>0.90755897929706308</v>
      </c>
      <c r="AG106" s="30">
        <f t="shared" si="7"/>
        <v>0.90545734507757858</v>
      </c>
      <c r="AH106" s="44">
        <v>206</v>
      </c>
      <c r="AI106" s="66">
        <v>8.1000000000000003E-2</v>
      </c>
      <c r="AJ106" s="67">
        <v>0.222</v>
      </c>
      <c r="AK106" s="42">
        <f t="shared" si="8"/>
        <v>42.027708000000004</v>
      </c>
      <c r="AL106" s="18">
        <v>1.65</v>
      </c>
      <c r="AM106" s="18"/>
      <c r="AN106" s="122">
        <f>AN105+AH106-AM106</f>
        <v>1880.8399999999995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38570</v>
      </c>
      <c r="E107" s="68"/>
      <c r="F107" s="52">
        <f>SUM(F104:F106)</f>
        <v>34865</v>
      </c>
      <c r="G107" s="53"/>
      <c r="H107" s="69"/>
      <c r="I107" s="52">
        <f>SUM(I104:I106)</f>
        <v>34423</v>
      </c>
      <c r="J107" s="52">
        <f>SUM(J104:J106)</f>
        <v>44227</v>
      </c>
      <c r="K107" s="21">
        <f>IF(J107&gt;0,(J104*K104+J105*K105+J106*K106)/J107,0)</f>
        <v>8.2325434689216992E-2</v>
      </c>
      <c r="L107" s="53">
        <f>L104+L105+L106</f>
        <v>40585.993000000002</v>
      </c>
      <c r="M107" s="54">
        <f>IF(L107&gt;0,N107/L107,0)</f>
        <v>0.8105206308738091</v>
      </c>
      <c r="N107" s="55">
        <f>N104+N105+N106</f>
        <v>32895.784651000002</v>
      </c>
      <c r="O107" s="21">
        <f>IF(L107&gt;0,P107/L107,0)</f>
        <v>0.11853224337765987</v>
      </c>
      <c r="P107" s="55">
        <f>P104+P105+P106</f>
        <v>4810.7488000000003</v>
      </c>
      <c r="Q107" s="21">
        <f>IF(L107&gt;0,R107/L107,0)</f>
        <v>7.0947125748531029E-2</v>
      </c>
      <c r="R107" s="55">
        <f>R104+R105+R106</f>
        <v>2879.4595490000002</v>
      </c>
      <c r="S107" s="21">
        <f>IF(L107&gt;0,T107/L107,0)</f>
        <v>0.21399977494698727</v>
      </c>
      <c r="T107" s="55">
        <f>T104+T105+T106</f>
        <v>8685.3933680000009</v>
      </c>
      <c r="U107" s="21">
        <f>IF(L107&gt;0,V107/L107,0)</f>
        <v>0.48628067126508395</v>
      </c>
      <c r="V107" s="55">
        <f>V104+V105+V106</f>
        <v>19736.183919999999</v>
      </c>
      <c r="W107" s="21">
        <f>IF(L107&gt;0,X107/L107,0)</f>
        <v>0.39330320857247481</v>
      </c>
      <c r="X107" s="55">
        <f>X104+X105+X106</f>
        <v>15962.601270000003</v>
      </c>
      <c r="Y107" s="56">
        <f>IF(L107&gt;0,Z107/L107,0)</f>
        <v>3.1732105837597715E-3</v>
      </c>
      <c r="Z107" s="57">
        <f>SUM(Z104:Z106)</f>
        <v>128.78790254</v>
      </c>
      <c r="AA107" s="63">
        <f>IF(L107&gt;0,(AA104*L104+AA105*L105+AA106*L106)/L107,0)</f>
        <v>3.1362982157309791E-3</v>
      </c>
      <c r="AB107" s="56">
        <f>IF(J107&gt;0,(J104*AB104+J105*AB105+J106*AB106)/J107,0)</f>
        <v>2.8998326813937188E-4</v>
      </c>
      <c r="AC107" s="53">
        <f>SUM(AC104:AC106)</f>
        <v>11.768081169999999</v>
      </c>
      <c r="AD107" s="54">
        <f>IF(J107&gt;0,(J104*AD104+J105*AD105+J106*AD106)/J107,0)</f>
        <v>0.20930075067266601</v>
      </c>
      <c r="AE107" s="59">
        <f>SUM(AE104:AE106)</f>
        <v>121.03583680000001</v>
      </c>
      <c r="AF107" s="54">
        <f>IF(AND(Z107&gt;0),((Z104*AF104+Z105*AF105+Z106*AF106)/Z107),0)</f>
        <v>0.9098850827799535</v>
      </c>
      <c r="AG107" s="58">
        <f t="shared" si="7"/>
        <v>0.90874019944238182</v>
      </c>
      <c r="AH107" s="52">
        <f>SUM(AH104:AH106)</f>
        <v>630</v>
      </c>
      <c r="AI107" s="21">
        <f>IF(AH107&gt;0,(AI104*AH104+AI105*AH105+AI106*AH106)/AH107,0)</f>
        <v>8.1990476190476197E-2</v>
      </c>
      <c r="AJ107" s="54">
        <f>IF(J107&gt;0,(AJ104*J104+AJ105*J105+AJ106*J106)/J107,0)</f>
        <v>0.21949686164560112</v>
      </c>
      <c r="AK107" s="59">
        <f>SUM(AK104:AK106)</f>
        <v>126.9415192</v>
      </c>
      <c r="AL107" s="70"/>
      <c r="AM107" s="57">
        <f>SUM(AM104:AM106)</f>
        <v>1004.22</v>
      </c>
      <c r="AN107" s="124"/>
      <c r="AO107" s="125">
        <f>AN106</f>
        <v>1880.8399999999995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11" t="s">
        <v>49</v>
      </c>
      <c r="D108" s="12">
        <v>2759</v>
      </c>
      <c r="E108" s="12">
        <v>0</v>
      </c>
      <c r="F108" s="12">
        <v>11493</v>
      </c>
      <c r="G108" s="13">
        <v>0.6</v>
      </c>
      <c r="H108" s="13">
        <v>3.1</v>
      </c>
      <c r="I108" s="12">
        <v>11684</v>
      </c>
      <c r="J108" s="12">
        <v>14668</v>
      </c>
      <c r="K108" s="14">
        <v>8.7999999999999995E-2</v>
      </c>
      <c r="L108" s="25">
        <f>J108*(1-K108)</f>
        <v>13377.216</v>
      </c>
      <c r="M108" s="15">
        <v>0.86899999999999999</v>
      </c>
      <c r="N108" s="26">
        <f>L108*M108</f>
        <v>11624.800704000001</v>
      </c>
      <c r="O108" s="14">
        <v>9.1999999999999998E-2</v>
      </c>
      <c r="P108" s="26">
        <f>L108*O108</f>
        <v>1230.703872</v>
      </c>
      <c r="Q108" s="16">
        <v>3.9E-2</v>
      </c>
      <c r="R108" s="26">
        <f>L108*Q108</f>
        <v>521.71142399999997</v>
      </c>
      <c r="S108" s="16">
        <v>0.21</v>
      </c>
      <c r="T108" s="26">
        <f>L108*S108</f>
        <v>2809.2153600000001</v>
      </c>
      <c r="U108" s="16">
        <v>0.52400000000000002</v>
      </c>
      <c r="V108" s="26">
        <f>L108*U108</f>
        <v>7009.6611840000005</v>
      </c>
      <c r="W108" s="16">
        <v>0.4</v>
      </c>
      <c r="X108" s="26">
        <f>W108*L108</f>
        <v>5350.8864000000003</v>
      </c>
      <c r="Y108" s="17">
        <v>3.1800000000000001E-3</v>
      </c>
      <c r="Z108" s="61">
        <f>L108*Y108</f>
        <v>42.539546880000003</v>
      </c>
      <c r="AA108" s="28">
        <f>IF(J108&gt;0,(AC108+AK108)/J108,0)</f>
        <v>2.9929177542950638E-3</v>
      </c>
      <c r="AB108" s="17">
        <v>3.2000000000000003E-4</v>
      </c>
      <c r="AC108" s="25">
        <f>AB108*L108</f>
        <v>4.28070912</v>
      </c>
      <c r="AD108" s="141">
        <v>0.2082</v>
      </c>
      <c r="AE108" s="31">
        <f>AH108*(1-AI108)*AD108</f>
        <v>38.672108999999999</v>
      </c>
      <c r="AF108" s="29">
        <f>IF(AND(AD108&gt;0,AB108&gt;0,Y108&gt;0),((Y108-AB108)*AD108)/((AD108-AB108)*Y108),0)</f>
        <v>0.9007555157002769</v>
      </c>
      <c r="AG108" s="62">
        <f t="shared" si="7"/>
        <v>0.89442276809363486</v>
      </c>
      <c r="AH108" s="12">
        <v>203</v>
      </c>
      <c r="AI108" s="14">
        <v>8.5000000000000006E-2</v>
      </c>
      <c r="AJ108" s="15">
        <v>0.21329999999999999</v>
      </c>
      <c r="AK108" s="31">
        <f t="shared" si="8"/>
        <v>39.619408499999999</v>
      </c>
      <c r="AL108" s="19">
        <v>1.69</v>
      </c>
      <c r="AM108" s="19">
        <v>1004.58</v>
      </c>
      <c r="AN108" s="119">
        <f>AN106+AH108-AM108</f>
        <v>1079.2599999999993</v>
      </c>
      <c r="AO108" s="120"/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50</v>
      </c>
      <c r="D109" s="35">
        <v>18961</v>
      </c>
      <c r="E109" s="44">
        <v>5</v>
      </c>
      <c r="F109" s="35">
        <v>13013</v>
      </c>
      <c r="G109" s="36">
        <v>0.6</v>
      </c>
      <c r="H109" s="38">
        <v>3.3</v>
      </c>
      <c r="I109" s="35">
        <v>14180</v>
      </c>
      <c r="J109" s="35">
        <v>14866</v>
      </c>
      <c r="K109" s="66">
        <v>8.5999999999999993E-2</v>
      </c>
      <c r="L109" s="38">
        <f>J109*(1-K109)</f>
        <v>13587.524000000001</v>
      </c>
      <c r="M109" s="39">
        <v>0.88</v>
      </c>
      <c r="N109" s="26">
        <f>L109*M109</f>
        <v>11957.021120000001</v>
      </c>
      <c r="O109" s="37">
        <v>7.3999999999999996E-2</v>
      </c>
      <c r="P109" s="26">
        <f>L109*O109</f>
        <v>1005.4767760000001</v>
      </c>
      <c r="Q109" s="40">
        <v>4.5999999999999999E-2</v>
      </c>
      <c r="R109" s="26">
        <f>L109*Q109</f>
        <v>625.02610400000003</v>
      </c>
      <c r="S109" s="40">
        <v>0.22</v>
      </c>
      <c r="T109" s="26">
        <f>L109*S109</f>
        <v>2989.2552800000003</v>
      </c>
      <c r="U109" s="40">
        <v>0.5</v>
      </c>
      <c r="V109" s="26">
        <f>L109*U109</f>
        <v>6793.7620000000006</v>
      </c>
      <c r="W109" s="40">
        <v>0.4</v>
      </c>
      <c r="X109" s="26">
        <f>W109*L109</f>
        <v>5435.0096000000012</v>
      </c>
      <c r="Y109" s="41">
        <v>3.13E-3</v>
      </c>
      <c r="Z109" s="18">
        <f>L109*Y109</f>
        <v>42.528950120000005</v>
      </c>
      <c r="AA109" s="28">
        <f>IF(J109&gt;0,(AC109+AK109)/J109,0)</f>
        <v>2.9769734239203549E-3</v>
      </c>
      <c r="AB109" s="41">
        <v>3.3E-4</v>
      </c>
      <c r="AC109" s="38">
        <f>AB109*L109</f>
        <v>4.4838829200000001</v>
      </c>
      <c r="AD109" s="29">
        <v>0.20710000000000001</v>
      </c>
      <c r="AE109" s="42">
        <f>AH109*(1-AI109)*AD109</f>
        <v>38.889237999999999</v>
      </c>
      <c r="AF109" s="29">
        <f>IF(AND(AD109&gt;0,AB109&gt;0,Y109&gt;0),((Y109-AB109)*AD109)/((AD109-AB109)*Y109),0)</f>
        <v>0.89599640043937645</v>
      </c>
      <c r="AG109" s="30">
        <f t="shared" si="7"/>
        <v>0.89053668332308611</v>
      </c>
      <c r="AH109" s="35">
        <v>205</v>
      </c>
      <c r="AI109" s="66">
        <v>8.4000000000000005E-2</v>
      </c>
      <c r="AJ109" s="67">
        <v>0.21179999999999999</v>
      </c>
      <c r="AK109" s="42">
        <f t="shared" si="8"/>
        <v>39.771803999999996</v>
      </c>
      <c r="AL109" s="18">
        <v>1.7</v>
      </c>
      <c r="AM109" s="18"/>
      <c r="AN109" s="122">
        <f>AN108+AH109-AM109</f>
        <v>1284.2599999999993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24" t="s">
        <v>58</v>
      </c>
      <c r="D110" s="44">
        <v>22160</v>
      </c>
      <c r="E110" s="44">
        <v>2</v>
      </c>
      <c r="F110" s="44">
        <v>15416</v>
      </c>
      <c r="G110" s="38">
        <v>0.6</v>
      </c>
      <c r="H110" s="38">
        <v>3</v>
      </c>
      <c r="I110" s="44">
        <v>15733</v>
      </c>
      <c r="J110" s="44">
        <v>14859</v>
      </c>
      <c r="K110" s="66">
        <v>8.7999999999999995E-2</v>
      </c>
      <c r="L110" s="38">
        <f>J110*(1-K110)</f>
        <v>13551.408000000001</v>
      </c>
      <c r="M110" s="29">
        <v>0.88900000000000001</v>
      </c>
      <c r="N110" s="26">
        <f>L110*M110</f>
        <v>12047.201712000002</v>
      </c>
      <c r="O110" s="40">
        <v>6.7000000000000004E-2</v>
      </c>
      <c r="P110" s="26">
        <f>L110*O110</f>
        <v>907.94433600000013</v>
      </c>
      <c r="Q110" s="40">
        <v>4.3999999999999997E-2</v>
      </c>
      <c r="R110" s="26">
        <f>L110*Q110</f>
        <v>596.26195200000006</v>
      </c>
      <c r="S110" s="40">
        <v>0.221</v>
      </c>
      <c r="T110" s="26">
        <f>L110*S110</f>
        <v>2994.8611680000004</v>
      </c>
      <c r="U110" s="40">
        <v>0.48899999999999999</v>
      </c>
      <c r="V110" s="26">
        <f>L110*U110</f>
        <v>6626.6385120000004</v>
      </c>
      <c r="W110" s="40">
        <v>0.4</v>
      </c>
      <c r="X110" s="26">
        <f>W110*L110</f>
        <v>5420.5632000000005</v>
      </c>
      <c r="Y110" s="48">
        <v>3.0899999999999999E-3</v>
      </c>
      <c r="Z110" s="18">
        <f>L110*Y110</f>
        <v>41.87385072</v>
      </c>
      <c r="AA110" s="28">
        <f>IF(J110&gt;0,(AC110+AK110)/J110,0)</f>
        <v>2.8534758570563298E-3</v>
      </c>
      <c r="AB110" s="48">
        <v>3.2000000000000003E-4</v>
      </c>
      <c r="AC110" s="38">
        <f>AB110*L110</f>
        <v>4.3364505600000012</v>
      </c>
      <c r="AD110" s="29">
        <v>0.21199999999999999</v>
      </c>
      <c r="AE110" s="42">
        <f>AH110*(1-AI110)*AD110</f>
        <v>37.203455999999996</v>
      </c>
      <c r="AF110" s="29">
        <f>IF(AND(AD110&gt;0,AB110&gt;0,Y110&gt;0),((Y110-AB110)*AD110)/((AD110-AB110)*Y110),0)</f>
        <v>0.89779529215497778</v>
      </c>
      <c r="AG110" s="30">
        <f t="shared" si="7"/>
        <v>0.88916788871322827</v>
      </c>
      <c r="AH110" s="44">
        <v>192</v>
      </c>
      <c r="AI110" s="66">
        <v>8.5999999999999993E-2</v>
      </c>
      <c r="AJ110" s="67">
        <v>0.21690000000000001</v>
      </c>
      <c r="AK110" s="42">
        <f t="shared" si="8"/>
        <v>38.063347200000003</v>
      </c>
      <c r="AL110" s="18">
        <v>1.6</v>
      </c>
      <c r="AM110" s="18"/>
      <c r="AN110" s="122">
        <f>AN109+AH110-AM110</f>
        <v>1476.2599999999993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43880</v>
      </c>
      <c r="E111" s="68"/>
      <c r="F111" s="52">
        <f>SUM(F108:F110)</f>
        <v>39922</v>
      </c>
      <c r="G111" s="53"/>
      <c r="H111" s="69"/>
      <c r="I111" s="52">
        <f>SUM(I108:I110)</f>
        <v>41597</v>
      </c>
      <c r="J111" s="52">
        <f>SUM(J108:J110)</f>
        <v>44393</v>
      </c>
      <c r="K111" s="21">
        <f>IF(J111&gt;0,(J108*K108+J109*K109+J110*K110)/J111,0)</f>
        <v>8.7330254769896157E-2</v>
      </c>
      <c r="L111" s="53">
        <f>L108+L109+L110</f>
        <v>40516.148000000001</v>
      </c>
      <c r="M111" s="54">
        <f>IF(L111&gt;0,N111/L111,0)</f>
        <v>0.87937835393433761</v>
      </c>
      <c r="N111" s="55">
        <f>N108+N109+N110</f>
        <v>35629.023536000008</v>
      </c>
      <c r="O111" s="21">
        <f>IF(L111&gt;0,P111/L111,0)</f>
        <v>7.7601774581334826E-2</v>
      </c>
      <c r="P111" s="55">
        <f>P108+P109+P110</f>
        <v>3144.124984</v>
      </c>
      <c r="Q111" s="21">
        <f>IF(L111&gt;0,R111/L111,0)</f>
        <v>4.3019871484327683E-2</v>
      </c>
      <c r="R111" s="55">
        <f>R108+R109+R110</f>
        <v>1742.9994800000002</v>
      </c>
      <c r="S111" s="21">
        <f>IF(L111&gt;0,T111/L111,0)</f>
        <v>0.21703276945281177</v>
      </c>
      <c r="T111" s="55">
        <f>T108+T109+T110</f>
        <v>8793.3318080000008</v>
      </c>
      <c r="U111" s="21">
        <f>IF(L111&gt;0,V111/L111,0)</f>
        <v>0.50424491726113752</v>
      </c>
      <c r="V111" s="55">
        <f>V108+V109+V110</f>
        <v>20430.061696000001</v>
      </c>
      <c r="W111" s="21">
        <f>IF(L111&gt;0,X111/L111,0)</f>
        <v>0.4</v>
      </c>
      <c r="X111" s="55">
        <f>X108+X109+X110</f>
        <v>16206.459200000001</v>
      </c>
      <c r="Y111" s="56">
        <f>IF(L111&gt;0,Z111/L111,0)</f>
        <v>3.133129726942453E-3</v>
      </c>
      <c r="Z111" s="57">
        <f>SUM(Z108:Z110)</f>
        <v>126.94234772000001</v>
      </c>
      <c r="AA111" s="63">
        <f>IF(L111&gt;0,(AA108*L108+AA109*L109+AA110*L110)/L111,0)</f>
        <v>2.940931617473606E-3</v>
      </c>
      <c r="AB111" s="56">
        <f>IF(J111&gt;0,(J108*AB108+J109*AB109+J110*AB110)/J111,0)</f>
        <v>3.2334872615051927E-4</v>
      </c>
      <c r="AC111" s="53">
        <f>SUM(AC108:AC110)</f>
        <v>13.101042600000001</v>
      </c>
      <c r="AD111" s="54">
        <f>IF(J111&gt;0,(J108*AD108+J109*AD109+J110*AD110)/J111,0)</f>
        <v>0.2091035568670736</v>
      </c>
      <c r="AE111" s="59">
        <f>SUM(AE108:AE110)</f>
        <v>114.764803</v>
      </c>
      <c r="AF111" s="54">
        <f>IF(AND(Z111&gt;0),((Z108*AF108+Z109*AF109+Z110*AF110)/Z111),0)</f>
        <v>0.8981846152857067</v>
      </c>
      <c r="AG111" s="58">
        <f t="shared" si="7"/>
        <v>0.89139914532361142</v>
      </c>
      <c r="AH111" s="52">
        <f>SUM(AH108:AH110)</f>
        <v>600</v>
      </c>
      <c r="AI111" s="21">
        <f>IF(AH111&gt;0,(AI108*AH108+AI109*AH109+AI110*AH110)/AH111,0)</f>
        <v>8.497833333333335E-2</v>
      </c>
      <c r="AJ111" s="54">
        <f>IF(J111&gt;0,(AJ108*J108+AJ109*J109+AJ110*J110)/J111,0)</f>
        <v>0.21400266483454597</v>
      </c>
      <c r="AK111" s="59">
        <f>SUM(AK108:AK110)</f>
        <v>117.4545597</v>
      </c>
      <c r="AL111" s="70"/>
      <c r="AM111" s="57">
        <f>SUM(AM108:AM110)</f>
        <v>1004.58</v>
      </c>
      <c r="AN111" s="124"/>
      <c r="AO111" s="125">
        <f>AN110</f>
        <v>1476.2599999999993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49</v>
      </c>
      <c r="D112" s="12">
        <v>5959</v>
      </c>
      <c r="E112" s="12">
        <v>1</v>
      </c>
      <c r="F112" s="12">
        <v>13291</v>
      </c>
      <c r="G112" s="13">
        <v>0.3</v>
      </c>
      <c r="H112" s="13">
        <v>3.3</v>
      </c>
      <c r="I112" s="12">
        <v>13391</v>
      </c>
      <c r="J112" s="12">
        <v>14718</v>
      </c>
      <c r="K112" s="14">
        <v>7.1999999999999995E-2</v>
      </c>
      <c r="L112" s="25">
        <f>J112*(1-K112)</f>
        <v>13658.304</v>
      </c>
      <c r="M112" s="15">
        <v>0.92600000000000005</v>
      </c>
      <c r="N112" s="26">
        <f>L112*M112</f>
        <v>12647.589504000001</v>
      </c>
      <c r="O112" s="14">
        <v>4.2999999999999997E-2</v>
      </c>
      <c r="P112" s="26">
        <f>L112*O112</f>
        <v>587.30707199999995</v>
      </c>
      <c r="Q112" s="16">
        <v>3.1E-2</v>
      </c>
      <c r="R112" s="26">
        <f>L112*Q112</f>
        <v>423.40742399999999</v>
      </c>
      <c r="S112" s="16">
        <v>0.222</v>
      </c>
      <c r="T112" s="26">
        <f>L112*S112</f>
        <v>3032.1434880000002</v>
      </c>
      <c r="U112" s="16">
        <v>0.49099999999999999</v>
      </c>
      <c r="V112" s="26">
        <f>L112*U112</f>
        <v>6706.2272640000001</v>
      </c>
      <c r="W112" s="16">
        <v>0.4</v>
      </c>
      <c r="X112" s="26">
        <f>W112*L112</f>
        <v>5463.3216000000002</v>
      </c>
      <c r="Y112" s="17">
        <v>3.15E-3</v>
      </c>
      <c r="Z112" s="61">
        <f>L112*Y112</f>
        <v>43.0236576</v>
      </c>
      <c r="AA112" s="28">
        <f>IF(J112&gt;0,(AC112+AK112)/J112,0)</f>
        <v>2.9057404484304932E-3</v>
      </c>
      <c r="AB112" s="17">
        <v>3.3E-4</v>
      </c>
      <c r="AC112" s="25">
        <f>AB112*L112</f>
        <v>4.5072403200000002</v>
      </c>
      <c r="AD112" s="141">
        <v>0.20760000000000001</v>
      </c>
      <c r="AE112" s="31">
        <f>AH112*(1-AI112)*AD112</f>
        <v>35.633294400000004</v>
      </c>
      <c r="AF112" s="29">
        <f>IF(AND(AD112&gt;0,AB112&gt;0,Y112&gt;0),((Y112-AB112)*AD112)/((AD112-AB112)*Y112),0)</f>
        <v>0.89666342727567205</v>
      </c>
      <c r="AG112" s="62">
        <f t="shared" si="7"/>
        <v>0.88774599522752462</v>
      </c>
      <c r="AH112" s="35">
        <v>188</v>
      </c>
      <c r="AI112" s="14">
        <v>8.6999999999999994E-2</v>
      </c>
      <c r="AJ112" s="15">
        <v>0.22289999999999999</v>
      </c>
      <c r="AK112" s="31">
        <f t="shared" si="8"/>
        <v>38.259447600000001</v>
      </c>
      <c r="AL112" s="19">
        <v>1.68</v>
      </c>
      <c r="AM112" s="19">
        <v>999.6</v>
      </c>
      <c r="AN112" s="119">
        <f>AN110+AH112-AM112</f>
        <v>664.65999999999929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54</v>
      </c>
      <c r="D113" s="35">
        <v>21241</v>
      </c>
      <c r="E113" s="35">
        <v>3</v>
      </c>
      <c r="F113" s="35">
        <v>15453</v>
      </c>
      <c r="G113" s="36">
        <v>0.8</v>
      </c>
      <c r="H113" s="36">
        <v>3.5</v>
      </c>
      <c r="I113" s="35">
        <v>15120</v>
      </c>
      <c r="J113" s="35">
        <v>14398</v>
      </c>
      <c r="K113" s="37">
        <v>7.2999999999999995E-2</v>
      </c>
      <c r="L113" s="38">
        <f>J113*(1-K113)</f>
        <v>13346.946</v>
      </c>
      <c r="M113" s="39">
        <v>0.89900000000000002</v>
      </c>
      <c r="N113" s="26">
        <f>L113*M113</f>
        <v>11998.904454</v>
      </c>
      <c r="O113" s="37">
        <v>8.8999999999999996E-2</v>
      </c>
      <c r="P113" s="26">
        <f>L113*O113</f>
        <v>1187.8781939999999</v>
      </c>
      <c r="Q113" s="40">
        <v>1.2E-2</v>
      </c>
      <c r="R113" s="26">
        <f>L113*Q113</f>
        <v>160.163352</v>
      </c>
      <c r="S113" s="40">
        <v>0.224</v>
      </c>
      <c r="T113" s="26">
        <f>L113*S113</f>
        <v>2989.7159040000001</v>
      </c>
      <c r="U113" s="40">
        <v>0.47799999999999998</v>
      </c>
      <c r="V113" s="26">
        <f>L113*U113</f>
        <v>6379.8401880000001</v>
      </c>
      <c r="W113" s="40">
        <v>0.4</v>
      </c>
      <c r="X113" s="26">
        <f>W113*L113</f>
        <v>5338.7784000000001</v>
      </c>
      <c r="Y113" s="41">
        <v>3.1700000000000001E-3</v>
      </c>
      <c r="Z113" s="18">
        <f>L113*Y113</f>
        <v>42.309818820000004</v>
      </c>
      <c r="AA113" s="28">
        <f>IF(J113&gt;0,(AC113+AK113)/J113,0)</f>
        <v>3.1183901597444091E-3</v>
      </c>
      <c r="AB113" s="41">
        <v>3.2000000000000003E-4</v>
      </c>
      <c r="AC113" s="38">
        <f>AB113*L113</f>
        <v>4.2710227200000004</v>
      </c>
      <c r="AD113" s="29">
        <v>0.20449999999999999</v>
      </c>
      <c r="AE113" s="42">
        <f>AH113*(1-AI113)*AD113</f>
        <v>38.860317000000002</v>
      </c>
      <c r="AF113" s="29">
        <f>IF(AND(AD113&gt;0,AB113&gt;0,Y113&gt;0),((Y113-AB113)*AD113)/((AD113-AB113)*Y113),0)</f>
        <v>0.90046266469277902</v>
      </c>
      <c r="AG113" s="30">
        <f t="shared" si="7"/>
        <v>0.89872809929483999</v>
      </c>
      <c r="AH113" s="35">
        <v>207</v>
      </c>
      <c r="AI113" s="66">
        <v>8.2000000000000003E-2</v>
      </c>
      <c r="AJ113" s="67">
        <v>0.21379999999999999</v>
      </c>
      <c r="AK113" s="42">
        <f t="shared" si="8"/>
        <v>40.627558800000003</v>
      </c>
      <c r="AL113" s="18">
        <v>1.75</v>
      </c>
      <c r="AM113" s="18"/>
      <c r="AN113" s="122">
        <f>AN112+AH113-AM113</f>
        <v>871.65999999999929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58</v>
      </c>
      <c r="D114" s="44">
        <v>20700</v>
      </c>
      <c r="E114" s="44">
        <v>0</v>
      </c>
      <c r="F114" s="44">
        <v>16238</v>
      </c>
      <c r="G114" s="38">
        <v>0.6</v>
      </c>
      <c r="H114" s="38">
        <v>3.8</v>
      </c>
      <c r="I114" s="44">
        <v>16362</v>
      </c>
      <c r="J114" s="44">
        <v>14436</v>
      </c>
      <c r="K114" s="40">
        <v>7.0000000000000007E-2</v>
      </c>
      <c r="L114" s="38">
        <f>J114*(1-K114)</f>
        <v>13425.48</v>
      </c>
      <c r="M114" s="29">
        <v>0.82</v>
      </c>
      <c r="N114" s="26">
        <f>L114*M114</f>
        <v>11008.893599999999</v>
      </c>
      <c r="O114" s="40">
        <v>0.104</v>
      </c>
      <c r="P114" s="26">
        <f>L114*O114</f>
        <v>1396.24992</v>
      </c>
      <c r="Q114" s="40">
        <v>7.5999999999999998E-2</v>
      </c>
      <c r="R114" s="26">
        <f>L114*Q114</f>
        <v>1020.3364799999999</v>
      </c>
      <c r="S114" s="40">
        <v>0.2</v>
      </c>
      <c r="T114" s="26">
        <f>L114*S114</f>
        <v>2685.096</v>
      </c>
      <c r="U114" s="40">
        <v>0.51400000000000001</v>
      </c>
      <c r="V114" s="26">
        <f>L114*U114</f>
        <v>6900.6967199999999</v>
      </c>
      <c r="W114" s="40">
        <v>0.4</v>
      </c>
      <c r="X114" s="26">
        <f>W114*L114</f>
        <v>5370.192</v>
      </c>
      <c r="Y114" s="48">
        <v>3.3999999999999998E-3</v>
      </c>
      <c r="Z114" s="18">
        <f>L114*Y114</f>
        <v>45.646631999999997</v>
      </c>
      <c r="AA114" s="28">
        <f>IF(J114&gt;0,(AC114+AK114)/J114,0)</f>
        <v>3.6599513715710719E-3</v>
      </c>
      <c r="AB114" s="48">
        <v>4.0999999999999999E-4</v>
      </c>
      <c r="AC114" s="38">
        <f>AB114*L114</f>
        <v>5.5044467999999993</v>
      </c>
      <c r="AD114" s="29">
        <v>0.17699999999999999</v>
      </c>
      <c r="AE114" s="42">
        <f>AH114*(1-AI114)*AD114</f>
        <v>41.596415999999998</v>
      </c>
      <c r="AF114" s="29">
        <f>IF(AND(AD114&gt;0,AB114&gt;0,Y114&gt;0),((Y114-AB114)*AD114)/((AD114-AB114)*Y114),0)</f>
        <v>0.88145354976465917</v>
      </c>
      <c r="AG114" s="30">
        <f t="shared" si="7"/>
        <v>0.88978803946367913</v>
      </c>
      <c r="AH114" s="44">
        <v>256</v>
      </c>
      <c r="AI114" s="66">
        <v>8.2000000000000003E-2</v>
      </c>
      <c r="AJ114" s="67">
        <v>0.2014</v>
      </c>
      <c r="AK114" s="42">
        <f t="shared" si="8"/>
        <v>47.3306112</v>
      </c>
      <c r="AL114" s="18">
        <v>1.7</v>
      </c>
      <c r="AM114" s="18"/>
      <c r="AN114" s="122">
        <f>AN113+AH114-AM114</f>
        <v>1127.6599999999994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47900</v>
      </c>
      <c r="E115" s="68"/>
      <c r="F115" s="52">
        <f>SUM(F112:F114)</f>
        <v>44982</v>
      </c>
      <c r="G115" s="53"/>
      <c r="H115" s="69"/>
      <c r="I115" s="52">
        <f>SUM(I112:I114)</f>
        <v>44873</v>
      </c>
      <c r="J115" s="52">
        <f>SUM(J112:J114)</f>
        <v>43552</v>
      </c>
      <c r="K115" s="21">
        <f>IF(J115&gt;0,(J112*K112+J113*K113+J114*K114)/J115,0)</f>
        <v>7.1667661645848646E-2</v>
      </c>
      <c r="L115" s="53">
        <f>L112+L113+L114</f>
        <v>40430.729999999996</v>
      </c>
      <c r="M115" s="54">
        <f>IF(L115&gt;0,N115/L115,0)</f>
        <v>0.88188829531398527</v>
      </c>
      <c r="N115" s="55">
        <f>N112+N113+N114</f>
        <v>35655.387558000002</v>
      </c>
      <c r="O115" s="21">
        <f>IF(L115&gt;0,P115/L115,0)</f>
        <v>7.844120514272189E-2</v>
      </c>
      <c r="P115" s="55">
        <f>P112+P113+P114</f>
        <v>3171.4351859999997</v>
      </c>
      <c r="Q115" s="21">
        <f>IF(L115&gt;0,R115/L115,0)</f>
        <v>3.9670499543292936E-2</v>
      </c>
      <c r="R115" s="55">
        <f>R112+R113+R114</f>
        <v>1603.907256</v>
      </c>
      <c r="S115" s="21">
        <f>IF(L115&gt;0,T115/L115,0)</f>
        <v>0.21535488951102294</v>
      </c>
      <c r="T115" s="55">
        <f>T112+T113+T114</f>
        <v>8706.9553919999998</v>
      </c>
      <c r="U115" s="21">
        <f>IF(L115&gt;0,V115/L115,0)</f>
        <v>0.49434586444518813</v>
      </c>
      <c r="V115" s="55">
        <f>V112+V113+V114</f>
        <v>19986.764171999999</v>
      </c>
      <c r="W115" s="21">
        <f>IF(L115&gt;0,X115/L115,0)</f>
        <v>0.40000000000000008</v>
      </c>
      <c r="X115" s="55">
        <f>X112+X113+X114</f>
        <v>16172.292000000001</v>
      </c>
      <c r="Y115" s="56">
        <f>IF(L115&gt;0,Z115/L115,0)</f>
        <v>3.2396176972317847E-3</v>
      </c>
      <c r="Z115" s="57">
        <f>SUM(Z112:Z114)</f>
        <v>130.98010842000002</v>
      </c>
      <c r="AA115" s="63">
        <f>IF(L115&gt;0,(AA112*L112+AA113*L113+AA114*L114)/L115,0)</f>
        <v>3.2263843714620041E-3</v>
      </c>
      <c r="AB115" s="56">
        <f>IF(J115&gt;0,(J112*AB112+J113*AB113+J114*AB114)/J115,0)</f>
        <v>3.5321133357825132E-4</v>
      </c>
      <c r="AC115" s="53">
        <f>SUM(AC112:AC114)</f>
        <v>14.282709839999999</v>
      </c>
      <c r="AD115" s="54">
        <f>IF(J115&gt;0,(J112*AD112+J113*AD113+J114*AD114)/J115,0)</f>
        <v>0.19643230620867011</v>
      </c>
      <c r="AE115" s="59">
        <f>SUM(AE112:AE114)</f>
        <v>116.0900274</v>
      </c>
      <c r="AF115" s="54">
        <f>IF(AND(Z115&gt;0),((Z112*AF112+Z113*AF113+Z114*AF114)/Z115),0)</f>
        <v>0.8925900252822373</v>
      </c>
      <c r="AG115" s="58">
        <f t="shared" si="7"/>
        <v>0.89200491718951225</v>
      </c>
      <c r="AH115" s="52">
        <f>SUM(AH112:AH114)</f>
        <v>651</v>
      </c>
      <c r="AI115" s="21">
        <f>IF(AH115&gt;0,(AI112*AH112+AI113*AH113+AI114*AH114)/AH115,0)</f>
        <v>8.3443932411674346E-2</v>
      </c>
      <c r="AJ115" s="54">
        <f>IF(J115&gt;0,(AJ112*J112+AJ113*J113+AJ114*J114)/J115,0)</f>
        <v>0.21276508541513592</v>
      </c>
      <c r="AK115" s="59">
        <f>SUM(AK112:AK114)</f>
        <v>126.21761760000001</v>
      </c>
      <c r="AL115" s="70"/>
      <c r="AM115" s="57">
        <f>SUM(AM112:AM114)</f>
        <v>999.6</v>
      </c>
      <c r="AN115" s="124"/>
      <c r="AO115" s="125">
        <f>AN114</f>
        <v>1127.6599999999994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49</v>
      </c>
      <c r="D116" s="12">
        <v>4999</v>
      </c>
      <c r="E116" s="73">
        <v>0</v>
      </c>
      <c r="F116" s="12">
        <v>11859</v>
      </c>
      <c r="G116" s="74">
        <v>0.5</v>
      </c>
      <c r="H116" s="74">
        <v>2.7</v>
      </c>
      <c r="I116" s="12">
        <v>11138</v>
      </c>
      <c r="J116" s="12">
        <v>14602</v>
      </c>
      <c r="K116" s="14">
        <v>0.08</v>
      </c>
      <c r="L116" s="25">
        <f t="shared" ref="L116:L126" si="9">J116*(1-K116)</f>
        <v>13433.84</v>
      </c>
      <c r="M116" s="15">
        <v>0.79900000000000004</v>
      </c>
      <c r="N116" s="26">
        <f>L116*M116</f>
        <v>10733.63816</v>
      </c>
      <c r="O116" s="14">
        <v>8.2000000000000003E-2</v>
      </c>
      <c r="P116" s="26">
        <f>L116*O116</f>
        <v>1101.5748800000001</v>
      </c>
      <c r="Q116" s="16">
        <v>0.11899999999999999</v>
      </c>
      <c r="R116" s="26">
        <f>L116*Q116</f>
        <v>1598.6269600000001</v>
      </c>
      <c r="S116" s="16">
        <v>0.19800000000000001</v>
      </c>
      <c r="T116" s="26">
        <f>L116*S116</f>
        <v>2659.9003200000002</v>
      </c>
      <c r="U116" s="16">
        <v>0.53</v>
      </c>
      <c r="V116" s="26">
        <f>L116*U116</f>
        <v>7119.9352000000008</v>
      </c>
      <c r="W116" s="16">
        <v>0.4</v>
      </c>
      <c r="X116" s="26">
        <f>W116*L116</f>
        <v>5373.5360000000001</v>
      </c>
      <c r="Y116" s="17">
        <v>3.47E-3</v>
      </c>
      <c r="Z116" s="61">
        <f>L116*Y116</f>
        <v>46.6154248</v>
      </c>
      <c r="AA116" s="28">
        <f>IF(J116&gt;0,(AC116+AK116)/J116,0)</f>
        <v>2.9966098274209017E-3</v>
      </c>
      <c r="AB116" s="17">
        <v>4.0000000000000002E-4</v>
      </c>
      <c r="AC116" s="25">
        <f>AB116*L116</f>
        <v>5.3735360000000005</v>
      </c>
      <c r="AD116" s="141">
        <v>0.1991</v>
      </c>
      <c r="AE116" s="31">
        <f>AH116*(1-AI116)*AD116</f>
        <v>40.714158100000006</v>
      </c>
      <c r="AF116" s="29">
        <f>IF(AND(AD116&gt;0,AB116&gt;0,Y116&gt;0),((Y116-AB116)*AD116)/((AD116-AB116)*Y116),0)</f>
        <v>0.88650725392283269</v>
      </c>
      <c r="AG116" s="62">
        <f t="shared" si="7"/>
        <v>0.86836636286356161</v>
      </c>
      <c r="AH116" s="44">
        <v>223</v>
      </c>
      <c r="AI116" s="66">
        <v>8.3000000000000004E-2</v>
      </c>
      <c r="AJ116" s="15">
        <v>0.18770000000000001</v>
      </c>
      <c r="AK116" s="31">
        <f t="shared" ref="AK116:AK126" si="10">AH116*(1-AI116)*AJ116</f>
        <v>38.382960700000005</v>
      </c>
      <c r="AL116" s="75">
        <v>1.65</v>
      </c>
      <c r="AM116" s="75">
        <v>999.48</v>
      </c>
      <c r="AN116" s="119">
        <f>AN114+AH116-AM116</f>
        <v>351.17999999999938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54</v>
      </c>
      <c r="D117" s="73">
        <v>19561</v>
      </c>
      <c r="E117" s="44">
        <v>3</v>
      </c>
      <c r="F117" s="35">
        <v>15289</v>
      </c>
      <c r="G117" s="36">
        <v>1</v>
      </c>
      <c r="H117" s="38">
        <v>2.8</v>
      </c>
      <c r="I117" s="35">
        <v>14839</v>
      </c>
      <c r="J117" s="35">
        <v>14682</v>
      </c>
      <c r="K117" s="66">
        <v>7.5999999999999998E-2</v>
      </c>
      <c r="L117" s="38">
        <f t="shared" si="9"/>
        <v>13566.168000000001</v>
      </c>
      <c r="M117" s="39">
        <v>0.73799999999999999</v>
      </c>
      <c r="N117" s="26">
        <f>L117*M117</f>
        <v>10011.831984</v>
      </c>
      <c r="O117" s="37">
        <v>0.16</v>
      </c>
      <c r="P117" s="26">
        <f>L117*O117</f>
        <v>2170.5868800000003</v>
      </c>
      <c r="Q117" s="40">
        <v>0.10199999999999999</v>
      </c>
      <c r="R117" s="26">
        <f>L117*Q117</f>
        <v>1383.7491360000001</v>
      </c>
      <c r="S117" s="40">
        <v>0.20699999999999999</v>
      </c>
      <c r="T117" s="26">
        <f>L117*S117</f>
        <v>2808.1967760000002</v>
      </c>
      <c r="U117" s="40">
        <v>0.51600000000000001</v>
      </c>
      <c r="V117" s="26">
        <f>L117*U117</f>
        <v>7000.1426880000008</v>
      </c>
      <c r="W117" s="40">
        <v>0.4</v>
      </c>
      <c r="X117" s="26">
        <f>W117*L117</f>
        <v>5426.467200000001</v>
      </c>
      <c r="Y117" s="41">
        <v>3.3400000000000001E-3</v>
      </c>
      <c r="Z117" s="18">
        <f>L117*Y117</f>
        <v>45.311001120000007</v>
      </c>
      <c r="AA117" s="28">
        <f>IF(J117&gt;0,(AC117+AK117)/J117,0)</f>
        <v>3.2606980247922627E-3</v>
      </c>
      <c r="AB117" s="41">
        <v>3.5E-4</v>
      </c>
      <c r="AC117" s="38">
        <f>AB117*L117</f>
        <v>4.7481588000000006</v>
      </c>
      <c r="AD117" s="29">
        <v>0.19839999999999999</v>
      </c>
      <c r="AE117" s="42">
        <f>AH117*(1-AI117)*AD117</f>
        <v>43.300006400000001</v>
      </c>
      <c r="AF117" s="29">
        <f>IF(AND(AD117&gt;0,AB117&gt;0,Y117&gt;0),((Y117-AB117)*AD117)/((AD117-AB117)*Y117),0)</f>
        <v>0.89679162251110001</v>
      </c>
      <c r="AG117" s="30">
        <f t="shared" si="7"/>
        <v>0.89424495592494058</v>
      </c>
      <c r="AH117" s="35">
        <v>238</v>
      </c>
      <c r="AI117" s="66">
        <v>8.3000000000000004E-2</v>
      </c>
      <c r="AJ117" s="67">
        <v>0.1976</v>
      </c>
      <c r="AK117" s="42">
        <f t="shared" si="10"/>
        <v>43.125409600000005</v>
      </c>
      <c r="AL117" s="18">
        <v>1.75</v>
      </c>
      <c r="AM117" s="18"/>
      <c r="AN117" s="122">
        <f>AN116+AH117-AM117</f>
        <v>589.17999999999938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11" t="s">
        <v>53</v>
      </c>
      <c r="D118" s="73">
        <v>18840</v>
      </c>
      <c r="E118" s="44">
        <v>0</v>
      </c>
      <c r="F118" s="44">
        <v>15604</v>
      </c>
      <c r="G118" s="38">
        <v>0.7</v>
      </c>
      <c r="H118" s="38">
        <v>3.7</v>
      </c>
      <c r="I118" s="44">
        <v>15674</v>
      </c>
      <c r="J118" s="44">
        <v>14657</v>
      </c>
      <c r="K118" s="66">
        <v>8.3000000000000004E-2</v>
      </c>
      <c r="L118" s="38">
        <f t="shared" si="9"/>
        <v>13440.469000000001</v>
      </c>
      <c r="M118" s="29">
        <v>0.752</v>
      </c>
      <c r="N118" s="26">
        <f>L118*M118</f>
        <v>10107.232688</v>
      </c>
      <c r="O118" s="40">
        <v>0.14099999999999999</v>
      </c>
      <c r="P118" s="26">
        <f>L118*O118</f>
        <v>1895.106129</v>
      </c>
      <c r="Q118" s="40">
        <v>0.107</v>
      </c>
      <c r="R118" s="26">
        <f>L118*Q118</f>
        <v>1438.130183</v>
      </c>
      <c r="S118" s="40">
        <v>0.182</v>
      </c>
      <c r="T118" s="26">
        <f>L118*S118</f>
        <v>2446.1653580000002</v>
      </c>
      <c r="U118" s="40">
        <v>0.53800000000000003</v>
      </c>
      <c r="V118" s="26">
        <f>L118*U118</f>
        <v>7230.9723220000005</v>
      </c>
      <c r="W118" s="40">
        <v>0.4</v>
      </c>
      <c r="X118" s="26">
        <f>W118*L118</f>
        <v>5376.1876000000011</v>
      </c>
      <c r="Y118" s="48">
        <v>3.2799999999999999E-3</v>
      </c>
      <c r="Z118" s="18">
        <f>L118*Y118</f>
        <v>44.08473832</v>
      </c>
      <c r="AA118" s="28">
        <f>IF(J118&gt;0,(AC118+AK118)/J118,0)</f>
        <v>3.2080615446544317E-3</v>
      </c>
      <c r="AB118" s="48">
        <v>3.4000000000000002E-4</v>
      </c>
      <c r="AC118" s="38">
        <f>AB118*L118</f>
        <v>4.5697594600000002</v>
      </c>
      <c r="AD118" s="29">
        <v>0.21390000000000001</v>
      </c>
      <c r="AE118" s="42">
        <f>AH118*(1-AI118)*AD118</f>
        <v>42.610163400000005</v>
      </c>
      <c r="AF118" s="29">
        <f>IF(AND(AD118&gt;0,AB118&gt;0,Y118&gt;0),((Y118-AB118)*AD118)/((AD118-AB118)*Y118),0)</f>
        <v>0.89776849140471171</v>
      </c>
      <c r="AG118" s="30">
        <f t="shared" si="7"/>
        <v>0.89544567501256145</v>
      </c>
      <c r="AH118" s="44">
        <v>217</v>
      </c>
      <c r="AI118" s="66">
        <v>8.2000000000000003E-2</v>
      </c>
      <c r="AJ118" s="67">
        <v>0.21310000000000001</v>
      </c>
      <c r="AK118" s="42">
        <f t="shared" si="10"/>
        <v>42.450798600000006</v>
      </c>
      <c r="AL118" s="18">
        <v>1.68</v>
      </c>
      <c r="AM118" s="18"/>
      <c r="AN118" s="122">
        <f>AN117+AH118-AM118</f>
        <v>806.17999999999938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43400</v>
      </c>
      <c r="E119" s="68"/>
      <c r="F119" s="52">
        <f>SUM(F116:F118)</f>
        <v>42752</v>
      </c>
      <c r="G119" s="53"/>
      <c r="H119" s="69"/>
      <c r="I119" s="52">
        <f>SUM(I116:I118)</f>
        <v>41651</v>
      </c>
      <c r="J119" s="52">
        <f>SUM(J116:J118)</f>
        <v>43941</v>
      </c>
      <c r="K119" s="21">
        <f>IF(J119&gt;0,(J116*K116+J117*K117+J118*K118)/J119,0)</f>
        <v>7.9664163309892816E-2</v>
      </c>
      <c r="L119" s="53">
        <f>L116+L117+L118</f>
        <v>40440.476999999999</v>
      </c>
      <c r="M119" s="54">
        <f>IF(L119&gt;0,N119/L119,0)</f>
        <v>0.76291639270229183</v>
      </c>
      <c r="N119" s="55">
        <f>N116+N117+N118</f>
        <v>30852.702831999999</v>
      </c>
      <c r="O119" s="21">
        <f>IF(L119&gt;0,P119/L119,0)</f>
        <v>0.12777465233656865</v>
      </c>
      <c r="P119" s="55">
        <f>P116+P117+P118</f>
        <v>5167.2678890000007</v>
      </c>
      <c r="Q119" s="21">
        <f>IF(L119&gt;0,R119/L119,0)</f>
        <v>0.10930895496113956</v>
      </c>
      <c r="R119" s="55">
        <f>R116+R117+R118</f>
        <v>4420.5062790000002</v>
      </c>
      <c r="S119" s="21">
        <f>IF(L119&gt;0,T119/L119,0)</f>
        <v>0.1957015109886068</v>
      </c>
      <c r="T119" s="55">
        <f>T116+T117+T118</f>
        <v>7914.2624540000006</v>
      </c>
      <c r="U119" s="21">
        <f>IF(L119&gt;0,V119/L119,0)</f>
        <v>0.52796237319357042</v>
      </c>
      <c r="V119" s="55">
        <f>V116+V117+V118</f>
        <v>21351.050210000001</v>
      </c>
      <c r="W119" s="21">
        <f>IF(L119&gt;0,X119/L119,0)</f>
        <v>0.40000000000000008</v>
      </c>
      <c r="X119" s="55">
        <f>X116+X117+X118</f>
        <v>16176.190800000002</v>
      </c>
      <c r="Y119" s="56">
        <f>IF(L119&gt;0,Z119/L119,0)</f>
        <v>3.363243322772875E-3</v>
      </c>
      <c r="Z119" s="57">
        <f>SUM(Z116:Z118)</f>
        <v>136.01116424000003</v>
      </c>
      <c r="AA119" s="63">
        <f>IF(L119&gt;0,(AA116*L116+AA117*L117+AA118*L118)/L119,0)</f>
        <v>3.155477268643988E-3</v>
      </c>
      <c r="AB119" s="56">
        <f>IF(J119&gt;0,(J116*AB116+J117*AB117+J118*AB118)/J119,0)</f>
        <v>3.632798525295283E-4</v>
      </c>
      <c r="AC119" s="53">
        <f>SUM(AC116:AC118)</f>
        <v>14.69145426</v>
      </c>
      <c r="AD119" s="54">
        <f>IF(J119&gt;0,(J116*AD116+J117*AD117+J118*AD118)/J119,0)</f>
        <v>0.20380281058692334</v>
      </c>
      <c r="AE119" s="59">
        <f>SUM(AE116:AE118)</f>
        <v>126.62432790000001</v>
      </c>
      <c r="AF119" s="54">
        <f>IF(AND(Z119&gt;0),((Z116*AF116+Z117*AF117+Z118*AF118)/Z119),0)</f>
        <v>0.89358346527318311</v>
      </c>
      <c r="AG119" s="58">
        <f t="shared" si="7"/>
        <v>0.88648765717315059</v>
      </c>
      <c r="AH119" s="52">
        <f>SUM(AH116:AH118)</f>
        <v>678</v>
      </c>
      <c r="AI119" s="21">
        <f>IF(AH119&gt;0,(AI116*AH116+AI117*AH117+AI118*AH118)/AH119,0)</f>
        <v>8.2679941002949855E-2</v>
      </c>
      <c r="AJ119" s="54">
        <f>IF(J119&gt;0,(AJ116*J116+AJ117*J117+AJ118*J118)/J119,0)</f>
        <v>0.19948033271887303</v>
      </c>
      <c r="AK119" s="59">
        <f>SUM(AK116:AK118)</f>
        <v>123.95916890000001</v>
      </c>
      <c r="AL119" s="70"/>
      <c r="AM119" s="57">
        <f>SUM(AM116:AM118)</f>
        <v>999.48</v>
      </c>
      <c r="AN119" s="124"/>
      <c r="AO119" s="125">
        <f>AN118</f>
        <v>806.17999999999938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50</v>
      </c>
      <c r="D120" s="12">
        <v>4726</v>
      </c>
      <c r="E120" s="12">
        <v>1</v>
      </c>
      <c r="F120" s="12">
        <v>7511</v>
      </c>
      <c r="G120" s="13">
        <v>0.9</v>
      </c>
      <c r="H120" s="13">
        <v>3.1</v>
      </c>
      <c r="I120" s="12">
        <v>7364</v>
      </c>
      <c r="J120" s="12">
        <v>14402</v>
      </c>
      <c r="K120" s="14">
        <v>8.2000000000000003E-2</v>
      </c>
      <c r="L120" s="25">
        <f>J120*(1-K120)</f>
        <v>13221.036</v>
      </c>
      <c r="M120" s="15">
        <v>0.81200000000000006</v>
      </c>
      <c r="N120" s="26">
        <f>L120*M120</f>
        <v>10735.481232</v>
      </c>
      <c r="O120" s="14">
        <v>0.12</v>
      </c>
      <c r="P120" s="26">
        <f>L120*O120</f>
        <v>1586.52432</v>
      </c>
      <c r="Q120" s="16">
        <v>6.8000000000000005E-2</v>
      </c>
      <c r="R120" s="26">
        <f>L120*Q120</f>
        <v>899.03044800000009</v>
      </c>
      <c r="S120" s="16">
        <v>0.20100000000000001</v>
      </c>
      <c r="T120" s="26">
        <f>L120*S120</f>
        <v>2657.4282360000002</v>
      </c>
      <c r="U120" s="16">
        <v>0.51300000000000001</v>
      </c>
      <c r="V120" s="26">
        <f>L120*U120</f>
        <v>6782.3914679999998</v>
      </c>
      <c r="W120" s="16">
        <v>0.4</v>
      </c>
      <c r="X120" s="26">
        <f>W120*L120</f>
        <v>5288.4144000000006</v>
      </c>
      <c r="Y120" s="17">
        <v>3.2299999999999998E-3</v>
      </c>
      <c r="Z120" s="61">
        <f>L120*Y120</f>
        <v>42.703946279999997</v>
      </c>
      <c r="AA120" s="28">
        <f>IF(J120&gt;0,(AC120+AK120)/J120,0)</f>
        <v>3.0077516678239133E-3</v>
      </c>
      <c r="AB120" s="17">
        <v>3.2000000000000003E-4</v>
      </c>
      <c r="AC120" s="25">
        <f>AB120*L120</f>
        <v>4.23073152</v>
      </c>
      <c r="AD120" s="141">
        <v>0.21529999999999999</v>
      </c>
      <c r="AE120" s="31">
        <f>AH120*(1-AI120)*AD120</f>
        <v>38.780697199999999</v>
      </c>
      <c r="AF120" s="29">
        <f>IF(AND(AD120&gt;0,AB120&gt;0,Y120&gt;0),((Y120-AB120)*AD120)/((AD120-AB120)*Y120),0)</f>
        <v>0.9022698345904161</v>
      </c>
      <c r="AG120" s="62">
        <f t="shared" si="7"/>
        <v>0.89492794728176639</v>
      </c>
      <c r="AH120" s="12">
        <v>196</v>
      </c>
      <c r="AI120" s="14">
        <v>8.1000000000000003E-2</v>
      </c>
      <c r="AJ120" s="15">
        <v>0.217</v>
      </c>
      <c r="AK120" s="31">
        <f t="shared" si="10"/>
        <v>39.086908000000001</v>
      </c>
      <c r="AL120" s="19">
        <v>1.7</v>
      </c>
      <c r="AM120" s="19">
        <v>631.5</v>
      </c>
      <c r="AN120" s="119">
        <f>AN118+AH120-AM120</f>
        <v>370.67999999999938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54</v>
      </c>
      <c r="D121" s="73">
        <v>19674</v>
      </c>
      <c r="E121" s="44">
        <v>1</v>
      </c>
      <c r="F121" s="35">
        <v>15365</v>
      </c>
      <c r="G121" s="36">
        <v>0.5</v>
      </c>
      <c r="H121" s="38">
        <v>3.4</v>
      </c>
      <c r="I121" s="35">
        <v>15164</v>
      </c>
      <c r="J121" s="35">
        <v>14676</v>
      </c>
      <c r="K121" s="66">
        <v>0.08</v>
      </c>
      <c r="L121" s="38">
        <f t="shared" si="9"/>
        <v>13501.92</v>
      </c>
      <c r="M121" s="39">
        <v>0.82299999999999995</v>
      </c>
      <c r="N121" s="26">
        <f>L121*M121</f>
        <v>11112.08016</v>
      </c>
      <c r="O121" s="37">
        <v>9.6000000000000002E-2</v>
      </c>
      <c r="P121" s="26">
        <f>L121*O121</f>
        <v>1296.1843200000001</v>
      </c>
      <c r="Q121" s="40">
        <v>8.1000000000000003E-2</v>
      </c>
      <c r="R121" s="26">
        <f>L121*Q121</f>
        <v>1093.65552</v>
      </c>
      <c r="S121" s="40">
        <v>0.20200000000000001</v>
      </c>
      <c r="T121" s="26">
        <f>L121*S121</f>
        <v>2727.3878400000003</v>
      </c>
      <c r="U121" s="40">
        <v>0.51100000000000001</v>
      </c>
      <c r="V121" s="26">
        <f>L121*U121</f>
        <v>6899.4811200000004</v>
      </c>
      <c r="W121" s="40">
        <v>0.4</v>
      </c>
      <c r="X121" s="26">
        <f>W121*L121</f>
        <v>5400.768</v>
      </c>
      <c r="Y121" s="41">
        <v>3.14E-3</v>
      </c>
      <c r="Z121" s="18">
        <f>L121*Y121</f>
        <v>42.396028800000003</v>
      </c>
      <c r="AA121" s="28">
        <f>IF(J121&gt;0,(AC121+AK121)/J121,0)</f>
        <v>3.0889056418642682E-3</v>
      </c>
      <c r="AB121" s="41">
        <v>3.1E-4</v>
      </c>
      <c r="AC121" s="38">
        <f>AB121*L121</f>
        <v>4.1855951999999998</v>
      </c>
      <c r="AD121" s="29">
        <v>0.2064</v>
      </c>
      <c r="AE121" s="42">
        <f>AH121*(1-AI121)*AD121</f>
        <v>39.282047999999996</v>
      </c>
      <c r="AF121" s="29">
        <f>IF(AND(AD121&gt;0,AB121&gt;0,Y121&gt;0),((Y121-AB121)*AD121)/((AD121-AB121)*Y121),0)</f>
        <v>0.90262957900094987</v>
      </c>
      <c r="AG121" s="30">
        <f t="shared" si="7"/>
        <v>0.90093264114020288</v>
      </c>
      <c r="AH121" s="35">
        <v>208</v>
      </c>
      <c r="AI121" s="66">
        <v>8.5000000000000006E-2</v>
      </c>
      <c r="AJ121" s="67">
        <v>0.2162</v>
      </c>
      <c r="AK121" s="42">
        <f t="shared" si="10"/>
        <v>41.147183999999996</v>
      </c>
      <c r="AL121" s="18">
        <v>1.7</v>
      </c>
      <c r="AM121" s="18"/>
      <c r="AN121" s="122">
        <f>AN120+AH121-AM121</f>
        <v>578.67999999999938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11"/>
      <c r="D122" s="73">
        <v>15100</v>
      </c>
      <c r="E122" s="44">
        <v>2</v>
      </c>
      <c r="F122" s="44">
        <v>15103</v>
      </c>
      <c r="G122" s="38">
        <v>0.8</v>
      </c>
      <c r="H122" s="38">
        <v>3.8</v>
      </c>
      <c r="I122" s="44">
        <v>15679</v>
      </c>
      <c r="J122" s="44">
        <v>14702</v>
      </c>
      <c r="K122" s="66">
        <v>7.8E-2</v>
      </c>
      <c r="L122" s="38">
        <f t="shared" si="9"/>
        <v>13555.244000000001</v>
      </c>
      <c r="M122" s="29">
        <v>0.68</v>
      </c>
      <c r="N122" s="26">
        <f>L122*M122</f>
        <v>9217.5659200000009</v>
      </c>
      <c r="O122" s="40">
        <v>0.27900000000000003</v>
      </c>
      <c r="P122" s="26">
        <f>L122*O122</f>
        <v>3781.9130760000007</v>
      </c>
      <c r="Q122" s="40">
        <v>4.1000000000000002E-2</v>
      </c>
      <c r="R122" s="26">
        <f>L122*Q122</f>
        <v>555.76500400000009</v>
      </c>
      <c r="S122" s="40">
        <v>0.21</v>
      </c>
      <c r="T122" s="26">
        <f>L122*S122</f>
        <v>2846.60124</v>
      </c>
      <c r="U122" s="40">
        <v>0.51</v>
      </c>
      <c r="V122" s="26">
        <f>L122*U122</f>
        <v>6913.1744400000007</v>
      </c>
      <c r="W122" s="40">
        <v>0.4</v>
      </c>
      <c r="X122" s="26">
        <f>W122*L122</f>
        <v>5422.097600000001</v>
      </c>
      <c r="Y122" s="48">
        <v>3.13E-3</v>
      </c>
      <c r="Z122" s="18">
        <f>L122*Y122</f>
        <v>42.427913719999999</v>
      </c>
      <c r="AA122" s="28">
        <f>IF(J122&gt;0,(AC122+AK122)/J122,0)</f>
        <v>3.0041241001224324E-3</v>
      </c>
      <c r="AB122" s="48">
        <v>3.3E-4</v>
      </c>
      <c r="AC122" s="38">
        <f>AB122*L122</f>
        <v>4.4732305200000004</v>
      </c>
      <c r="AD122" s="29">
        <v>0.19869999999999999</v>
      </c>
      <c r="AE122" s="42">
        <f>AH122*(1-AI122)*AD122</f>
        <v>38.305385999999999</v>
      </c>
      <c r="AF122" s="29">
        <f>IF(AND(AD122&gt;0,AB122&gt;0,Y122&gt;0),((Y122-AB122)*AD122)/((AD122-AB122)*Y122),0)</f>
        <v>0.8960568569947307</v>
      </c>
      <c r="AG122" s="30">
        <f t="shared" si="7"/>
        <v>0.89157996224107994</v>
      </c>
      <c r="AH122" s="44">
        <v>210</v>
      </c>
      <c r="AI122" s="66">
        <v>8.2000000000000003E-2</v>
      </c>
      <c r="AJ122" s="67">
        <v>0.2059</v>
      </c>
      <c r="AK122" s="42">
        <f t="shared" si="10"/>
        <v>39.693401999999999</v>
      </c>
      <c r="AL122" s="18">
        <v>1.65</v>
      </c>
      <c r="AM122" s="18"/>
      <c r="AN122" s="122">
        <f>AN121+AH122-AM122</f>
        <v>788.67999999999938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39500</v>
      </c>
      <c r="E123" s="68"/>
      <c r="F123" s="52">
        <f>SUM(F120:F122)</f>
        <v>37979</v>
      </c>
      <c r="G123" s="53"/>
      <c r="H123" s="69"/>
      <c r="I123" s="52">
        <f>SUM(I120:I122)</f>
        <v>38207</v>
      </c>
      <c r="J123" s="52">
        <f>SUM(J120:J122)</f>
        <v>43780</v>
      </c>
      <c r="K123" s="21">
        <f>IF(J123&gt;0,(J120*K120+J121*K121+J122*K122)/J123,0)</f>
        <v>7.9986295111923261E-2</v>
      </c>
      <c r="L123" s="53">
        <f>L120+L121+L122</f>
        <v>40278.199999999997</v>
      </c>
      <c r="M123" s="54">
        <f>IF(L123&gt;0,N123/L123,0)</f>
        <v>0.77126404139211791</v>
      </c>
      <c r="N123" s="55">
        <f>N120+N121+N122</f>
        <v>31065.127312000001</v>
      </c>
      <c r="O123" s="21">
        <f>IF(L123&gt;0,P123/L123,0)</f>
        <v>0.16546473566346065</v>
      </c>
      <c r="P123" s="55">
        <f>P120+P121+P122</f>
        <v>6664.6217160000006</v>
      </c>
      <c r="Q123" s="21">
        <f>IF(L123&gt;0,R123/L123,0)</f>
        <v>6.3271222944421571E-2</v>
      </c>
      <c r="R123" s="55">
        <f>R120+R121+R122</f>
        <v>2548.4509720000005</v>
      </c>
      <c r="S123" s="21">
        <f>IF(L123&gt;0,T123/L123,0)</f>
        <v>0.20436408071860215</v>
      </c>
      <c r="T123" s="55">
        <f>T120+T121+T122</f>
        <v>8231.4173160000009</v>
      </c>
      <c r="U123" s="21">
        <f>IF(L123&gt;0,V123/L123,0)</f>
        <v>0.51131994547919224</v>
      </c>
      <c r="V123" s="55">
        <f>V120+V121+V122</f>
        <v>20595.047028000001</v>
      </c>
      <c r="W123" s="21">
        <f>IF(L123&gt;0,X123/L123,0)</f>
        <v>0.40000000000000008</v>
      </c>
      <c r="X123" s="55">
        <f>X120+X121+X122</f>
        <v>16111.280000000002</v>
      </c>
      <c r="Y123" s="56">
        <f>IF(L123&gt;0,Z123/L123,0)</f>
        <v>3.1661764627019086E-3</v>
      </c>
      <c r="Z123" s="57">
        <f>SUM(Z120:Z122)</f>
        <v>127.5278888</v>
      </c>
      <c r="AA123" s="63">
        <f>IF(L123&gt;0,(AA120*L120+AA121*L121+AA122*L122)/L123,0)</f>
        <v>3.0337350012364012E-3</v>
      </c>
      <c r="AB123" s="56">
        <f>IF(J123&gt;0,(J120*AB120+J121*AB121+J122*AB122)/J123,0)</f>
        <v>3.2000593878483323E-4</v>
      </c>
      <c r="AC123" s="53">
        <f>SUM(AC120:AC122)</f>
        <v>12.889557240000002</v>
      </c>
      <c r="AD123" s="54">
        <f>IF(J123&gt;0,(J120*AD120+J121*AD121+J122*AD122)/J123,0)</f>
        <v>0.20674199177706715</v>
      </c>
      <c r="AE123" s="59">
        <f>SUM(AE120:AE122)</f>
        <v>116.36813119999999</v>
      </c>
      <c r="AF123" s="54">
        <f>IF(AND(Z123&gt;0),((Z120*AF120+Z121*AF121+Z122*AF122)/Z123),0)</f>
        <v>0.90032240218703108</v>
      </c>
      <c r="AG123" s="58">
        <f t="shared" si="7"/>
        <v>0.89586340049930258</v>
      </c>
      <c r="AH123" s="52">
        <f>SUM(AH120:AH122)</f>
        <v>614</v>
      </c>
      <c r="AI123" s="21">
        <f>IF(AH123&gt;0,(AI120*AH120+AI121*AH121+AI122*AH122)/AH123,0)</f>
        <v>8.2697068403908794E-2</v>
      </c>
      <c r="AJ123" s="54">
        <f>IF(J123&gt;0,(AJ120*J120+AJ121*J121+AJ122*J122)/J123,0)</f>
        <v>0.2130042713567839</v>
      </c>
      <c r="AK123" s="59">
        <f>SUM(AK120:AK122)</f>
        <v>119.927494</v>
      </c>
      <c r="AL123" s="70"/>
      <c r="AM123" s="57">
        <f>SUM(AM120:AM122)</f>
        <v>631.5</v>
      </c>
      <c r="AN123" s="124"/>
      <c r="AO123" s="125">
        <f>AN122</f>
        <v>788.67999999999938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 t="s">
        <v>50</v>
      </c>
      <c r="D124" s="12">
        <v>14214</v>
      </c>
      <c r="E124" s="12">
        <v>0</v>
      </c>
      <c r="F124" s="12">
        <v>16367</v>
      </c>
      <c r="G124" s="147">
        <v>0.6</v>
      </c>
      <c r="H124" s="13">
        <v>3.6</v>
      </c>
      <c r="I124" s="12">
        <v>15809</v>
      </c>
      <c r="J124" s="12">
        <v>14607</v>
      </c>
      <c r="K124" s="14">
        <v>8.1000000000000003E-2</v>
      </c>
      <c r="L124" s="25">
        <f>J124*(1-K124)</f>
        <v>13423.833000000001</v>
      </c>
      <c r="M124" s="15">
        <v>0.83799999999999997</v>
      </c>
      <c r="N124" s="26">
        <f>L124*M124</f>
        <v>11249.172054000001</v>
      </c>
      <c r="O124" s="14">
        <v>0.11700000000000001</v>
      </c>
      <c r="P124" s="26">
        <f>L124*O124</f>
        <v>1570.5884610000001</v>
      </c>
      <c r="Q124" s="16">
        <v>4.4999999999999998E-2</v>
      </c>
      <c r="R124" s="26">
        <f>L124*Q124</f>
        <v>604.07248500000003</v>
      </c>
      <c r="S124" s="16">
        <v>0.215</v>
      </c>
      <c r="T124" s="26">
        <f>L124*S124</f>
        <v>2886.1240950000001</v>
      </c>
      <c r="U124" s="16">
        <v>0.505</v>
      </c>
      <c r="V124" s="26">
        <f>L124*U124</f>
        <v>6779.0356650000003</v>
      </c>
      <c r="W124" s="16">
        <v>0.4</v>
      </c>
      <c r="X124" s="26">
        <f>W124*L124</f>
        <v>5369.5332000000008</v>
      </c>
      <c r="Y124" s="17">
        <v>3.0799999999999998E-3</v>
      </c>
      <c r="Z124" s="61">
        <f>L124*Y124</f>
        <v>41.345405640000003</v>
      </c>
      <c r="AA124" s="28">
        <f>IF(J124&gt;0,(AC124+AK124)/J124,0)</f>
        <v>3.1057663825563085E-3</v>
      </c>
      <c r="AB124" s="17">
        <v>3.5E-4</v>
      </c>
      <c r="AC124" s="25">
        <f>AB124*L124</f>
        <v>4.6983415500000003</v>
      </c>
      <c r="AD124" s="141">
        <v>0.17749999999999999</v>
      </c>
      <c r="AE124" s="31">
        <f>AH124*(1-AI124)*AD124</f>
        <v>37.518174999999999</v>
      </c>
      <c r="AF124" s="29">
        <f>IF(AND(AD124&gt;0,AB124&gt;0,Y124&gt;0),((Y124-AB124)*AD124)/((AD124-AB124)*Y124),0)</f>
        <v>0.88811484874143631</v>
      </c>
      <c r="AG124" s="62">
        <f t="shared" si="7"/>
        <v>0.88892346271104861</v>
      </c>
      <c r="AH124" s="12">
        <v>230</v>
      </c>
      <c r="AI124" s="14">
        <v>8.1000000000000003E-2</v>
      </c>
      <c r="AJ124" s="15">
        <v>0.19239999999999999</v>
      </c>
      <c r="AK124" s="31">
        <f t="shared" si="10"/>
        <v>40.667587999999995</v>
      </c>
      <c r="AL124" s="19">
        <v>1.7</v>
      </c>
      <c r="AM124" s="19"/>
      <c r="AN124" s="119">
        <f>AN122+AH124-AM124-AO124</f>
        <v>903.67999999999938</v>
      </c>
      <c r="AO124" s="120">
        <v>115</v>
      </c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24" t="s">
        <v>58</v>
      </c>
      <c r="D125" s="73">
        <v>20546</v>
      </c>
      <c r="E125" s="44">
        <v>1</v>
      </c>
      <c r="F125" s="35">
        <v>14827</v>
      </c>
      <c r="G125" s="148">
        <v>0.6</v>
      </c>
      <c r="H125" s="38">
        <v>3.4</v>
      </c>
      <c r="I125" s="35">
        <v>15123</v>
      </c>
      <c r="J125" s="35">
        <v>14205</v>
      </c>
      <c r="K125" s="66">
        <v>7.8E-2</v>
      </c>
      <c r="L125" s="38">
        <f t="shared" si="9"/>
        <v>13097.01</v>
      </c>
      <c r="M125" s="39">
        <v>0.622</v>
      </c>
      <c r="N125" s="26">
        <f>L125*M125</f>
        <v>8146.34022</v>
      </c>
      <c r="O125" s="37">
        <v>0.215</v>
      </c>
      <c r="P125" s="26">
        <f>L125*O125</f>
        <v>2815.8571499999998</v>
      </c>
      <c r="Q125" s="40">
        <v>0.16300000000000001</v>
      </c>
      <c r="R125" s="26">
        <f>L125*Q125</f>
        <v>2134.8126299999999</v>
      </c>
      <c r="S125" s="40">
        <v>0.218</v>
      </c>
      <c r="T125" s="26">
        <f>L125*S125</f>
        <v>2855.1481800000001</v>
      </c>
      <c r="U125" s="40">
        <v>0.52100000000000002</v>
      </c>
      <c r="V125" s="26">
        <f>L125*U125</f>
        <v>6823.5422100000005</v>
      </c>
      <c r="W125" s="40">
        <v>0.4</v>
      </c>
      <c r="X125" s="26">
        <f>W125*L125</f>
        <v>5238.8040000000001</v>
      </c>
      <c r="Y125" s="41">
        <v>2.9399999999999999E-3</v>
      </c>
      <c r="Z125" s="18">
        <f>L125*Y125</f>
        <v>38.505209399999998</v>
      </c>
      <c r="AA125" s="28">
        <f>IF(J125&gt;0,(AC125+AK125)/J125,0)</f>
        <v>2.7681760506863785E-3</v>
      </c>
      <c r="AB125" s="41">
        <v>4.0000000000000002E-4</v>
      </c>
      <c r="AC125" s="38">
        <f>AB125*L125</f>
        <v>5.238804</v>
      </c>
      <c r="AD125" s="29">
        <v>0.15690000000000001</v>
      </c>
      <c r="AE125" s="42">
        <f>AH125*(1-AI125)*AD125</f>
        <v>29.126602200000004</v>
      </c>
      <c r="AF125" s="29">
        <f>IF(AND(AD125&gt;0,AB125&gt;0,Y125&gt;0),((Y125-AB125)*AD125)/((AD125-AB125)*Y125),0)</f>
        <v>0.86615374584338534</v>
      </c>
      <c r="AG125" s="30">
        <f t="shared" si="7"/>
        <v>0.85736842501939126</v>
      </c>
      <c r="AH125" s="35">
        <v>202</v>
      </c>
      <c r="AI125" s="66">
        <v>8.1000000000000003E-2</v>
      </c>
      <c r="AJ125" s="67">
        <v>0.18360000000000001</v>
      </c>
      <c r="AK125" s="42">
        <f t="shared" si="10"/>
        <v>34.083136800000005</v>
      </c>
      <c r="AL125" s="18">
        <v>1.7</v>
      </c>
      <c r="AM125" s="18"/>
      <c r="AN125" s="122">
        <f>AN124+AH125-AM125</f>
        <v>1105.6799999999994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11"/>
      <c r="D126" s="73">
        <v>14320</v>
      </c>
      <c r="E126" s="44">
        <v>1</v>
      </c>
      <c r="F126" s="44">
        <v>16531</v>
      </c>
      <c r="G126" s="149">
        <v>0.8</v>
      </c>
      <c r="H126" s="38">
        <v>3.2</v>
      </c>
      <c r="I126" s="44">
        <v>16442</v>
      </c>
      <c r="J126" s="44">
        <v>13994</v>
      </c>
      <c r="K126" s="66">
        <v>7.2999999999999995E-2</v>
      </c>
      <c r="L126" s="38">
        <f t="shared" si="9"/>
        <v>12972.438</v>
      </c>
      <c r="M126" s="29">
        <v>0.53700000000000003</v>
      </c>
      <c r="N126" s="26">
        <f>L126*M126</f>
        <v>6966.1992060000002</v>
      </c>
      <c r="O126" s="40">
        <v>0.32700000000000001</v>
      </c>
      <c r="P126" s="26">
        <f>L126*O126</f>
        <v>4241.9872260000002</v>
      </c>
      <c r="Q126" s="40">
        <v>0.13600000000000001</v>
      </c>
      <c r="R126" s="26">
        <f>L126*Q126</f>
        <v>1764.2515680000001</v>
      </c>
      <c r="S126" s="40">
        <v>0.19900000000000001</v>
      </c>
      <c r="T126" s="26">
        <f>L126*S126</f>
        <v>2581.5151620000001</v>
      </c>
      <c r="U126" s="40">
        <v>0.51100000000000001</v>
      </c>
      <c r="V126" s="26">
        <f>L126*U126</f>
        <v>6628.9158180000004</v>
      </c>
      <c r="W126" s="40">
        <v>0.4</v>
      </c>
      <c r="X126" s="26">
        <f>W126*L126</f>
        <v>5188.9752000000008</v>
      </c>
      <c r="Y126" s="48">
        <v>2.8900000000000002E-3</v>
      </c>
      <c r="Z126" s="18">
        <f>L126*Y126</f>
        <v>37.490345820000002</v>
      </c>
      <c r="AA126" s="28">
        <f>IF(J126&gt;0,(AC126+AK126)/J126,0)</f>
        <v>2.7322531670716027E-3</v>
      </c>
      <c r="AB126" s="48">
        <v>3.8999999999999999E-4</v>
      </c>
      <c r="AC126" s="38">
        <f>AB126*L126</f>
        <v>5.0592508199999999</v>
      </c>
      <c r="AD126" s="29">
        <v>0.16950000000000001</v>
      </c>
      <c r="AE126" s="42">
        <f>AH126*(1-AI126)*AD126</f>
        <v>29.596395000000005</v>
      </c>
      <c r="AF126" s="29">
        <f>IF(AND(AD126&gt;0,AB126&gt;0,Y126&gt;0),((Y126-AB126)*AD126)/((AD126-AB126)*Y126),0)</f>
        <v>0.86704687823224325</v>
      </c>
      <c r="AG126" s="30">
        <f t="shared" si="7"/>
        <v>0.85902392467858302</v>
      </c>
      <c r="AH126" s="44">
        <v>190</v>
      </c>
      <c r="AI126" s="66">
        <v>8.1000000000000003E-2</v>
      </c>
      <c r="AJ126" s="67">
        <v>0.19</v>
      </c>
      <c r="AK126" s="42">
        <f t="shared" si="10"/>
        <v>33.175900000000006</v>
      </c>
      <c r="AL126" s="18">
        <v>1.65</v>
      </c>
      <c r="AM126" s="18"/>
      <c r="AN126" s="122">
        <f>AN125+AH126-AM126</f>
        <v>1295.6799999999994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49080</v>
      </c>
      <c r="E127" s="68"/>
      <c r="F127" s="52">
        <f>SUM(F124:F126)</f>
        <v>47725</v>
      </c>
      <c r="G127" s="69"/>
      <c r="H127" s="69"/>
      <c r="I127" s="52">
        <f>SUM(I124:I126)</f>
        <v>47374</v>
      </c>
      <c r="J127" s="52">
        <f>SUM(J124:J126)</f>
        <v>42806</v>
      </c>
      <c r="K127" s="21">
        <f>IF(J127&gt;0,(J124*K124+J125*K125+J126*K126)/J127,0)</f>
        <v>7.7389127692379572E-2</v>
      </c>
      <c r="L127" s="53">
        <f>L124+L125+L126</f>
        <v>39493.281000000003</v>
      </c>
      <c r="M127" s="54">
        <f>IF(L127&gt;0,N127/L127,0)</f>
        <v>0.66749864312362395</v>
      </c>
      <c r="N127" s="55">
        <f>N124+N125+N126</f>
        <v>26361.711480000002</v>
      </c>
      <c r="O127" s="21">
        <f>IF(L127&gt;0,P127/L127,0)</f>
        <v>0.21847850111516437</v>
      </c>
      <c r="P127" s="55">
        <f>P124+P125+P126</f>
        <v>8628.4328370000003</v>
      </c>
      <c r="Q127" s="21">
        <f>IF(L127&gt;0,R127/L127,0)</f>
        <v>0.11402285576121164</v>
      </c>
      <c r="R127" s="55">
        <f>R124+R125+R126</f>
        <v>4503.1366830000006</v>
      </c>
      <c r="S127" s="21">
        <f>IF(L127&gt;0,T127/L127,0)</f>
        <v>0.21073932644390828</v>
      </c>
      <c r="T127" s="55">
        <f>T124+T125+T126</f>
        <v>8322.7874370000009</v>
      </c>
      <c r="U127" s="21">
        <f>IF(L127&gt;0,V127/L127,0)</f>
        <v>0.51227685268792933</v>
      </c>
      <c r="V127" s="55">
        <f>V124+V125+V126</f>
        <v>20231.493693</v>
      </c>
      <c r="W127" s="21">
        <f>IF(L127&gt;0,X127/L127,0)</f>
        <v>0.4</v>
      </c>
      <c r="X127" s="55">
        <f>X124+X125+X126</f>
        <v>15797.312400000003</v>
      </c>
      <c r="Y127" s="56">
        <f>IF(L127&gt;0,Z127/L127,0)</f>
        <v>2.9711626354872872E-3</v>
      </c>
      <c r="Z127" s="57">
        <f>SUM(Z124:Z126)</f>
        <v>117.34096086000001</v>
      </c>
      <c r="AA127" s="63">
        <f>IF(L127&gt;0,(AA124*L124+AA125*L125+AA126*L126)/L127,0)</f>
        <v>2.8711239130572619E-3</v>
      </c>
      <c r="AB127" s="56">
        <f>IF(J127&gt;0,(J124*AB124+J125*AB125+J126*AB126)/J127,0)</f>
        <v>3.7966897163948984E-4</v>
      </c>
      <c r="AC127" s="53">
        <f>SUM(AC124:AC126)</f>
        <v>14.996396369999999</v>
      </c>
      <c r="AD127" s="54">
        <f>IF(J127&gt;0,(J124*AD124+J125*AD125+J126*AD126)/J127,0)</f>
        <v>0.16804863804139605</v>
      </c>
      <c r="AE127" s="59">
        <f>SUM(AE124:AE126)</f>
        <v>96.241172200000008</v>
      </c>
      <c r="AF127" s="54">
        <f>IF(AND(Z127&gt;0),((Z124*AF124+Z125*AF125+Z126*AF126)/Z127),0)</f>
        <v>0.87417715508465021</v>
      </c>
      <c r="AG127" s="58">
        <f t="shared" si="7"/>
        <v>0.86951246978478647</v>
      </c>
      <c r="AH127" s="52">
        <f>SUM(AH124:AH126)</f>
        <v>622</v>
      </c>
      <c r="AI127" s="21">
        <f>IF(AH127&gt;0,(AI124*AH124+AI125*AH125+AI126*AH126)/AH127,0)</f>
        <v>8.1000000000000003E-2</v>
      </c>
      <c r="AJ127" s="54">
        <f>IF(J127&gt;0,(AJ124*J124+AJ125*J125+AJ126*J126)/J127,0)</f>
        <v>0.18869515488482921</v>
      </c>
      <c r="AK127" s="59">
        <f>SUM(AK124:AK126)</f>
        <v>107.92662480000001</v>
      </c>
      <c r="AL127" s="70"/>
      <c r="AM127" s="57">
        <f>SUM(AM124:AM126)</f>
        <v>0</v>
      </c>
      <c r="AN127" s="124"/>
      <c r="AO127" s="125">
        <f>AN126</f>
        <v>1295.6799999999994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1404283</v>
      </c>
      <c r="E128" s="86"/>
      <c r="F128" s="86">
        <f>SUM(F127,F123,F119,F115,F111,F107,F103,F99,F95,F91,F87,F83,F79,F75,F71,F67,F63,F59,F55,F51,F47,F43,F39,F35,F31,F27,F23,F19,F15,F11,F7)</f>
        <v>1297600</v>
      </c>
      <c r="G128" s="92"/>
      <c r="H128" s="86"/>
      <c r="I128" s="86">
        <f>SUM(I127,I123,I119,I115,I111,I107,I103,I99,I95,I91,I87,I83,I79,I75,I71,I67,I63,I59,I55,I51,I47,I43,I39,I35,I31,I27,I23,I19,I15,I11,I7)</f>
        <v>1317082</v>
      </c>
      <c r="J128" s="86">
        <f>SUM(J127,J123,J119,J115,J111,J107,J103,J99,J95,J91,J87,J83,J79,J75,J71,J67,J63,J59,J55,J51,J47,J43,J39,J35,J31,J27,J23,J19,J15,J11,J7)</f>
        <v>1376874</v>
      </c>
      <c r="K128" s="87">
        <f>1-L128/J128</f>
        <v>8.4200955207230033E-2</v>
      </c>
      <c r="L128" s="86">
        <f>SUM(L127,L123,L119,L115,L111,L107,L103,L99,L95,L91,L87,L83,L79,L75,L71,L67,L63,L59,L55,L51,L47,L43,L39,L35,L31,L27,L23,L19,L15,L11,L7)</f>
        <v>1260939.8940000003</v>
      </c>
      <c r="M128" s="88">
        <f>IF(AND(L128&gt;0),(N128/L128),0)</f>
        <v>0.76556844364859133</v>
      </c>
      <c r="N128" s="86">
        <f>SUM(N127,N123,N119,N115,N111,N107,N103,N99,N95,N91,N87,N83,N79,N75,N71,N67,N63,N59,N55,N51,N47,N43,N39,N35,N31,N27,N23,N19,N15,N11,N7)</f>
        <v>965335.79218400002</v>
      </c>
      <c r="O128" s="88">
        <f>P128/L128</f>
        <v>0.15591619683816585</v>
      </c>
      <c r="P128" s="86">
        <f>SUM(P127,P123,P119,P115,P111,P107,P103,P99,P95,P91,P87,P83,P79,P75,P71,P67,P63,P59,P55,P51,P47,P43,P39,P35,P31,P27,P23,P19,P15,P11,P7)</f>
        <v>196600.95271400001</v>
      </c>
      <c r="Q128" s="88">
        <f>R128/L128</f>
        <v>7.8547116662168182E-2</v>
      </c>
      <c r="R128" s="86">
        <f>SUM(R127,R123,R119,R115,R111,R107,R103,R99,R95,R91,R87,R83,R79,R75,R71,R67,R63,R59,R55,R51,R47,R43,R39,R35,R31,R27,R23,R19,R15,R11,R7)</f>
        <v>99043.192958</v>
      </c>
      <c r="S128" s="88">
        <f>T128/L128</f>
        <v>0.20760456299751262</v>
      </c>
      <c r="T128" s="86">
        <f>SUM(T127,T123,T119,T115,T111,T107,T103,T99,T95,T91,T87,T83,T79,T75,T71,T67,T63,T59,T55,T51,T47,T43,T39,T35,T31,T27,T23,T19,T15,T11,T7)</f>
        <v>261776.87565999996</v>
      </c>
      <c r="U128" s="88">
        <f>V128/L128</f>
        <v>0.50956552008893752</v>
      </c>
      <c r="V128" s="86">
        <f>SUM(V127,V123,V119,V115,V111,V107,V103,V99,V95,V91,V87,V83,V79,V75,V71,V67,V63,V59,V55,V51,V47,V43,V39,V35,V31,V27,V23,V19,V15,V11,V7)</f>
        <v>642531.49288699997</v>
      </c>
      <c r="W128" s="88">
        <f>IF(AND(L128&gt;0),(X128/L128),0)</f>
        <v>0.40408477565386625</v>
      </c>
      <c r="X128" s="86">
        <f>SUM(X127,X123,X119,X115,X111,X107,X103,X99,X95,X91,X87,X83,X79,X75,X71,X67,X63,X59,X55,X51,X47,X43,X39,X35,X31,X27,X23,X19,X15,X11,X7)</f>
        <v>509526.61418000003</v>
      </c>
      <c r="Y128" s="89">
        <f>IF(AND(L128&gt;0),(Z128/L128),0)</f>
        <v>3.2459443209828368E-3</v>
      </c>
      <c r="Z128" s="86">
        <f>SUM(Z127,Z123,Z119,Z115,Z111,Z107,Z103,Z99,Z95,Z91,Z87,Z83,Z79,Z75,Z71,Z67,Z63,Z59,Z55,Z51,Z47,Z43,Z39,Z35,Z31,Z27,Z23,Z19,Z15,Z11,Z7)</f>
        <v>4092.9406880300012</v>
      </c>
      <c r="AA128" s="90">
        <f>(AC128+AK128)/J128</f>
        <v>3.0280930822428201E-3</v>
      </c>
      <c r="AB128" s="91">
        <f>AC128/(L128-AH128)</f>
        <v>3.3127815011501879E-4</v>
      </c>
      <c r="AC128" s="92">
        <f>SUM(AC127,AC123,AC119,AC115,AC111,AC107,AC103,AC99,AC95,AC91,AC87,AC83,AC79,AC75,AC71,AC67,AC63,AC59,AC55,AC51,AC47,AC43,AC39,AC35,AC31,AC27,AC23,AC19,AC15,AC11,AC7)</f>
        <v>411.39144132000007</v>
      </c>
      <c r="AD128" s="88">
        <f>AE128/AH128</f>
        <v>0.19613285791511856</v>
      </c>
      <c r="AE128" s="86">
        <f>SUM(AE127,AE123,AE119,AE115,AE111,AE107,AE103,AE99,AE95,AE91,AE87,AE83,AE79,AE75,AE71,AE67,AE63,AE59,AE55,AE51,AE47,AE43,AE39,AE35,AE31,AE27,AE23,AE19,AE15,AE11,AE7)</f>
        <v>3747.9027819000003</v>
      </c>
      <c r="AF128" s="93">
        <f>((Y128-AB128)*AJ128)/((AJ128-AB128)*Y128)</f>
        <v>0.89945608173644642</v>
      </c>
      <c r="AG128" s="94">
        <f>((AA128-AB128)*AJ128)/((AJ128-AB128)*AA128)</f>
        <v>0.89210121602868908</v>
      </c>
      <c r="AH128" s="86">
        <f>SUM(AH127,AH123,AH119,AH115,AH111,AH107,AH103,AH99,AH95,AH91,AH87,AH83,AH79,AH75,AH71,AH67,AH63,AH59,AH55,AH51,AH47,AH43,AH39,AH35,AH31,AH27,AH23,AH19,AH15,AH11,AH7)</f>
        <v>19109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8.5361531502521334E-2</v>
      </c>
      <c r="AJ128" s="88">
        <f>AK128/AH128</f>
        <v>0.19665661171175886</v>
      </c>
      <c r="AK128" s="86">
        <f>SUM(AK127,AK123,AK119,AK115,AK111,AK107,AK103,AK99,AK95,AK91,AK87,AK83,AK79,AK75,AK71,AK67,AK63,AK59,AK55,AK51,AK47,AK43,AK39,AK35,AK31,AK27,AK23,AK19,AK15,AK11,AK7)</f>
        <v>3757.9111932000001</v>
      </c>
      <c r="AL128" s="86"/>
      <c r="AM128" s="128">
        <f>SUM(AM127,AM123,AM119,AM115,AM111,AM107,AM103,AM99,AM95,AM91,AM87,AM83,AM79,AM75,AM71,AM67,AM63,AM59,AM55,AM51,AM47,AM43,AM39,AM35,AM31,AM27,AM23,AM19,AM15,AM11,AM7)</f>
        <v>18636.22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L1:L1048576 R1:R1048576 AC1:AC1048576 AG1:AG1048576 Z1:AA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R1:AS1"/>
    <mergeCell ref="AT1:AU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24" activePane="bottomLeft" state="frozen"/>
      <selection pane="bottomLeft" activeCell="S69" sqref="S69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28515625" style="131" customWidth="1"/>
    <col min="40" max="40" width="11.5703125" style="132" hidden="1" customWidth="1"/>
    <col min="41" max="41" width="9.42578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f>Октомври!AO127</f>
        <v>1295.6799999999994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11" t="s">
        <v>50</v>
      </c>
      <c r="D4" s="12">
        <v>10700</v>
      </c>
      <c r="E4" s="12">
        <v>0</v>
      </c>
      <c r="F4" s="12">
        <v>12372</v>
      </c>
      <c r="G4" s="13">
        <v>0.4</v>
      </c>
      <c r="H4" s="13">
        <v>3.3</v>
      </c>
      <c r="I4" s="12">
        <v>12263</v>
      </c>
      <c r="J4" s="12">
        <v>14051</v>
      </c>
      <c r="K4" s="14">
        <v>7.5999999999999998E-2</v>
      </c>
      <c r="L4" s="25">
        <f>J4*(1-K4)</f>
        <v>12983.124</v>
      </c>
      <c r="M4" s="15">
        <v>0.56699999999999995</v>
      </c>
      <c r="N4" s="26">
        <f>L4*M4</f>
        <v>7361.4313079999993</v>
      </c>
      <c r="O4" s="14">
        <v>0.314</v>
      </c>
      <c r="P4" s="26">
        <f>L4*O4</f>
        <v>4076.7009359999997</v>
      </c>
      <c r="Q4" s="16">
        <v>0.11899999999999999</v>
      </c>
      <c r="R4" s="26">
        <f>L4*Q4</f>
        <v>1544.9917559999999</v>
      </c>
      <c r="S4" s="27">
        <v>0.20499999999999999</v>
      </c>
      <c r="T4" s="26">
        <f>L4*S4</f>
        <v>2661.5404199999998</v>
      </c>
      <c r="U4" s="16">
        <v>0.497</v>
      </c>
      <c r="V4" s="26">
        <f>L4*U4</f>
        <v>6452.6126279999999</v>
      </c>
      <c r="W4" s="16">
        <v>0.39</v>
      </c>
      <c r="X4" s="26">
        <f>W4*L4</f>
        <v>5063.4183599999997</v>
      </c>
      <c r="Y4" s="17">
        <v>2.8999999999999998E-3</v>
      </c>
      <c r="Z4" s="18">
        <f>L4*Y4</f>
        <v>37.651059599999996</v>
      </c>
      <c r="AA4" s="28">
        <f>IF(J4&gt;0,(AC4+AK4)/J4,0)</f>
        <v>2.950300237705501E-3</v>
      </c>
      <c r="AB4" s="17">
        <v>4.0999999999999999E-4</v>
      </c>
      <c r="AC4" s="25">
        <f>AB4*L4</f>
        <v>5.3230808399999994</v>
      </c>
      <c r="AD4" s="141">
        <v>0.16569999999999999</v>
      </c>
      <c r="AE4" s="31">
        <f>AH4*(1-AI4)*AD4</f>
        <v>35.176287299999998</v>
      </c>
      <c r="AF4" s="29">
        <f>IF(AND(AD4&gt;0,AB4&gt;0,Y4&gt;0),((Y4-AB4)*AD4)/((AD4-AB4)*Y4),0)</f>
        <v>0.8607504886917664</v>
      </c>
      <c r="AG4" s="62">
        <f t="shared" ref="AG4:AG35" si="0">IF(AND(AA4&gt;0,AJ4&gt;0,AB4&gt;0),((AJ4*(AA4-AB4))/(AA4*(AJ4-AB4))),0)</f>
        <v>0.8631102655717956</v>
      </c>
      <c r="AH4" s="12">
        <v>231</v>
      </c>
      <c r="AI4" s="14">
        <v>8.1000000000000003E-2</v>
      </c>
      <c r="AJ4" s="15">
        <v>0.17019999999999999</v>
      </c>
      <c r="AK4" s="31">
        <f>AH4*(1-AI4)*AJ4</f>
        <v>36.131587799999998</v>
      </c>
      <c r="AL4" s="19">
        <v>1.8</v>
      </c>
      <c r="AM4" s="19"/>
      <c r="AN4" s="119">
        <f>AN3+AH4-AM4</f>
        <v>1526.6799999999994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58</v>
      </c>
      <c r="D5" s="35">
        <v>19120</v>
      </c>
      <c r="E5" s="35">
        <v>2</v>
      </c>
      <c r="F5" s="35">
        <v>14454</v>
      </c>
      <c r="G5" s="36">
        <v>0.4</v>
      </c>
      <c r="H5" s="36">
        <v>3.7</v>
      </c>
      <c r="I5" s="35">
        <v>14501</v>
      </c>
      <c r="J5" s="35">
        <v>14026</v>
      </c>
      <c r="K5" s="37">
        <v>8.1000000000000003E-2</v>
      </c>
      <c r="L5" s="38">
        <f>J5*(1-K5)</f>
        <v>12889.894</v>
      </c>
      <c r="M5" s="39">
        <v>0.67400000000000004</v>
      </c>
      <c r="N5" s="26">
        <f>L5*M5</f>
        <v>8687.7885560000013</v>
      </c>
      <c r="O5" s="37">
        <v>0.10100000000000001</v>
      </c>
      <c r="P5" s="26">
        <f>L5*O5</f>
        <v>1301.8792940000001</v>
      </c>
      <c r="Q5" s="40">
        <v>0.22500000000000001</v>
      </c>
      <c r="R5" s="26">
        <f>L5*Q5</f>
        <v>2900.22615</v>
      </c>
      <c r="S5" s="29">
        <v>0.192</v>
      </c>
      <c r="T5" s="26">
        <f>L5*S5</f>
        <v>2474.8596480000001</v>
      </c>
      <c r="U5" s="40">
        <v>0.52400000000000002</v>
      </c>
      <c r="V5" s="26">
        <f>L5*U5</f>
        <v>6754.3044560000008</v>
      </c>
      <c r="W5" s="40">
        <v>0.4</v>
      </c>
      <c r="X5" s="26">
        <f>W5*L5</f>
        <v>5155.9576000000006</v>
      </c>
      <c r="Y5" s="41">
        <v>2.9299999999999999E-3</v>
      </c>
      <c r="Z5" s="18">
        <f>L5*Y5</f>
        <v>37.767389420000001</v>
      </c>
      <c r="AA5" s="28">
        <f>IF(J5&gt;0,(AC5+AK5)/J5,0)</f>
        <v>2.5405272108940538E-3</v>
      </c>
      <c r="AB5" s="41">
        <v>3.8999999999999999E-4</v>
      </c>
      <c r="AC5" s="38">
        <f>AB5*L5</f>
        <v>5.0270586599999998</v>
      </c>
      <c r="AD5" s="29">
        <v>0.21240000000000001</v>
      </c>
      <c r="AE5" s="42">
        <f>AH5*(1-AI5)*AD5</f>
        <v>35.330403600000004</v>
      </c>
      <c r="AF5" s="29">
        <f>IF(AND(AD5&gt;0,AB5&gt;0,Y5&gt;0),((Y5-AB5)*AD5)/((AD5-AB5)*Y5),0)</f>
        <v>0.86848888092566956</v>
      </c>
      <c r="AG5" s="30">
        <f t="shared" si="0"/>
        <v>0.8482865549382359</v>
      </c>
      <c r="AH5" s="35">
        <v>181</v>
      </c>
      <c r="AI5" s="37">
        <v>8.1000000000000003E-2</v>
      </c>
      <c r="AJ5" s="39">
        <v>0.184</v>
      </c>
      <c r="AK5" s="42">
        <f>AH5*(1-AI5)*AJ5</f>
        <v>30.606376000000001</v>
      </c>
      <c r="AL5" s="43">
        <v>1.75</v>
      </c>
      <c r="AM5" s="43"/>
      <c r="AN5" s="134">
        <f>AN4+AH5-AM5</f>
        <v>1707.6799999999994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11" t="s">
        <v>49</v>
      </c>
      <c r="D6" s="44">
        <v>13800</v>
      </c>
      <c r="E6" s="44">
        <v>1</v>
      </c>
      <c r="F6" s="44">
        <v>14897</v>
      </c>
      <c r="G6" s="38">
        <v>0.7</v>
      </c>
      <c r="H6" s="38">
        <v>3.2</v>
      </c>
      <c r="I6" s="44">
        <v>14456</v>
      </c>
      <c r="J6" s="44">
        <v>14049</v>
      </c>
      <c r="K6" s="40">
        <v>7.9000000000000001E-2</v>
      </c>
      <c r="L6" s="38">
        <f>J6*(1-K6)</f>
        <v>12939.129000000001</v>
      </c>
      <c r="M6" s="29">
        <v>0.69199999999999995</v>
      </c>
      <c r="N6" s="26">
        <f>L6*M6</f>
        <v>8953.8772680000002</v>
      </c>
      <c r="O6" s="40">
        <v>8.1000000000000003E-2</v>
      </c>
      <c r="P6" s="26">
        <f>L6*O6</f>
        <v>1048.0694490000001</v>
      </c>
      <c r="Q6" s="40">
        <v>0.22700000000000001</v>
      </c>
      <c r="R6" s="26">
        <f>L6*Q6</f>
        <v>2937.1822830000001</v>
      </c>
      <c r="S6" s="29">
        <v>0.19</v>
      </c>
      <c r="T6" s="26">
        <f>L6*S6</f>
        <v>2458.43451</v>
      </c>
      <c r="U6" s="40">
        <v>0.52900000000000003</v>
      </c>
      <c r="V6" s="26">
        <f>L6*U6</f>
        <v>6844.7992410000006</v>
      </c>
      <c r="W6" s="40">
        <v>0.39</v>
      </c>
      <c r="X6" s="26">
        <f>W6*L6</f>
        <v>5046.2603100000006</v>
      </c>
      <c r="Y6" s="48">
        <v>3.0000000000000001E-3</v>
      </c>
      <c r="Z6" s="18">
        <f>L6*Y6</f>
        <v>38.817387000000004</v>
      </c>
      <c r="AA6" s="28">
        <f>IF(J6&gt;0,(AC6+AK6)/J6,0)</f>
        <v>2.7288605530642754E-3</v>
      </c>
      <c r="AB6" s="48">
        <v>3.8999999999999999E-4</v>
      </c>
      <c r="AC6" s="38">
        <f>AB6*L6</f>
        <v>5.0462603100000001</v>
      </c>
      <c r="AD6" s="29">
        <v>0.22489999999999999</v>
      </c>
      <c r="AE6" s="42">
        <f>AH6*(1-AI6)*AD6</f>
        <v>34.647194400000004</v>
      </c>
      <c r="AF6" s="29">
        <f>IF(AND(AD6&gt;0,AB6&gt;0,Y6&gt;0),((Y6-AB6)*AD6)/((AD6-AB6)*Y6),0)</f>
        <v>0.87151129125651416</v>
      </c>
      <c r="AG6" s="30">
        <f t="shared" si="0"/>
        <v>0.85863279837157802</v>
      </c>
      <c r="AH6" s="44">
        <v>168</v>
      </c>
      <c r="AI6" s="40">
        <v>8.3000000000000004E-2</v>
      </c>
      <c r="AJ6" s="29">
        <v>0.21609999999999999</v>
      </c>
      <c r="AK6" s="42">
        <f>AH6*(1-AI6)*AJ6</f>
        <v>33.291501600000004</v>
      </c>
      <c r="AL6" s="18">
        <v>1.62</v>
      </c>
      <c r="AM6" s="18"/>
      <c r="AN6" s="134">
        <f>AN5+AH6-AM6</f>
        <v>1875.6799999999994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43620</v>
      </c>
      <c r="E7" s="52"/>
      <c r="F7" s="52">
        <f>SUM(F4:F6)</f>
        <v>41723</v>
      </c>
      <c r="G7" s="53"/>
      <c r="H7" s="53"/>
      <c r="I7" s="52">
        <f>SUM(I4:I6)</f>
        <v>41220</v>
      </c>
      <c r="J7" s="52">
        <f>SUM(J4:J6)</f>
        <v>42126</v>
      </c>
      <c r="K7" s="21">
        <f>IF(J7&gt;0,(J4*K4+J5*K5+J6*K6)/J7,0)</f>
        <v>7.8665266106442575E-2</v>
      </c>
      <c r="L7" s="53">
        <f>L4+L5+L6</f>
        <v>38812.146999999997</v>
      </c>
      <c r="M7" s="54">
        <f>IF(L7&gt;0,N7/L7,0)</f>
        <v>0.64420803961192885</v>
      </c>
      <c r="N7" s="55">
        <f>N4+N5+N6</f>
        <v>25003.097132000003</v>
      </c>
      <c r="O7" s="21">
        <f>IF(L7&gt;0,P7/L7,0)</f>
        <v>0.16558346228566023</v>
      </c>
      <c r="P7" s="55">
        <f>P4+P5+P6</f>
        <v>6426.6496790000001</v>
      </c>
      <c r="Q7" s="21">
        <f>IF(L7&gt;0,R7/L7,0)</f>
        <v>0.19020849810241108</v>
      </c>
      <c r="R7" s="55">
        <f>R4+R5+R6</f>
        <v>7382.400189</v>
      </c>
      <c r="S7" s="21">
        <f>IF(L7&gt;0,T7/L7,0)</f>
        <v>0.19568189768012578</v>
      </c>
      <c r="T7" s="55">
        <f>T4+T5+T6</f>
        <v>7594.834578</v>
      </c>
      <c r="U7" s="21">
        <f>IF(L7&gt;0,V7/L7,0)</f>
        <v>0.51663507110286899</v>
      </c>
      <c r="V7" s="55">
        <f>V4+V5+V6</f>
        <v>20051.716325000001</v>
      </c>
      <c r="W7" s="21">
        <f>IF(L7&gt;0,X7/L7,0)</f>
        <v>0.39332109790267472</v>
      </c>
      <c r="X7" s="55">
        <f>X4+X5+X6</f>
        <v>15265.636270000003</v>
      </c>
      <c r="Y7" s="56">
        <f>IF(L7&gt;0,Z7/L7,0)</f>
        <v>2.9433011273506718E-3</v>
      </c>
      <c r="Z7" s="57">
        <f>SUM(Z4:Z6)</f>
        <v>114.23583601999999</v>
      </c>
      <c r="AA7" s="56">
        <f>IF(L7&gt;0,(AA4*L4+AA5*L5+AA6*L6)/L7,0)</f>
        <v>2.7403874100293915E-3</v>
      </c>
      <c r="AB7" s="56">
        <f>IF(J7&gt;0,(J4*AB4+J5*AB5+J6*AB6)/J7,0)</f>
        <v>3.9667093956226556E-4</v>
      </c>
      <c r="AC7" s="53">
        <f>SUM(AC4:AC6)</f>
        <v>15.396399809999998</v>
      </c>
      <c r="AD7" s="54">
        <f>IF(J7&gt;0,(J4*AD4+J5*AD5+J6*AD6)/J7,0)</f>
        <v>0.20099209989080374</v>
      </c>
      <c r="AE7" s="59">
        <f>SUM(AE4:AE6)</f>
        <v>105.1538853</v>
      </c>
      <c r="AF7" s="54">
        <f>IF(AND(Z7&gt;0),((Z4*AF4+Z5*AF5+Z6*AF6)/Z7),0)</f>
        <v>0.86696539581114573</v>
      </c>
      <c r="AG7" s="58">
        <f t="shared" si="0"/>
        <v>0.85703836150178447</v>
      </c>
      <c r="AH7" s="52">
        <f>SUM(AH4:AH6)</f>
        <v>580</v>
      </c>
      <c r="AI7" s="21">
        <f>IF(AH7&gt;0,(AI4*AH4+AI5*AH5+AI6*AH6)/AH7,0)</f>
        <v>8.1579310344827585E-2</v>
      </c>
      <c r="AJ7" s="54">
        <f>IF(J7&gt;0,(AJ4*J4+AJ5*J5+AJ6*J6)/J7,0)</f>
        <v>0.19010238570004273</v>
      </c>
      <c r="AK7" s="59">
        <f>SUM(AK4:AK6)</f>
        <v>100.02946540000001</v>
      </c>
      <c r="AL7" s="57"/>
      <c r="AM7" s="57">
        <f>SUM(AM4:AM6)</f>
        <v>0</v>
      </c>
      <c r="AN7" s="124"/>
      <c r="AO7" s="125">
        <f>AN6</f>
        <v>1875.6799999999994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54</v>
      </c>
      <c r="D8" s="12">
        <v>5060</v>
      </c>
      <c r="E8" s="12">
        <v>0</v>
      </c>
      <c r="F8" s="12">
        <v>5133</v>
      </c>
      <c r="G8" s="13">
        <v>0.6</v>
      </c>
      <c r="H8" s="13">
        <v>4.4000000000000004</v>
      </c>
      <c r="I8" s="12">
        <v>5111</v>
      </c>
      <c r="J8" s="12">
        <v>14173</v>
      </c>
      <c r="K8" s="14">
        <v>7.8E-2</v>
      </c>
      <c r="L8" s="25">
        <f>J8*(1-K8)</f>
        <v>13067.506000000001</v>
      </c>
      <c r="M8" s="15">
        <v>0.64</v>
      </c>
      <c r="N8" s="26">
        <f>L8*M8</f>
        <v>8363.2038400000001</v>
      </c>
      <c r="O8" s="14">
        <v>0.109</v>
      </c>
      <c r="P8" s="26">
        <f>L8*O8</f>
        <v>1424.3581540000002</v>
      </c>
      <c r="Q8" s="16">
        <v>0.251</v>
      </c>
      <c r="R8" s="26">
        <f>L8*Q8</f>
        <v>3279.9440060000002</v>
      </c>
      <c r="S8" s="16">
        <v>0.19700000000000001</v>
      </c>
      <c r="T8" s="26">
        <f>L8*S8</f>
        <v>2574.2986820000006</v>
      </c>
      <c r="U8" s="16">
        <v>0.52500000000000002</v>
      </c>
      <c r="V8" s="26">
        <f>L8*U8</f>
        <v>6860.4406500000014</v>
      </c>
      <c r="W8" s="16">
        <v>0.39</v>
      </c>
      <c r="X8" s="26">
        <f>W8*L8</f>
        <v>5096.3273400000007</v>
      </c>
      <c r="Y8" s="17">
        <v>3.0999999999999999E-3</v>
      </c>
      <c r="Z8" s="61">
        <f>L8*Y8</f>
        <v>40.509268600000006</v>
      </c>
      <c r="AA8" s="28">
        <f>IF(J8&gt;0,(AC8+AK8)/J8,0)</f>
        <v>3.1868514527622948E-3</v>
      </c>
      <c r="AB8" s="17">
        <v>4.4000000000000002E-4</v>
      </c>
      <c r="AC8" s="25">
        <f>AB8*L8</f>
        <v>5.7497026400000006</v>
      </c>
      <c r="AD8" s="141">
        <v>0.1699</v>
      </c>
      <c r="AE8" s="31">
        <f>AH8*(1-AI8)*AD8</f>
        <v>32.909290200000001</v>
      </c>
      <c r="AF8" s="29">
        <f>IF(AND(AD8&gt;0,AB8&gt;0,Y8&gt;0),((Y8-AB8)*AD8)/((AD8-AB8)*Y8),0)</f>
        <v>0.86029246601158127</v>
      </c>
      <c r="AG8" s="62">
        <f t="shared" si="0"/>
        <v>0.86380036881161559</v>
      </c>
      <c r="AH8" s="12">
        <v>211</v>
      </c>
      <c r="AI8" s="14">
        <v>8.2000000000000003E-2</v>
      </c>
      <c r="AJ8" s="15">
        <v>0.20349999999999999</v>
      </c>
      <c r="AK8" s="31">
        <f t="shared" ref="AK8:AK70" si="1">AH8*(1-AI8)*AJ8</f>
        <v>39.417543000000002</v>
      </c>
      <c r="AL8" s="19">
        <v>1.8</v>
      </c>
      <c r="AM8" s="19">
        <v>1008.32</v>
      </c>
      <c r="AN8" s="119">
        <f>AN6+AH8-AM8</f>
        <v>1078.3599999999992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11" t="s">
        <v>58</v>
      </c>
      <c r="D9" s="35">
        <v>16140</v>
      </c>
      <c r="E9" s="44">
        <v>0</v>
      </c>
      <c r="F9" s="35">
        <v>12281</v>
      </c>
      <c r="G9" s="36">
        <v>0.5</v>
      </c>
      <c r="H9" s="38">
        <v>4</v>
      </c>
      <c r="I9" s="35">
        <v>12334</v>
      </c>
      <c r="J9" s="35">
        <v>14229</v>
      </c>
      <c r="K9" s="40">
        <v>8.3000000000000004E-2</v>
      </c>
      <c r="L9" s="38">
        <f>J9*(1-K9)</f>
        <v>13047.993</v>
      </c>
      <c r="M9" s="39">
        <v>0.63400000000000001</v>
      </c>
      <c r="N9" s="26">
        <f>L9*M9</f>
        <v>8272.4275620000008</v>
      </c>
      <c r="O9" s="37">
        <v>8.1000000000000003E-2</v>
      </c>
      <c r="P9" s="26">
        <f>L9*O9</f>
        <v>1056.8874330000001</v>
      </c>
      <c r="Q9" s="40">
        <v>0.28499999999999998</v>
      </c>
      <c r="R9" s="26">
        <f>L9*Q9</f>
        <v>3718.6780049999998</v>
      </c>
      <c r="S9" s="40">
        <v>0.20699999999999999</v>
      </c>
      <c r="T9" s="26">
        <f>L9*S9</f>
        <v>2700.9345509999998</v>
      </c>
      <c r="U9" s="40">
        <v>0.51900000000000002</v>
      </c>
      <c r="V9" s="26">
        <f>L9*U9</f>
        <v>6771.908367</v>
      </c>
      <c r="W9" s="40">
        <v>0.4</v>
      </c>
      <c r="X9" s="26">
        <f>W9*L9</f>
        <v>5219.1972000000005</v>
      </c>
      <c r="Y9" s="41">
        <v>3.0300000000000001E-3</v>
      </c>
      <c r="Z9" s="18">
        <f>L9*Y9</f>
        <v>39.535418790000001</v>
      </c>
      <c r="AA9" s="28">
        <f>IF(J9&gt;0,(AC9+AK9)/J9,0)</f>
        <v>3.0543717499472911E-3</v>
      </c>
      <c r="AB9" s="41">
        <v>4.0999999999999999E-4</v>
      </c>
      <c r="AC9" s="38">
        <f>AB9*L9</f>
        <v>5.3496771299999999</v>
      </c>
      <c r="AD9" s="29">
        <v>0.186</v>
      </c>
      <c r="AE9" s="42">
        <f>AH9*(1-AI9)*AD9</f>
        <v>45.881177999999998</v>
      </c>
      <c r="AF9" s="29">
        <f>IF(AND(AD9&gt;0,AB9&gt;0,Y9&gt;0),((Y9-AB9)*AD9)/((AD9-AB9)*Y9),0)</f>
        <v>0.86659670870368455</v>
      </c>
      <c r="AG9" s="30">
        <f t="shared" si="0"/>
        <v>0.86806979159970865</v>
      </c>
      <c r="AH9" s="35">
        <v>269</v>
      </c>
      <c r="AI9" s="40">
        <v>8.3000000000000004E-2</v>
      </c>
      <c r="AJ9" s="39">
        <v>0.1545</v>
      </c>
      <c r="AK9" s="42">
        <f t="shared" si="1"/>
        <v>38.110978500000002</v>
      </c>
      <c r="AL9" s="18">
        <v>1.85</v>
      </c>
      <c r="AM9" s="18"/>
      <c r="AN9" s="134">
        <f>AN8+AH9-AM9</f>
        <v>1347.3599999999992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11" t="s">
        <v>49</v>
      </c>
      <c r="D10" s="44">
        <v>10900</v>
      </c>
      <c r="E10" s="44">
        <v>0</v>
      </c>
      <c r="F10" s="44">
        <v>14162</v>
      </c>
      <c r="G10" s="38">
        <v>0.6</v>
      </c>
      <c r="H10" s="38">
        <v>2.9</v>
      </c>
      <c r="I10" s="44">
        <v>14247</v>
      </c>
      <c r="J10" s="44">
        <v>13902</v>
      </c>
      <c r="K10" s="40">
        <v>7.4999999999999997E-2</v>
      </c>
      <c r="L10" s="38">
        <f>J10*(1-K10)</f>
        <v>12859.35</v>
      </c>
      <c r="M10" s="29">
        <v>0.56100000000000005</v>
      </c>
      <c r="N10" s="26">
        <f>L10*M10</f>
        <v>7214.0953500000005</v>
      </c>
      <c r="O10" s="40">
        <v>0.13600000000000001</v>
      </c>
      <c r="P10" s="26">
        <f>L10*O10</f>
        <v>1748.8716000000002</v>
      </c>
      <c r="Q10" s="40">
        <v>0.30299999999999999</v>
      </c>
      <c r="R10" s="26">
        <f>L10*Q10</f>
        <v>3896.3830499999999</v>
      </c>
      <c r="S10" s="40">
        <v>0.23</v>
      </c>
      <c r="T10" s="26">
        <f>L10*S10</f>
        <v>2957.6505000000002</v>
      </c>
      <c r="U10" s="40">
        <v>0.49399999999999999</v>
      </c>
      <c r="V10" s="26">
        <f>L10*U10</f>
        <v>6352.5189</v>
      </c>
      <c r="W10" s="40">
        <v>0.4</v>
      </c>
      <c r="X10" s="26">
        <f>W10*L10</f>
        <v>5143.7400000000007</v>
      </c>
      <c r="Y10" s="48">
        <v>3.0699999999999998E-3</v>
      </c>
      <c r="Z10" s="18">
        <f>L10*Y10</f>
        <v>39.478204499999997</v>
      </c>
      <c r="AA10" s="28">
        <f>IF(J10&gt;0,(AC10+AK10)/J10,0)</f>
        <v>2.5708175226586099E-3</v>
      </c>
      <c r="AB10" s="48">
        <v>4.4000000000000002E-4</v>
      </c>
      <c r="AC10" s="38">
        <f>AB10*L10</f>
        <v>5.6581140000000003</v>
      </c>
      <c r="AD10" s="29">
        <v>0.19570000000000001</v>
      </c>
      <c r="AE10" s="42">
        <f>AH10*(1-AI10)*AD10</f>
        <v>29.822331600000002</v>
      </c>
      <c r="AF10" s="29">
        <f>IF(AND(AD10&gt;0,AB10&gt;0,Y10&gt;0),((Y10-AB10)*AD10)/((AD10-AB10)*Y10),0)</f>
        <v>0.85860796645982096</v>
      </c>
      <c r="AG10" s="30">
        <f t="shared" si="0"/>
        <v>0.83069982863802405</v>
      </c>
      <c r="AH10" s="44">
        <v>166</v>
      </c>
      <c r="AI10" s="40">
        <v>8.2000000000000003E-2</v>
      </c>
      <c r="AJ10" s="29">
        <v>0.19739999999999999</v>
      </c>
      <c r="AK10" s="42">
        <f t="shared" si="1"/>
        <v>30.081391199999999</v>
      </c>
      <c r="AL10" s="18">
        <v>1.72</v>
      </c>
      <c r="AM10" s="18"/>
      <c r="AN10" s="134">
        <f>AN9+AH10-AM10</f>
        <v>1513.3599999999992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32100</v>
      </c>
      <c r="E11" s="52"/>
      <c r="F11" s="52">
        <f>SUM(F8:F10)</f>
        <v>31576</v>
      </c>
      <c r="G11" s="53"/>
      <c r="H11" s="53"/>
      <c r="I11" s="52">
        <f>SUM(I8:I10)</f>
        <v>31692</v>
      </c>
      <c r="J11" s="52">
        <f>SUM(J8:J10)</f>
        <v>42304</v>
      </c>
      <c r="K11" s="21">
        <f>IF(J11&gt;0,(J8*K8+J9*K9+J10*K10)/J11,0)</f>
        <v>7.869589164145234E-2</v>
      </c>
      <c r="L11" s="53">
        <f>L8+L9+L10</f>
        <v>38974.849000000002</v>
      </c>
      <c r="M11" s="54">
        <f>IF(L11&gt;0,N11/L11,0)</f>
        <v>0.61192608474249632</v>
      </c>
      <c r="N11" s="55">
        <f>N8+N9+N10</f>
        <v>23849.726751999999</v>
      </c>
      <c r="O11" s="21">
        <f>IF(L11&gt;0,P11/L11,0)</f>
        <v>0.10853453690096401</v>
      </c>
      <c r="P11" s="55">
        <f>P8+P9+P10</f>
        <v>4230.1171870000007</v>
      </c>
      <c r="Q11" s="21">
        <f>IF(L11&gt;0,R11/L11,0)</f>
        <v>0.27953937835653958</v>
      </c>
      <c r="R11" s="55">
        <f>R8+R9+R10</f>
        <v>10895.005061</v>
      </c>
      <c r="S11" s="21">
        <f>IF(L11&gt;0,T11/L11,0)</f>
        <v>0.21123580832859673</v>
      </c>
      <c r="T11" s="55">
        <f>T8+T9+T10</f>
        <v>8232.8837330000006</v>
      </c>
      <c r="U11" s="21">
        <f>IF(L11&gt;0,V11/L11,0)</f>
        <v>0.51276319035899276</v>
      </c>
      <c r="V11" s="55">
        <f>V8+V9+V10</f>
        <v>19984.867917</v>
      </c>
      <c r="W11" s="21">
        <f>IF(L11&gt;0,X11/L11,0)</f>
        <v>0.39664719522069225</v>
      </c>
      <c r="X11" s="55">
        <f>X8+X9+X10</f>
        <v>15459.264540000004</v>
      </c>
      <c r="Y11" s="56">
        <f>IF(L11&gt;0,Z11/L11,0)</f>
        <v>3.0666672214689017E-3</v>
      </c>
      <c r="Z11" s="57">
        <f>SUM(Z8:Z10)</f>
        <v>119.52289189000001</v>
      </c>
      <c r="AA11" s="63">
        <f>IF(L11&gt;0,(AA8*L8+AA9*L9+AA10*L10)/L11,0)</f>
        <v>2.9392458711716882E-3</v>
      </c>
      <c r="AB11" s="56">
        <f>IF(J11&gt;0,(J8*AB8+J9*AB9+J10*AB10)/J11,0)</f>
        <v>4.2990946482602112E-4</v>
      </c>
      <c r="AC11" s="53">
        <f>SUM(AC8:AC10)</f>
        <v>16.75749377</v>
      </c>
      <c r="AD11" s="54">
        <f>IF(J11&gt;0,(J8*AD8+J9*AD9+J10*AD10)/J11,0)</f>
        <v>0.18379368617624811</v>
      </c>
      <c r="AE11" s="59">
        <f>SUM(AE8:AE10)</f>
        <v>108.61279979999999</v>
      </c>
      <c r="AF11" s="54">
        <f>IF(AND(Z11&gt;0),((Z8*AF8+Z9*AF9+Z10*AF10)/Z11),0)</f>
        <v>0.86182137695334227</v>
      </c>
      <c r="AG11" s="58">
        <f t="shared" si="0"/>
        <v>0.85572317969146783</v>
      </c>
      <c r="AH11" s="52">
        <f>SUM(AH8:AH10)</f>
        <v>646</v>
      </c>
      <c r="AI11" s="21">
        <f>IF(AH11&gt;0,(AI8*AH8+AI9*AH9+AI10*AH10)/AH11,0)</f>
        <v>8.2416408668730665E-2</v>
      </c>
      <c r="AJ11" s="54">
        <f>IF(J11&gt;0,(AJ8*J8+AJ9*J9+AJ10*J10)/J11,0)</f>
        <v>0.18501420196671708</v>
      </c>
      <c r="AK11" s="59">
        <f>SUM(AK8:AK10)</f>
        <v>107.60991270000001</v>
      </c>
      <c r="AL11" s="57"/>
      <c r="AM11" s="57">
        <f>SUM(AM8:AM10)</f>
        <v>1008.32</v>
      </c>
      <c r="AN11" s="124"/>
      <c r="AO11" s="125">
        <f>AN10</f>
        <v>1513.3599999999992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54</v>
      </c>
      <c r="D12" s="12">
        <v>4437</v>
      </c>
      <c r="E12" s="12">
        <v>1</v>
      </c>
      <c r="F12" s="12">
        <v>9618</v>
      </c>
      <c r="G12" s="13">
        <v>0.7</v>
      </c>
      <c r="H12" s="13">
        <v>5</v>
      </c>
      <c r="I12" s="12">
        <v>9890</v>
      </c>
      <c r="J12" s="12">
        <v>12418</v>
      </c>
      <c r="K12" s="14">
        <v>7.1999999999999995E-2</v>
      </c>
      <c r="L12" s="25">
        <f>J12*(1-K12)</f>
        <v>11523.904</v>
      </c>
      <c r="M12" s="15">
        <v>0.54200000000000004</v>
      </c>
      <c r="N12" s="26">
        <f>L12*M12</f>
        <v>6245.9559680000011</v>
      </c>
      <c r="O12" s="14">
        <v>0.13700000000000001</v>
      </c>
      <c r="P12" s="26">
        <f>L12*O12</f>
        <v>1578.7748480000002</v>
      </c>
      <c r="Q12" s="16">
        <v>0.32100000000000001</v>
      </c>
      <c r="R12" s="26">
        <f>L12*Q12</f>
        <v>3699.1731840000002</v>
      </c>
      <c r="S12" s="16">
        <v>0.23300000000000001</v>
      </c>
      <c r="T12" s="26">
        <f>L12*S12</f>
        <v>2685.0696320000002</v>
      </c>
      <c r="U12" s="16">
        <v>0.48499999999999999</v>
      </c>
      <c r="V12" s="26">
        <f>L12*U12</f>
        <v>5589.0934399999996</v>
      </c>
      <c r="W12" s="16">
        <v>0.41</v>
      </c>
      <c r="X12" s="26">
        <f>W12*L12</f>
        <v>4724.8006399999995</v>
      </c>
      <c r="Y12" s="17">
        <v>3.0200000000000001E-3</v>
      </c>
      <c r="Z12" s="61">
        <f>L12*Y12</f>
        <v>34.802190080000003</v>
      </c>
      <c r="AA12" s="28">
        <f>IF(J12&gt;0,(AC12+AK12)/J12,0)</f>
        <v>2.7995751199871156E-3</v>
      </c>
      <c r="AB12" s="17">
        <v>4.6000000000000001E-4</v>
      </c>
      <c r="AC12" s="25">
        <f>AB12*L12</f>
        <v>5.3009958400000006</v>
      </c>
      <c r="AD12" s="141">
        <v>0.1958</v>
      </c>
      <c r="AE12" s="31">
        <f>AH12*(1-AI12)*AD12</f>
        <v>28.759104000000001</v>
      </c>
      <c r="AF12" s="29">
        <f>IF(AND(AD12&gt;0,AB12&gt;0,Y12&gt;0),((Y12-AB12)*AD12)/((AD12-AB12)*Y12),0)</f>
        <v>0.84967829907032522</v>
      </c>
      <c r="AG12" s="62">
        <f t="shared" si="0"/>
        <v>0.83761009373907835</v>
      </c>
      <c r="AH12" s="12">
        <v>160</v>
      </c>
      <c r="AI12" s="14">
        <v>8.2000000000000003E-2</v>
      </c>
      <c r="AJ12" s="15">
        <v>0.2006</v>
      </c>
      <c r="AK12" s="31">
        <f t="shared" si="1"/>
        <v>29.464127999999999</v>
      </c>
      <c r="AL12" s="19">
        <v>1.75</v>
      </c>
      <c r="AM12" s="19">
        <v>1002.64</v>
      </c>
      <c r="AN12" s="119">
        <f>AN10+AH12-AM12</f>
        <v>670.71999999999923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11" t="s">
        <v>50</v>
      </c>
      <c r="D13" s="35">
        <v>19763</v>
      </c>
      <c r="E13" s="44">
        <v>2</v>
      </c>
      <c r="F13" s="35">
        <v>13766</v>
      </c>
      <c r="G13" s="36">
        <v>0.5</v>
      </c>
      <c r="H13" s="38">
        <v>3.6</v>
      </c>
      <c r="I13" s="35">
        <v>14282</v>
      </c>
      <c r="J13" s="35">
        <v>12502</v>
      </c>
      <c r="K13" s="40">
        <v>7.4999999999999997E-2</v>
      </c>
      <c r="L13" s="38">
        <f>J13*(1-K13)</f>
        <v>11564.35</v>
      </c>
      <c r="M13" s="39">
        <v>0.60799999999999998</v>
      </c>
      <c r="N13" s="26">
        <f>L13*M13</f>
        <v>7031.1247999999996</v>
      </c>
      <c r="O13" s="37">
        <v>0.11899999999999999</v>
      </c>
      <c r="P13" s="26">
        <f>L13*O13</f>
        <v>1376.1576499999999</v>
      </c>
      <c r="Q13" s="40">
        <v>0.27300000000000002</v>
      </c>
      <c r="R13" s="26">
        <f>L13*Q13</f>
        <v>3157.0675500000002</v>
      </c>
      <c r="S13" s="40">
        <v>0.21199999999999999</v>
      </c>
      <c r="T13" s="26">
        <f>L13*S13</f>
        <v>2451.6422000000002</v>
      </c>
      <c r="U13" s="40">
        <v>0.501</v>
      </c>
      <c r="V13" s="26">
        <f>L13*U13</f>
        <v>5793.7393499999998</v>
      </c>
      <c r="W13" s="40">
        <v>0.41</v>
      </c>
      <c r="X13" s="26">
        <f>W13*L13</f>
        <v>4741.3834999999999</v>
      </c>
      <c r="Y13" s="41">
        <v>2.9399999999999999E-3</v>
      </c>
      <c r="Z13" s="18">
        <f>L13*Y13</f>
        <v>33.999189000000001</v>
      </c>
      <c r="AA13" s="28">
        <f>IF(J13&gt;0,(AC13+AK13)/J13,0)</f>
        <v>2.9114351063829788E-3</v>
      </c>
      <c r="AB13" s="41">
        <v>3.8000000000000002E-4</v>
      </c>
      <c r="AC13" s="38">
        <f>AB13*L13</f>
        <v>4.3944530000000004</v>
      </c>
      <c r="AD13" s="29">
        <v>0.19700000000000001</v>
      </c>
      <c r="AE13" s="42">
        <f>AH13*(1-AI13)*AD13</f>
        <v>30.890979000000005</v>
      </c>
      <c r="AF13" s="29">
        <f>IF(AND(AD13&gt;0,AB13&gt;0,Y13&gt;0),((Y13-AB13)*AD13)/((AD13-AB13)*Y13),0)</f>
        <v>0.87243116145858191</v>
      </c>
      <c r="AG13" s="30">
        <f t="shared" si="0"/>
        <v>0.87110202119790636</v>
      </c>
      <c r="AH13" s="35">
        <v>171</v>
      </c>
      <c r="AI13" s="40">
        <v>8.3000000000000004E-2</v>
      </c>
      <c r="AJ13" s="39">
        <v>0.2041</v>
      </c>
      <c r="AK13" s="42">
        <f t="shared" si="1"/>
        <v>32.004308700000003</v>
      </c>
      <c r="AL13" s="18">
        <v>1.65</v>
      </c>
      <c r="AM13" s="18"/>
      <c r="AN13" s="134">
        <f>AN12+AH13-AM13</f>
        <v>841.71999999999923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49</v>
      </c>
      <c r="D14" s="44">
        <v>15850</v>
      </c>
      <c r="E14" s="44">
        <v>1</v>
      </c>
      <c r="F14" s="44">
        <v>15397</v>
      </c>
      <c r="G14" s="38">
        <v>0.3</v>
      </c>
      <c r="H14" s="38">
        <v>3.3</v>
      </c>
      <c r="I14" s="44">
        <v>15323</v>
      </c>
      <c r="J14" s="44">
        <v>12620</v>
      </c>
      <c r="K14" s="40">
        <v>6.9000000000000006E-2</v>
      </c>
      <c r="L14" s="38">
        <f>J14*(1-K14)</f>
        <v>11749.220000000001</v>
      </c>
      <c r="M14" s="29">
        <v>0.63400000000000001</v>
      </c>
      <c r="N14" s="26">
        <f>L14*M14</f>
        <v>7449.0054800000007</v>
      </c>
      <c r="O14" s="40">
        <v>0.111</v>
      </c>
      <c r="P14" s="26">
        <f>L14*O14</f>
        <v>1304.1634200000001</v>
      </c>
      <c r="Q14" s="40">
        <v>0.255</v>
      </c>
      <c r="R14" s="26">
        <f>L14*Q14</f>
        <v>2996.0511000000001</v>
      </c>
      <c r="S14" s="40">
        <v>0.22600000000000001</v>
      </c>
      <c r="T14" s="26">
        <f>L14*S14</f>
        <v>2655.3237200000003</v>
      </c>
      <c r="U14" s="40">
        <v>0.48099999999999998</v>
      </c>
      <c r="V14" s="26">
        <f>L14*U14</f>
        <v>5651.37482</v>
      </c>
      <c r="W14" s="40">
        <v>0.41</v>
      </c>
      <c r="X14" s="26">
        <f>W14*L14</f>
        <v>4817.1801999999998</v>
      </c>
      <c r="Y14" s="48">
        <v>3.0799999999999998E-3</v>
      </c>
      <c r="Z14" s="18">
        <f>L14*Y14</f>
        <v>36.187597600000004</v>
      </c>
      <c r="AA14" s="28">
        <f>IF(J14&gt;0,(AC14+AK14)/J14,0)</f>
        <v>3.4941072979397785E-3</v>
      </c>
      <c r="AB14" s="48">
        <v>3.8999999999999999E-4</v>
      </c>
      <c r="AC14" s="38">
        <f>AB14*L14</f>
        <v>4.5821958</v>
      </c>
      <c r="AD14" s="29">
        <v>0.2094</v>
      </c>
      <c r="AE14" s="42">
        <f>AH14*(1-AI14)*AD14</f>
        <v>40.900217400000002</v>
      </c>
      <c r="AF14" s="29">
        <f>IF(AND(AD14&gt;0,AB14&gt;0,Y14&gt;0),((Y14-AB14)*AD14)/((AD14-AB14)*Y14),0)</f>
        <v>0.87500629125431773</v>
      </c>
      <c r="AG14" s="30">
        <f t="shared" si="0"/>
        <v>0.89009946820859787</v>
      </c>
      <c r="AH14" s="44">
        <v>213</v>
      </c>
      <c r="AI14" s="40">
        <v>8.3000000000000004E-2</v>
      </c>
      <c r="AJ14" s="29">
        <v>0.20230000000000001</v>
      </c>
      <c r="AK14" s="42">
        <f t="shared" si="1"/>
        <v>39.513438300000004</v>
      </c>
      <c r="AL14" s="18">
        <v>1.74</v>
      </c>
      <c r="AM14" s="18"/>
      <c r="AN14" s="134">
        <f>AN13+AH14-AM14</f>
        <v>1054.7199999999993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40050</v>
      </c>
      <c r="E15" s="52"/>
      <c r="F15" s="52">
        <f>SUM(F12:F14)</f>
        <v>38781</v>
      </c>
      <c r="G15" s="53"/>
      <c r="H15" s="53"/>
      <c r="I15" s="52">
        <f>SUM(I12:I14)</f>
        <v>39495</v>
      </c>
      <c r="J15" s="52">
        <f>SUM(J12:J14)</f>
        <v>37540</v>
      </c>
      <c r="K15" s="21">
        <f>IF(J15&gt;0,(J12*K12+J13*K13+J14*K14)/J15,0)</f>
        <v>7.1990570058604153E-2</v>
      </c>
      <c r="L15" s="53">
        <f>L12+L13+L14</f>
        <v>34837.474000000002</v>
      </c>
      <c r="M15" s="54">
        <f>IF(L15&gt;0,N15/L15,0)</f>
        <v>0.59493654011769048</v>
      </c>
      <c r="N15" s="55">
        <f>N12+N13+N14</f>
        <v>20726.086248</v>
      </c>
      <c r="O15" s="21">
        <f>IF(L15&gt;0,P15/L15,0)</f>
        <v>0.12225616352092576</v>
      </c>
      <c r="P15" s="55">
        <f>P12+P13+P14</f>
        <v>4259.095918</v>
      </c>
      <c r="Q15" s="21">
        <f>IF(L15&gt;0,R15/L15,0)</f>
        <v>0.28280729636138374</v>
      </c>
      <c r="R15" s="55">
        <f>R12+R13+R14</f>
        <v>9852.2918340000015</v>
      </c>
      <c r="S15" s="21">
        <f>IF(L15&gt;0,T15/L15,0)</f>
        <v>0.22366821291348507</v>
      </c>
      <c r="T15" s="55">
        <f>T12+T13+T14</f>
        <v>7792.0355520000012</v>
      </c>
      <c r="U15" s="21">
        <f>IF(L15&gt;0,V15/L15,0)</f>
        <v>0.48896219082933512</v>
      </c>
      <c r="V15" s="55">
        <f>V12+V13+V14</f>
        <v>17034.207610000001</v>
      </c>
      <c r="W15" s="21">
        <f>IF(L15&gt;0,X15/L15,0)</f>
        <v>0.41</v>
      </c>
      <c r="X15" s="55">
        <f>X12+X13+X14</f>
        <v>14283.36434</v>
      </c>
      <c r="Y15" s="56">
        <f>IF(L15&gt;0,Z15/L15,0)</f>
        <v>3.0136793695203046E-3</v>
      </c>
      <c r="Z15" s="57">
        <f>SUM(Z12:Z14)</f>
        <v>104.98897668000001</v>
      </c>
      <c r="AA15" s="63">
        <f>IF(L15&gt;0,(AA12*L12+AA13*L13+AA14*L14)/L15,0)</f>
        <v>3.070943801583318E-3</v>
      </c>
      <c r="AB15" s="56">
        <f>IF(J15&gt;0,(J12*AB12+J13*AB13+J14*AB14)/J15,0)</f>
        <v>4.0982525306339907E-4</v>
      </c>
      <c r="AC15" s="53">
        <f>SUM(AC12:AC14)</f>
        <v>14.277644640000002</v>
      </c>
      <c r="AD15" s="54">
        <f>IF(J15&gt;0,(J12*AD12+J13*AD13+J14*AD14)/J15,0)</f>
        <v>0.20077161427810339</v>
      </c>
      <c r="AE15" s="59">
        <f>SUM(AE12:AE14)</f>
        <v>100.55030040000001</v>
      </c>
      <c r="AF15" s="54">
        <f>IF(AND(Z15&gt;0),((Z12*AF12+Z13*AF13+Z14*AF14)/Z15),0)</f>
        <v>0.86577654205969201</v>
      </c>
      <c r="AG15" s="58">
        <f t="shared" si="0"/>
        <v>0.8683061766092105</v>
      </c>
      <c r="AH15" s="52">
        <f>SUM(AH12:AH14)</f>
        <v>544</v>
      </c>
      <c r="AI15" s="21">
        <f>IF(AH15&gt;0,(AI12*AH12+AI13*AH13+AI14*AH14)/AH15,0)</f>
        <v>8.2705882352941185E-2</v>
      </c>
      <c r="AJ15" s="54">
        <f>IF(J15&gt;0,(AJ12*J12+AJ13*J13+AJ14*J14)/J15,0)</f>
        <v>0.20233710708577518</v>
      </c>
      <c r="AK15" s="59">
        <f>SUM(AK12:AK14)</f>
        <v>100.981875</v>
      </c>
      <c r="AL15" s="57"/>
      <c r="AM15" s="57">
        <f>SUM(AM12:AM14)</f>
        <v>1002.64</v>
      </c>
      <c r="AN15" s="124"/>
      <c r="AO15" s="125">
        <f>AN14</f>
        <v>1054.7199999999993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54</v>
      </c>
      <c r="D16" s="12">
        <v>5355</v>
      </c>
      <c r="E16" s="12">
        <v>0</v>
      </c>
      <c r="F16" s="12">
        <v>11125</v>
      </c>
      <c r="G16" s="13">
        <v>0.4</v>
      </c>
      <c r="H16" s="13">
        <v>4.5999999999999996</v>
      </c>
      <c r="I16" s="12">
        <v>11068</v>
      </c>
      <c r="J16" s="12">
        <v>12563</v>
      </c>
      <c r="K16" s="14">
        <v>7.5999999999999998E-2</v>
      </c>
      <c r="L16" s="25">
        <f>J16*(1-K16)</f>
        <v>11608.212000000001</v>
      </c>
      <c r="M16" s="15">
        <v>0.65100000000000002</v>
      </c>
      <c r="N16" s="26">
        <f>L16*M16</f>
        <v>7556.9460120000012</v>
      </c>
      <c r="O16" s="14">
        <v>0.115</v>
      </c>
      <c r="P16" s="26">
        <f>L16*O16</f>
        <v>1334.9443800000001</v>
      </c>
      <c r="Q16" s="16">
        <v>0.23400000000000001</v>
      </c>
      <c r="R16" s="26">
        <f>L16*Q16</f>
        <v>2716.3216080000007</v>
      </c>
      <c r="S16" s="16">
        <v>0.22500000000000001</v>
      </c>
      <c r="T16" s="26">
        <f>L16*S16</f>
        <v>2611.8477000000003</v>
      </c>
      <c r="U16" s="16">
        <v>0.48099999999999998</v>
      </c>
      <c r="V16" s="26">
        <f>L16*U16</f>
        <v>5583.5499720000007</v>
      </c>
      <c r="W16" s="16">
        <v>0.4</v>
      </c>
      <c r="X16" s="26">
        <f>W16*L16</f>
        <v>4643.2848000000004</v>
      </c>
      <c r="Y16" s="17">
        <v>3.0699999999999998E-3</v>
      </c>
      <c r="Z16" s="61">
        <f>L16*Y16</f>
        <v>35.637210840000002</v>
      </c>
      <c r="AA16" s="28">
        <f>IF(J16&gt;0,(AC16+AK16)/J16,0)</f>
        <v>2.9722320974289586E-3</v>
      </c>
      <c r="AB16" s="17">
        <v>4.2000000000000002E-4</v>
      </c>
      <c r="AC16" s="25">
        <f>AB16*L16</f>
        <v>4.8754490400000003</v>
      </c>
      <c r="AD16" s="141">
        <v>0.20219999999999999</v>
      </c>
      <c r="AE16" s="31">
        <f>AH16*(1-AI16)*AD16</f>
        <v>32.854669200000004</v>
      </c>
      <c r="AF16" s="29">
        <f>IF(AND(AD16&gt;0,AB16&gt;0,Y16&gt;0),((Y16-AB16)*AD16)/((AD16-AB16)*Y16),0)</f>
        <v>0.86498889524922007</v>
      </c>
      <c r="AG16" s="62">
        <f t="shared" si="0"/>
        <v>0.86050091907144821</v>
      </c>
      <c r="AH16" s="12">
        <v>177</v>
      </c>
      <c r="AI16" s="14">
        <v>8.2000000000000003E-2</v>
      </c>
      <c r="AJ16" s="135">
        <v>0.19980000000000001</v>
      </c>
      <c r="AK16" s="31">
        <f t="shared" si="1"/>
        <v>32.464702800000005</v>
      </c>
      <c r="AL16" s="19">
        <v>1.62</v>
      </c>
      <c r="AM16" s="19">
        <v>507.06</v>
      </c>
      <c r="AN16" s="119">
        <f>AN14+AH16-AM16</f>
        <v>724.6599999999994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11" t="s">
        <v>58</v>
      </c>
      <c r="D17" s="35">
        <v>21695</v>
      </c>
      <c r="E17" s="44">
        <v>2</v>
      </c>
      <c r="F17" s="35">
        <v>14029</v>
      </c>
      <c r="G17" s="36">
        <v>0.5</v>
      </c>
      <c r="H17" s="38">
        <v>3.9</v>
      </c>
      <c r="I17" s="35">
        <v>13648</v>
      </c>
      <c r="J17" s="35">
        <v>12519</v>
      </c>
      <c r="K17" s="40">
        <v>8.6999999999999994E-2</v>
      </c>
      <c r="L17" s="38">
        <f>J17*(1-K17)</f>
        <v>11429.847</v>
      </c>
      <c r="M17" s="39">
        <v>0.55700000000000005</v>
      </c>
      <c r="N17" s="26">
        <f>L17*M17</f>
        <v>6366.4247790000009</v>
      </c>
      <c r="O17" s="37">
        <v>0.373</v>
      </c>
      <c r="P17" s="26">
        <f>L17*O17</f>
        <v>4263.3329309999999</v>
      </c>
      <c r="Q17" s="40">
        <v>7.0000000000000007E-2</v>
      </c>
      <c r="R17" s="26">
        <f>L17*Q17</f>
        <v>800.08929000000001</v>
      </c>
      <c r="S17" s="40">
        <v>0.20799999999999999</v>
      </c>
      <c r="T17" s="26">
        <f>L17*S17</f>
        <v>2377.4081759999999</v>
      </c>
      <c r="U17" s="40">
        <v>0.50900000000000001</v>
      </c>
      <c r="V17" s="26">
        <f>L17*U17</f>
        <v>5817.7921230000002</v>
      </c>
      <c r="W17" s="40">
        <v>0.4</v>
      </c>
      <c r="X17" s="26">
        <f>W17*L17</f>
        <v>4571.9387999999999</v>
      </c>
      <c r="Y17" s="41">
        <v>3.0400000000000002E-3</v>
      </c>
      <c r="Z17" s="18">
        <f>L17*Y17</f>
        <v>34.746734879999998</v>
      </c>
      <c r="AA17" s="28">
        <f>IF(J17&gt;0,(AC17+AK17)/J17,0)</f>
        <v>2.9015242551321987E-3</v>
      </c>
      <c r="AB17" s="41">
        <v>4.4999999999999999E-4</v>
      </c>
      <c r="AC17" s="38">
        <f>AB17*L17</f>
        <v>5.1434311499999996</v>
      </c>
      <c r="AD17" s="29">
        <v>0.18110000000000001</v>
      </c>
      <c r="AE17" s="42">
        <f>AH17*(1-AI17)*AD17</f>
        <v>30.722709500000004</v>
      </c>
      <c r="AF17" s="29">
        <f>IF(AND(AD17&gt;0,AB17&gt;0,Y17&gt;0),((Y17-AB17)*AD17)/((AD17-AB17)*Y17),0)</f>
        <v>0.85409595466662791</v>
      </c>
      <c r="AG17" s="30">
        <f t="shared" si="0"/>
        <v>0.84698278207319666</v>
      </c>
      <c r="AH17" s="35">
        <v>185</v>
      </c>
      <c r="AI17" s="40">
        <v>8.3000000000000004E-2</v>
      </c>
      <c r="AJ17" s="136">
        <v>0.18379999999999999</v>
      </c>
      <c r="AK17" s="42">
        <f t="shared" si="1"/>
        <v>31.180751000000001</v>
      </c>
      <c r="AL17" s="18">
        <v>1.6</v>
      </c>
      <c r="AM17" s="18"/>
      <c r="AN17" s="134">
        <f>AN16+AH17-AM17</f>
        <v>909.6599999999994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50</v>
      </c>
      <c r="D18" s="44">
        <v>15140</v>
      </c>
      <c r="E18" s="44">
        <v>0</v>
      </c>
      <c r="F18" s="44">
        <v>14314</v>
      </c>
      <c r="G18" s="38">
        <v>0.9</v>
      </c>
      <c r="H18" s="38">
        <v>5</v>
      </c>
      <c r="I18" s="44">
        <v>14215</v>
      </c>
      <c r="J18" s="44">
        <v>12717</v>
      </c>
      <c r="K18" s="40">
        <v>8.1000000000000003E-2</v>
      </c>
      <c r="L18" s="38">
        <f>J18*(1-K18)</f>
        <v>11686.923000000001</v>
      </c>
      <c r="M18" s="29">
        <v>0.67700000000000005</v>
      </c>
      <c r="N18" s="26">
        <f>L18*M18</f>
        <v>7912.0468710000014</v>
      </c>
      <c r="O18" s="40">
        <v>0.14399999999999999</v>
      </c>
      <c r="P18" s="26">
        <f>L18*O18</f>
        <v>1682.9169119999999</v>
      </c>
      <c r="Q18" s="40">
        <v>0.17899999999999999</v>
      </c>
      <c r="R18" s="26">
        <f>L18*Q18</f>
        <v>2091.9592170000001</v>
      </c>
      <c r="S18" s="40">
        <v>0.19800000000000001</v>
      </c>
      <c r="T18" s="26">
        <f>L18*S18</f>
        <v>2314.0107540000004</v>
      </c>
      <c r="U18" s="40">
        <v>0.52400000000000002</v>
      </c>
      <c r="V18" s="26">
        <f>L18*U18</f>
        <v>6123.9476520000007</v>
      </c>
      <c r="W18" s="40">
        <v>0.4</v>
      </c>
      <c r="X18" s="26">
        <f>W18*L18</f>
        <v>4674.7692000000006</v>
      </c>
      <c r="Y18" s="48">
        <v>3.0899999999999999E-3</v>
      </c>
      <c r="Z18" s="18">
        <f>L18*Y18</f>
        <v>36.112592069999998</v>
      </c>
      <c r="AA18" s="28">
        <f>IF(J18&gt;0,(AC18+AK18)/J18,0)</f>
        <v>2.2576781119760954E-3</v>
      </c>
      <c r="AB18" s="48">
        <v>4.4999999999999999E-4</v>
      </c>
      <c r="AC18" s="38">
        <f>AB18*L18</f>
        <v>5.2591153500000001</v>
      </c>
      <c r="AD18" s="29">
        <v>0.19969999999999999</v>
      </c>
      <c r="AE18" s="42">
        <f>AH18*(1-AI18)*AD18</f>
        <v>24.041683299999999</v>
      </c>
      <c r="AF18" s="29">
        <f>IF(AND(AD18&gt;0,AB18&gt;0,Y18&gt;0),((Y18-AB18)*AD18)/((AD18-AB18)*Y18),0)</f>
        <v>0.85629849800830782</v>
      </c>
      <c r="AG18" s="30">
        <f t="shared" si="0"/>
        <v>0.802534080904026</v>
      </c>
      <c r="AH18" s="44">
        <v>131</v>
      </c>
      <c r="AI18" s="40">
        <v>8.1000000000000003E-2</v>
      </c>
      <c r="AJ18" s="137">
        <v>0.1948</v>
      </c>
      <c r="AK18" s="42">
        <f t="shared" si="1"/>
        <v>23.451777200000002</v>
      </c>
      <c r="AL18" s="18">
        <v>1.6</v>
      </c>
      <c r="AM18" s="18"/>
      <c r="AN18" s="134">
        <f>AN17+AH18-AM18</f>
        <v>1040.6599999999994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42190</v>
      </c>
      <c r="E19" s="52"/>
      <c r="F19" s="52">
        <f>SUM(F16:F18)</f>
        <v>39468</v>
      </c>
      <c r="G19" s="53"/>
      <c r="H19" s="53"/>
      <c r="I19" s="52">
        <f>SUM(I16:I18)</f>
        <v>38931</v>
      </c>
      <c r="J19" s="52">
        <f>SUM(J16:J18)</f>
        <v>37799</v>
      </c>
      <c r="K19" s="21">
        <f>IF(J19&gt;0,(J16*K16+J17*K17+J18*K18)/J19,0)</f>
        <v>8.132537897827985E-2</v>
      </c>
      <c r="L19" s="53">
        <f>L16+L17+L18</f>
        <v>34724.982000000004</v>
      </c>
      <c r="M19" s="54">
        <f>IF(L19&gt;0,N19/L19,0)</f>
        <v>0.62881004983674293</v>
      </c>
      <c r="N19" s="55">
        <f>N16+N17+N18</f>
        <v>21835.417662000003</v>
      </c>
      <c r="O19" s="21">
        <f>IF(L19&gt;0,P19/L19,0)</f>
        <v>0.209681727783185</v>
      </c>
      <c r="P19" s="55">
        <f>P16+P17+P18</f>
        <v>7281.1942229999995</v>
      </c>
      <c r="Q19" s="21">
        <f>IF(L19&gt;0,R19/L19,0)</f>
        <v>0.16150822238007206</v>
      </c>
      <c r="R19" s="55">
        <f>R16+R17+R18</f>
        <v>5608.3701150000006</v>
      </c>
      <c r="S19" s="21">
        <f>IF(L19&gt;0,T19/L19,0)</f>
        <v>0.21031736258351405</v>
      </c>
      <c r="T19" s="55">
        <f>T16+T17+T18</f>
        <v>7303.2666300000001</v>
      </c>
      <c r="U19" s="21">
        <f>IF(L19&gt;0,V19/L19,0)</f>
        <v>0.50468823128547624</v>
      </c>
      <c r="V19" s="55">
        <f>V16+V17+V18</f>
        <v>17525.289747000003</v>
      </c>
      <c r="W19" s="21">
        <f>IF(L19&gt;0,X19/L19,0)</f>
        <v>0.4</v>
      </c>
      <c r="X19" s="55">
        <f>X16+X17+X18</f>
        <v>13889.992800000002</v>
      </c>
      <c r="Y19" s="56">
        <f>IF(L19&gt;0,Z19/L19,0)</f>
        <v>3.0668565296880492E-3</v>
      </c>
      <c r="Z19" s="57">
        <f>SUM(Z16:Z18)</f>
        <v>106.49653778999999</v>
      </c>
      <c r="AA19" s="63">
        <f>IF(L19&gt;0,(AA16*L16+AA17*L17+AA18*L18)/L19,0)</f>
        <v>2.7084704855011876E-3</v>
      </c>
      <c r="AB19" s="56">
        <f>IF(J19&gt;0,(J16*AB16+J17*AB17+J18*AB18)/J19,0)</f>
        <v>4.4002910129897619E-4</v>
      </c>
      <c r="AC19" s="53">
        <f>SUM(AC16:AC18)</f>
        <v>15.277995540000001</v>
      </c>
      <c r="AD19" s="54">
        <f>IF(J19&gt;0,(J16*AD16+J17*AD17+J18*AD18)/J19,0)</f>
        <v>0.1943706023968888</v>
      </c>
      <c r="AE19" s="59">
        <f>SUM(AE16:AE18)</f>
        <v>87.619062000000014</v>
      </c>
      <c r="AF19" s="54">
        <f>IF(AND(Z19&gt;0),((Z16*AF16+Z17*AF17+Z18*AF18)/Z19),0)</f>
        <v>0.85848796194808852</v>
      </c>
      <c r="AG19" s="58">
        <f t="shared" si="0"/>
        <v>0.83945164641885861</v>
      </c>
      <c r="AH19" s="52">
        <f>SUM(AH16:AH18)</f>
        <v>493</v>
      </c>
      <c r="AI19" s="21">
        <f>IF(AH19&gt;0,(AI16*AH16+AI17*AH17+AI18*AH18)/AH19,0)</f>
        <v>8.2109533468559842E-2</v>
      </c>
      <c r="AJ19" s="54">
        <f>IF(J19&gt;0,(AJ16*J16+AJ17*J17+AJ18*J18)/J19,0)</f>
        <v>0.19281862483134471</v>
      </c>
      <c r="AK19" s="59">
        <f>SUM(AK16:AK18)</f>
        <v>87.097231000000008</v>
      </c>
      <c r="AL19" s="57"/>
      <c r="AM19" s="57">
        <f>SUM(AM16:AM18)</f>
        <v>507.06</v>
      </c>
      <c r="AN19" s="124"/>
      <c r="AO19" s="125">
        <f>AN18</f>
        <v>1040.6599999999994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64" t="s">
        <v>58</v>
      </c>
      <c r="D20" s="12">
        <v>4804</v>
      </c>
      <c r="E20" s="12">
        <v>1</v>
      </c>
      <c r="F20" s="12">
        <v>8453</v>
      </c>
      <c r="G20" s="13">
        <v>0.6</v>
      </c>
      <c r="H20" s="13">
        <v>4</v>
      </c>
      <c r="I20" s="12">
        <v>8352</v>
      </c>
      <c r="J20" s="12">
        <v>13302</v>
      </c>
      <c r="K20" s="14">
        <v>9.0999999999999998E-2</v>
      </c>
      <c r="L20" s="25">
        <f>J20*(1-K20)</f>
        <v>12091.518</v>
      </c>
      <c r="M20" s="15">
        <v>0.63900000000000001</v>
      </c>
      <c r="N20" s="26">
        <f>L20*M20</f>
        <v>7726.4800020000002</v>
      </c>
      <c r="O20" s="14">
        <v>0.09</v>
      </c>
      <c r="P20" s="26">
        <f>L20*O20</f>
        <v>1088.2366199999999</v>
      </c>
      <c r="Q20" s="16">
        <v>0.27100000000000002</v>
      </c>
      <c r="R20" s="26">
        <f>L20*Q20</f>
        <v>3276.8013780000001</v>
      </c>
      <c r="S20" s="16">
        <v>0.186</v>
      </c>
      <c r="T20" s="26">
        <f>L20*S20</f>
        <v>2249.022348</v>
      </c>
      <c r="U20" s="16">
        <v>0.54500000000000004</v>
      </c>
      <c r="V20" s="26">
        <f>L20*U20</f>
        <v>6589.8773100000008</v>
      </c>
      <c r="W20" s="16">
        <v>0.4</v>
      </c>
      <c r="X20" s="26">
        <f>W20*L20</f>
        <v>4836.6072000000004</v>
      </c>
      <c r="Y20" s="17">
        <v>3.0599999999999998E-3</v>
      </c>
      <c r="Z20" s="61">
        <f>L20*Y20</f>
        <v>37.00004508</v>
      </c>
      <c r="AA20" s="28">
        <f>IF(J20&gt;0,(AC20+AK20)/J20,0)</f>
        <v>2.66608852052323E-3</v>
      </c>
      <c r="AB20" s="17">
        <v>4.4999999999999999E-4</v>
      </c>
      <c r="AC20" s="25">
        <f>AB20*L20</f>
        <v>5.4411830999999999</v>
      </c>
      <c r="AD20" s="141">
        <v>0.2019</v>
      </c>
      <c r="AE20" s="31">
        <f>AH20*(1-AI20)*AD20</f>
        <v>31.053633300000001</v>
      </c>
      <c r="AF20" s="29">
        <f>IF(AND(AD20&gt;0,AB20&gt;0,Y20&gt;0),((Y20-AB20)*AD20)/((AD20-AB20)*Y20),0)</f>
        <v>0.85484648066225755</v>
      </c>
      <c r="AG20" s="62">
        <f t="shared" si="0"/>
        <v>0.83313405340747149</v>
      </c>
      <c r="AH20" s="44">
        <v>167</v>
      </c>
      <c r="AI20" s="14">
        <v>7.9000000000000001E-2</v>
      </c>
      <c r="AJ20" s="135">
        <v>0.19520000000000001</v>
      </c>
      <c r="AK20" s="31">
        <f t="shared" si="1"/>
        <v>30.023126400000006</v>
      </c>
      <c r="AL20" s="19">
        <v>1.6</v>
      </c>
      <c r="AM20" s="19">
        <v>502.12</v>
      </c>
      <c r="AN20" s="119">
        <f>AN18+AH20-AM20</f>
        <v>705.5399999999994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11" t="s">
        <v>49</v>
      </c>
      <c r="D21" s="35">
        <v>18800</v>
      </c>
      <c r="E21" s="44">
        <v>2</v>
      </c>
      <c r="F21" s="35">
        <v>14604</v>
      </c>
      <c r="G21" s="36">
        <v>0.6</v>
      </c>
      <c r="H21" s="38">
        <v>4</v>
      </c>
      <c r="I21" s="35">
        <v>15221</v>
      </c>
      <c r="J21" s="35">
        <v>13630</v>
      </c>
      <c r="K21" s="40">
        <v>9.0999999999999998E-2</v>
      </c>
      <c r="L21" s="38">
        <f>J21*(1-K21)</f>
        <v>12389.67</v>
      </c>
      <c r="M21" s="39">
        <v>0.48299999999999998</v>
      </c>
      <c r="N21" s="26">
        <f>L21*M21</f>
        <v>5984.2106100000001</v>
      </c>
      <c r="O21" s="37">
        <v>0.34699999999999998</v>
      </c>
      <c r="P21" s="26">
        <f>L21*O21</f>
        <v>4299.2154899999996</v>
      </c>
      <c r="Q21" s="40">
        <v>0.17</v>
      </c>
      <c r="R21" s="26">
        <f>L21*Q21</f>
        <v>2106.2438999999999</v>
      </c>
      <c r="S21" s="40">
        <v>0.193</v>
      </c>
      <c r="T21" s="26">
        <f>L21*S21</f>
        <v>2391.20631</v>
      </c>
      <c r="U21" s="40">
        <v>0.52700000000000002</v>
      </c>
      <c r="V21" s="26">
        <f>L21*U21</f>
        <v>6529.3560900000002</v>
      </c>
      <c r="W21" s="40">
        <v>0.4</v>
      </c>
      <c r="X21" s="26">
        <f>W21*L21</f>
        <v>4955.8680000000004</v>
      </c>
      <c r="Y21" s="41">
        <v>3.0400000000000002E-3</v>
      </c>
      <c r="Z21" s="18">
        <f>L21*Y21</f>
        <v>37.664596800000005</v>
      </c>
      <c r="AA21" s="28">
        <f>IF(J21&gt;0,(AC21+AK21)/J21,0)</f>
        <v>3.0928331181217903E-3</v>
      </c>
      <c r="AB21" s="41">
        <v>4.6000000000000001E-4</v>
      </c>
      <c r="AC21" s="38">
        <f>AB21*L21</f>
        <v>5.6992482000000004</v>
      </c>
      <c r="AD21" s="29">
        <v>0.17630000000000001</v>
      </c>
      <c r="AE21" s="42">
        <f>AH21*(1-AI21)*AD21</f>
        <v>33.267104799999998</v>
      </c>
      <c r="AF21" s="29">
        <f>IF(AND(AD21&gt;0,AB21&gt;0,Y21&gt;0),((Y21-AB21)*AD21)/((AD21-AB21)*Y21),0)</f>
        <v>0.85090438077678276</v>
      </c>
      <c r="AG21" s="30">
        <f t="shared" si="0"/>
        <v>0.85330072092117981</v>
      </c>
      <c r="AH21" s="35">
        <v>206</v>
      </c>
      <c r="AI21" s="40">
        <v>8.4000000000000005E-2</v>
      </c>
      <c r="AJ21" s="39">
        <v>0.19320000000000001</v>
      </c>
      <c r="AK21" s="42">
        <f t="shared" si="1"/>
        <v>36.4560672</v>
      </c>
      <c r="AL21" s="18">
        <v>1.65</v>
      </c>
      <c r="AM21" s="18"/>
      <c r="AN21" s="122">
        <f>AN20+AH21-AM21</f>
        <v>911.5399999999994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50</v>
      </c>
      <c r="D22" s="44">
        <v>14796</v>
      </c>
      <c r="E22" s="44">
        <v>1</v>
      </c>
      <c r="F22" s="44">
        <v>14076</v>
      </c>
      <c r="G22" s="38">
        <v>0.8</v>
      </c>
      <c r="H22" s="38">
        <v>3.9</v>
      </c>
      <c r="I22" s="44">
        <v>14468</v>
      </c>
      <c r="J22" s="44">
        <v>13619</v>
      </c>
      <c r="K22" s="40">
        <v>8.5999999999999993E-2</v>
      </c>
      <c r="L22" s="38">
        <f>J22*(1-K22)</f>
        <v>12447.766</v>
      </c>
      <c r="M22" s="29">
        <v>0.71299999999999997</v>
      </c>
      <c r="N22" s="26">
        <f>L22*M22</f>
        <v>8875.2571579999985</v>
      </c>
      <c r="O22" s="40">
        <v>0.12</v>
      </c>
      <c r="P22" s="26">
        <f>L22*O22</f>
        <v>1493.7319199999999</v>
      </c>
      <c r="Q22" s="40">
        <v>0.16700000000000001</v>
      </c>
      <c r="R22" s="26">
        <f>L22*Q22</f>
        <v>2078.776922</v>
      </c>
      <c r="S22" s="40">
        <v>0.20200000000000001</v>
      </c>
      <c r="T22" s="26">
        <f>L22*S22</f>
        <v>2514.4487320000003</v>
      </c>
      <c r="U22" s="40">
        <v>0.52400000000000002</v>
      </c>
      <c r="V22" s="26">
        <f>L22*U22</f>
        <v>6522.6293839999998</v>
      </c>
      <c r="W22" s="40">
        <v>0.4</v>
      </c>
      <c r="X22" s="26">
        <f>W22*L22</f>
        <v>4979.1064000000006</v>
      </c>
      <c r="Y22" s="48">
        <v>2.98E-3</v>
      </c>
      <c r="Z22" s="18">
        <f>L22*Y22</f>
        <v>37.094342679999997</v>
      </c>
      <c r="AA22" s="28">
        <f>IF(J22&gt;0,(AC22+AK22)/J22,0)</f>
        <v>2.7057407621704972E-3</v>
      </c>
      <c r="AB22" s="48">
        <v>4.4000000000000002E-4</v>
      </c>
      <c r="AC22" s="38">
        <f>AB22*L22</f>
        <v>5.4770170399999998</v>
      </c>
      <c r="AD22" s="29">
        <v>0.1794</v>
      </c>
      <c r="AE22" s="42">
        <f>AH22*(1-AI22)*AD22</f>
        <v>32.608461600000005</v>
      </c>
      <c r="AF22" s="29">
        <f>IF(AND(AD22&gt;0,AB22&gt;0,Y22&gt;0),((Y22-AB22)*AD22)/((AD22-AB22)*Y22),0)</f>
        <v>0.85444462112188835</v>
      </c>
      <c r="AG22" s="30">
        <f t="shared" si="0"/>
        <v>0.83952294626903701</v>
      </c>
      <c r="AH22" s="44">
        <v>198</v>
      </c>
      <c r="AI22" s="40">
        <v>8.2000000000000003E-2</v>
      </c>
      <c r="AJ22" s="29">
        <v>0.1726</v>
      </c>
      <c r="AK22" s="42">
        <f t="shared" si="1"/>
        <v>31.372466400000004</v>
      </c>
      <c r="AL22" s="18">
        <v>1.7</v>
      </c>
      <c r="AM22" s="18"/>
      <c r="AN22" s="122">
        <f>AN21+AH22-AM22</f>
        <v>1109.5399999999995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38400</v>
      </c>
      <c r="E23" s="52"/>
      <c r="F23" s="52">
        <f>SUM(F20:F22)</f>
        <v>37133</v>
      </c>
      <c r="G23" s="53"/>
      <c r="H23" s="53"/>
      <c r="I23" s="52">
        <f>SUM(I20:I22)</f>
        <v>38041</v>
      </c>
      <c r="J23" s="52">
        <f>SUM(J20:J22)</f>
        <v>40551</v>
      </c>
      <c r="K23" s="21">
        <f>IF(J23&gt;0,(J20*K20+J21*K21+J22*K22)/J23,0)</f>
        <v>8.9320756578136165E-2</v>
      </c>
      <c r="L23" s="53">
        <f>L20+L21+L22</f>
        <v>36928.953999999998</v>
      </c>
      <c r="M23" s="54">
        <f>IF(L23&gt;0,N23/L23,0)</f>
        <v>0.61160540236260141</v>
      </c>
      <c r="N23" s="55">
        <f>N20+N21+N22</f>
        <v>22585.947769999999</v>
      </c>
      <c r="O23" s="21">
        <f>IF(L23&gt;0,P23/L23,0)</f>
        <v>0.18633574159723018</v>
      </c>
      <c r="P23" s="55">
        <f>P20+P21+P22</f>
        <v>6881.1840299999994</v>
      </c>
      <c r="Q23" s="21">
        <f>IF(L23&gt;0,R23/L23,0)</f>
        <v>0.20205885604016838</v>
      </c>
      <c r="R23" s="55">
        <f>R20+R21+R22</f>
        <v>7461.8221999999996</v>
      </c>
      <c r="S23" s="21">
        <f>IF(L23&gt;0,T23/L23,0)</f>
        <v>0.19374167462203237</v>
      </c>
      <c r="T23" s="55">
        <f>T20+T21+T22</f>
        <v>7154.6773900000007</v>
      </c>
      <c r="U23" s="21">
        <f>IF(L23&gt;0,V23/L23,0)</f>
        <v>0.5318824568927677</v>
      </c>
      <c r="V23" s="55">
        <f>V20+V21+V22</f>
        <v>19641.862784000001</v>
      </c>
      <c r="W23" s="21">
        <f>IF(L23&gt;0,X23/L23,0)</f>
        <v>0.40000000000000008</v>
      </c>
      <c r="X23" s="55">
        <f>X20+X21+X22</f>
        <v>14771.581600000001</v>
      </c>
      <c r="Y23" s="56">
        <f>IF(L23&gt;0,Z23/L23,0)</f>
        <v>3.0263241292997362E-3</v>
      </c>
      <c r="Z23" s="57">
        <f>SUM(Z20:Z22)</f>
        <v>111.75898456</v>
      </c>
      <c r="AA23" s="63">
        <f>IF(L23&gt;0,(AA20*L20+AA21*L21+AA22*L22)/L23,0)</f>
        <v>2.822627115251085E-3</v>
      </c>
      <c r="AB23" s="56">
        <f>IF(J23&gt;0,(J20*AB20+J21*AB21+J22*AB22)/J23,0)</f>
        <v>4.5000271263347395E-4</v>
      </c>
      <c r="AC23" s="53">
        <f>SUM(AC20:AC22)</f>
        <v>16.617448339999999</v>
      </c>
      <c r="AD23" s="54">
        <f>IF(J23&gt;0,(J20*AD20+J21*AD21+J22*AD22)/J23,0)</f>
        <v>0.18573873393997681</v>
      </c>
      <c r="AE23" s="59">
        <f>SUM(AE20:AE22)</f>
        <v>96.929199699999998</v>
      </c>
      <c r="AF23" s="54">
        <f>IF(AND(Z23&gt;0),((Z20*AF20+Z21*AF21+Z22*AF22)/Z23),0)</f>
        <v>0.85338454613525128</v>
      </c>
      <c r="AG23" s="58">
        <f t="shared" si="0"/>
        <v>0.8426014320620222</v>
      </c>
      <c r="AH23" s="52">
        <f>SUM(AH20:AH22)</f>
        <v>571</v>
      </c>
      <c r="AI23" s="21">
        <f>IF(AH23&gt;0,(AI20*AH20+AI21*AH21+AI22*AH22)/AH23,0)</f>
        <v>8.184413309982487E-2</v>
      </c>
      <c r="AJ23" s="54">
        <f>IF(J23&gt;0,(AJ20*J20+AJ21*J21+AJ22*J22)/J23,0)</f>
        <v>0.18693757983773521</v>
      </c>
      <c r="AK23" s="59">
        <f>SUM(AK20:AK22)</f>
        <v>97.85166000000001</v>
      </c>
      <c r="AL23" s="57"/>
      <c r="AM23" s="57">
        <f>SUM(AM20:AM22)</f>
        <v>502.12</v>
      </c>
      <c r="AN23" s="124"/>
      <c r="AO23" s="125">
        <f>AN22</f>
        <v>1109.5399999999995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64" t="s">
        <v>58</v>
      </c>
      <c r="D24" s="12">
        <v>4137</v>
      </c>
      <c r="E24" s="12">
        <v>1</v>
      </c>
      <c r="F24" s="12">
        <v>6302</v>
      </c>
      <c r="G24" s="13">
        <v>0.3</v>
      </c>
      <c r="H24" s="13">
        <v>4.5</v>
      </c>
      <c r="I24" s="12">
        <v>6746</v>
      </c>
      <c r="J24" s="12">
        <v>13872</v>
      </c>
      <c r="K24" s="14">
        <v>8.2000000000000003E-2</v>
      </c>
      <c r="L24" s="25">
        <f>J24*(1-K24)</f>
        <v>12734.496000000001</v>
      </c>
      <c r="M24" s="15">
        <v>0.42399999999999999</v>
      </c>
      <c r="N24" s="26">
        <f>L24*M24</f>
        <v>5399.4263040000005</v>
      </c>
      <c r="O24" s="14">
        <v>0.18</v>
      </c>
      <c r="P24" s="26">
        <f>L24*O24</f>
        <v>2292.20928</v>
      </c>
      <c r="Q24" s="16">
        <v>0.39600000000000002</v>
      </c>
      <c r="R24" s="26">
        <f>L24*Q24</f>
        <v>5042.8604160000004</v>
      </c>
      <c r="S24" s="16">
        <v>0.19</v>
      </c>
      <c r="T24" s="26">
        <f>L24*S24</f>
        <v>2419.5542400000004</v>
      </c>
      <c r="U24" s="16">
        <v>0.53600000000000003</v>
      </c>
      <c r="V24" s="26">
        <f>L24*U24</f>
        <v>6825.6898560000009</v>
      </c>
      <c r="W24" s="16">
        <v>0.4</v>
      </c>
      <c r="X24" s="26">
        <f>W24*L24</f>
        <v>5093.7984000000006</v>
      </c>
      <c r="Y24" s="17">
        <v>3.0300000000000001E-3</v>
      </c>
      <c r="Z24" s="61">
        <f>L24*Y24</f>
        <v>38.585522880000006</v>
      </c>
      <c r="AA24" s="28">
        <f>IF(J24&gt;0,(AC24+AK24)/J24,0)</f>
        <v>2.5512875173010381E-3</v>
      </c>
      <c r="AB24" s="17">
        <v>4.4000000000000002E-4</v>
      </c>
      <c r="AC24" s="25">
        <f>AB24*L24</f>
        <v>5.603178240000001</v>
      </c>
      <c r="AD24" s="141">
        <v>0.1749</v>
      </c>
      <c r="AE24" s="31">
        <f>AH24*(1-AI24)*AD24</f>
        <v>28.610491799999998</v>
      </c>
      <c r="AF24" s="29">
        <f>IF(AND(AD24&gt;0,AB24&gt;0,Y24&gt;0),((Y24-AB24)*AD24)/((AD24-AB24)*Y24),0)</f>
        <v>0.85694130573208649</v>
      </c>
      <c r="AG24" s="62">
        <f t="shared" si="0"/>
        <v>0.82954244385092191</v>
      </c>
      <c r="AH24" s="12">
        <v>178</v>
      </c>
      <c r="AI24" s="14">
        <v>8.1000000000000003E-2</v>
      </c>
      <c r="AJ24" s="15">
        <v>0.18210000000000001</v>
      </c>
      <c r="AK24" s="31">
        <f t="shared" si="1"/>
        <v>29.788282200000001</v>
      </c>
      <c r="AL24" s="19">
        <v>1.7</v>
      </c>
      <c r="AM24" s="19">
        <v>1004.78</v>
      </c>
      <c r="AN24" s="119">
        <f>AN22+AH24-AM24</f>
        <v>282.75999999999954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11" t="s">
        <v>49</v>
      </c>
      <c r="D25" s="35">
        <v>18213</v>
      </c>
      <c r="E25" s="44">
        <v>2</v>
      </c>
      <c r="F25" s="35">
        <v>14174</v>
      </c>
      <c r="G25" s="36">
        <v>0.5</v>
      </c>
      <c r="H25" s="38">
        <v>3</v>
      </c>
      <c r="I25" s="35">
        <v>14763</v>
      </c>
      <c r="J25" s="35">
        <v>14100</v>
      </c>
      <c r="K25" s="40">
        <v>8.2000000000000003E-2</v>
      </c>
      <c r="L25" s="38">
        <f>J25*(1-K25)</f>
        <v>12943.800000000001</v>
      </c>
      <c r="M25" s="39">
        <v>0.47299999999999998</v>
      </c>
      <c r="N25" s="26">
        <f>L25*M25</f>
        <v>6122.4174000000003</v>
      </c>
      <c r="O25" s="37">
        <v>0.153</v>
      </c>
      <c r="P25" s="26">
        <f>L25*O25</f>
        <v>1980.4014000000002</v>
      </c>
      <c r="Q25" s="40">
        <v>0.374</v>
      </c>
      <c r="R25" s="26">
        <f>L25*Q25</f>
        <v>4840.9812000000002</v>
      </c>
      <c r="S25" s="40">
        <v>0.19800000000000001</v>
      </c>
      <c r="T25" s="26">
        <f>L25*S25</f>
        <v>2562.8724000000002</v>
      </c>
      <c r="U25" s="40">
        <v>0.52100000000000002</v>
      </c>
      <c r="V25" s="26">
        <f>L25*U25</f>
        <v>6743.7198000000008</v>
      </c>
      <c r="W25" s="40">
        <v>0.4</v>
      </c>
      <c r="X25" s="26">
        <f>W25*L25</f>
        <v>5177.5200000000004</v>
      </c>
      <c r="Y25" s="41">
        <v>2.9399999999999999E-3</v>
      </c>
      <c r="Z25" s="18">
        <f>L25*Y25</f>
        <v>38.054772</v>
      </c>
      <c r="AA25" s="28">
        <f>IF(J25&gt;0,(AC25+AK25)/J25,0)</f>
        <v>3.748252340425532E-3</v>
      </c>
      <c r="AB25" s="41">
        <v>4.0999999999999999E-4</v>
      </c>
      <c r="AC25" s="38">
        <f>AB25*L25</f>
        <v>5.3069580000000007</v>
      </c>
      <c r="AD25" s="29">
        <v>0.18959999999999999</v>
      </c>
      <c r="AE25" s="42">
        <f>AH25*(1-AI25)*AD25</f>
        <v>52.045199999999994</v>
      </c>
      <c r="AF25" s="29">
        <f>IF(AND(AD25&gt;0,AB25&gt;0,Y25&gt;0),((Y25-AB25)*AD25)/((AD25-AB25)*Y25),0)</f>
        <v>0.86240913194920121</v>
      </c>
      <c r="AG25" s="30">
        <f t="shared" si="0"/>
        <v>0.89272896186974249</v>
      </c>
      <c r="AH25" s="35">
        <v>300</v>
      </c>
      <c r="AI25" s="40">
        <v>8.5000000000000006E-2</v>
      </c>
      <c r="AJ25" s="39">
        <v>0.17319999999999999</v>
      </c>
      <c r="AK25" s="42">
        <f t="shared" si="1"/>
        <v>47.543399999999998</v>
      </c>
      <c r="AL25" s="18">
        <v>1.93</v>
      </c>
      <c r="AM25" s="18"/>
      <c r="AN25" s="122">
        <f>AN24+AH25-AM25</f>
        <v>582.75999999999954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50</v>
      </c>
      <c r="D26" s="44">
        <v>14350</v>
      </c>
      <c r="E26" s="44">
        <v>2</v>
      </c>
      <c r="F26" s="44">
        <v>14957</v>
      </c>
      <c r="G26" s="38">
        <v>0.5</v>
      </c>
      <c r="H26" s="38">
        <v>3.5</v>
      </c>
      <c r="I26" s="44">
        <v>15100</v>
      </c>
      <c r="J26" s="44">
        <v>14325</v>
      </c>
      <c r="K26" s="40">
        <v>8.4000000000000005E-2</v>
      </c>
      <c r="L26" s="38">
        <f>J26*(1-K26)</f>
        <v>13121.7</v>
      </c>
      <c r="M26" s="29">
        <v>0.625</v>
      </c>
      <c r="N26" s="26">
        <f>L26*M26</f>
        <v>8201.0625</v>
      </c>
      <c r="O26" s="40">
        <v>0.13800000000000001</v>
      </c>
      <c r="P26" s="26">
        <f>L26*O26</f>
        <v>1810.7946000000002</v>
      </c>
      <c r="Q26" s="40">
        <v>0.23699999999999999</v>
      </c>
      <c r="R26" s="26">
        <f>L26*Q26</f>
        <v>3109.8429000000001</v>
      </c>
      <c r="S26" s="40">
        <v>0.20599999999999999</v>
      </c>
      <c r="T26" s="26">
        <f>L26*S26</f>
        <v>2703.0702000000001</v>
      </c>
      <c r="U26" s="40">
        <v>0.501</v>
      </c>
      <c r="V26" s="26">
        <f>L26*U26</f>
        <v>6573.9717000000001</v>
      </c>
      <c r="W26" s="40">
        <v>0.4</v>
      </c>
      <c r="X26" s="26">
        <f>W26*L26</f>
        <v>5248.68</v>
      </c>
      <c r="Y26" s="48">
        <v>2.8900000000000002E-3</v>
      </c>
      <c r="Z26" s="18">
        <f>L26*Y26</f>
        <v>37.921713000000004</v>
      </c>
      <c r="AA26" s="28">
        <f>IF(J26&gt;0,(AC26+AK26)/J26,0)</f>
        <v>2.7707070017452011E-3</v>
      </c>
      <c r="AB26" s="48">
        <v>3.5E-4</v>
      </c>
      <c r="AC26" s="38">
        <f>AB26*L26</f>
        <v>4.5925950000000002</v>
      </c>
      <c r="AD26" s="29">
        <v>0.217</v>
      </c>
      <c r="AE26" s="42">
        <f>AH26*(1-AI26)*AD26</f>
        <v>40.064276</v>
      </c>
      <c r="AF26" s="29">
        <f>IF(AND(AD26&gt;0,AB26&gt;0,Y26&gt;0),((Y26-AB26)*AD26)/((AD26-AB26)*Y26),0)</f>
        <v>0.88031259258431105</v>
      </c>
      <c r="AG26" s="30">
        <f t="shared" si="0"/>
        <v>0.87528997920787954</v>
      </c>
      <c r="AH26" s="44">
        <v>202</v>
      </c>
      <c r="AI26" s="40">
        <v>8.5999999999999993E-2</v>
      </c>
      <c r="AJ26" s="29">
        <v>0.19009999999999999</v>
      </c>
      <c r="AK26" s="42">
        <f t="shared" si="1"/>
        <v>35.097782800000004</v>
      </c>
      <c r="AL26" s="18">
        <v>1.7</v>
      </c>
      <c r="AM26" s="18"/>
      <c r="AN26" s="122">
        <f>AN25+AH26-AM26</f>
        <v>784.75999999999954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36700</v>
      </c>
      <c r="E27" s="52"/>
      <c r="F27" s="52">
        <f>SUM(F24:F26)</f>
        <v>35433</v>
      </c>
      <c r="G27" s="53"/>
      <c r="H27" s="53"/>
      <c r="I27" s="52">
        <f>SUM(I24:I26)</f>
        <v>36609</v>
      </c>
      <c r="J27" s="52">
        <f>SUM(J24:J26)</f>
        <v>42297</v>
      </c>
      <c r="K27" s="21">
        <f>IF(J27&gt;0,(J24*K24+J25*K25+J26*K26)/J27,0)</f>
        <v>8.2677353003759141E-2</v>
      </c>
      <c r="L27" s="53">
        <f>L24+L25+L26</f>
        <v>38799.995999999999</v>
      </c>
      <c r="M27" s="54">
        <f>IF(L27&gt;0,N27/L27,0)</f>
        <v>0.50832237724972962</v>
      </c>
      <c r="N27" s="55">
        <f>N24+N25+N26</f>
        <v>19722.906203999999</v>
      </c>
      <c r="O27" s="21">
        <f>IF(L27&gt;0,P27/L27,0)</f>
        <v>0.15678881204008371</v>
      </c>
      <c r="P27" s="55">
        <f>P24+P25+P26</f>
        <v>6083.4052799999999</v>
      </c>
      <c r="Q27" s="21">
        <f>IF(L27&gt;0,R27/L27,0)</f>
        <v>0.33488881071018672</v>
      </c>
      <c r="R27" s="55">
        <f>R24+R25+R26</f>
        <v>12993.684516000001</v>
      </c>
      <c r="S27" s="21">
        <f>IF(L27&gt;0,T27/L27,0)</f>
        <v>0.19807983588451919</v>
      </c>
      <c r="T27" s="55">
        <f>T24+T25+T26</f>
        <v>7685.4968400000007</v>
      </c>
      <c r="U27" s="21">
        <f>IF(L27&gt;0,V27/L27,0)</f>
        <v>0.5191593668205533</v>
      </c>
      <c r="V27" s="55">
        <f>V24+V25+V26</f>
        <v>20143.381356000002</v>
      </c>
      <c r="W27" s="21">
        <f>IF(L27&gt;0,X27/L27,0)</f>
        <v>0.4</v>
      </c>
      <c r="X27" s="55">
        <f>X24+X25+X26</f>
        <v>15519.9984</v>
      </c>
      <c r="Y27" s="56">
        <f>IF(L27&gt;0,Z27/L27,0)</f>
        <v>2.9526293734669462E-3</v>
      </c>
      <c r="Z27" s="57">
        <f>SUM(Z24:Z26)</f>
        <v>114.56200788000001</v>
      </c>
      <c r="AA27" s="63">
        <f>IF(L27&gt;0,(AA24*L24+AA25*L25+AA26*L26)/L27,0)</f>
        <v>3.0248038013385371E-3</v>
      </c>
      <c r="AB27" s="56">
        <f>IF(J27&gt;0,(J24*AB24+J25*AB25+J26*AB26)/J27,0)</f>
        <v>3.99518405560678E-4</v>
      </c>
      <c r="AC27" s="53">
        <f>SUM(AC24:AC26)</f>
        <v>15.502731240000003</v>
      </c>
      <c r="AD27" s="54">
        <f>IF(J27&gt;0,(J24*AD24+J25*AD25+J26*AD26)/J27,0)</f>
        <v>0.1940586282715086</v>
      </c>
      <c r="AE27" s="59">
        <f>SUM(AE24:AE26)</f>
        <v>120.71996780000001</v>
      </c>
      <c r="AF27" s="54">
        <f>IF(AND(Z27&gt;0),((Z24*AF24+Z25*AF25+Z26*AF26)/Z27),0)</f>
        <v>0.86649382783544349</v>
      </c>
      <c r="AG27" s="58">
        <f t="shared" si="0"/>
        <v>0.86983029988757921</v>
      </c>
      <c r="AH27" s="52">
        <f>SUM(AH24:AH26)</f>
        <v>680</v>
      </c>
      <c r="AI27" s="21">
        <f>IF(AH27&gt;0,(AI24*AH24+AI25*AH25+AI26*AH26)/AH27,0)</f>
        <v>8.4250000000000005E-2</v>
      </c>
      <c r="AJ27" s="54">
        <f>IF(J27&gt;0,(AJ24*J24+AJ25*J25+AJ26*J26)/J27,0)</f>
        <v>0.18184253493155542</v>
      </c>
      <c r="AK27" s="59">
        <f>SUM(AK24:AK26)</f>
        <v>112.42946500000001</v>
      </c>
      <c r="AL27" s="57"/>
      <c r="AM27" s="57">
        <f>SUM(AM24:AM26)</f>
        <v>1004.78</v>
      </c>
      <c r="AN27" s="124"/>
      <c r="AO27" s="125">
        <f>AN26</f>
        <v>784.75999999999954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64" t="s">
        <v>58</v>
      </c>
      <c r="D28" s="12">
        <v>11537</v>
      </c>
      <c r="E28" s="12">
        <v>0</v>
      </c>
      <c r="F28" s="12">
        <v>12693</v>
      </c>
      <c r="G28" s="13">
        <v>0.7</v>
      </c>
      <c r="H28" s="13">
        <v>3.9</v>
      </c>
      <c r="I28" s="12">
        <v>13462</v>
      </c>
      <c r="J28" s="12">
        <v>14577</v>
      </c>
      <c r="K28" s="14">
        <v>8.3000000000000004E-2</v>
      </c>
      <c r="L28" s="25">
        <f>J28*(1-K28)</f>
        <v>13367.109</v>
      </c>
      <c r="M28" s="15">
        <v>0.623</v>
      </c>
      <c r="N28" s="26">
        <f>L28*M28</f>
        <v>8327.7089070000002</v>
      </c>
      <c r="O28" s="14">
        <v>0.1</v>
      </c>
      <c r="P28" s="26">
        <f>L28*O28</f>
        <v>1336.7109</v>
      </c>
      <c r="Q28" s="16">
        <v>0.27700000000000002</v>
      </c>
      <c r="R28" s="26">
        <f>L28*Q28</f>
        <v>3702.6891930000006</v>
      </c>
      <c r="S28" s="16">
        <v>0.19500000000000001</v>
      </c>
      <c r="T28" s="26">
        <f>L28*S28</f>
        <v>2606.5862550000002</v>
      </c>
      <c r="U28" s="16">
        <v>0.53200000000000003</v>
      </c>
      <c r="V28" s="26">
        <f>L28*U28</f>
        <v>7111.3019880000002</v>
      </c>
      <c r="W28" s="16">
        <v>0.4</v>
      </c>
      <c r="X28" s="26">
        <f>W28*L28</f>
        <v>5346.8436000000002</v>
      </c>
      <c r="Y28" s="17">
        <v>3.0100000000000001E-3</v>
      </c>
      <c r="Z28" s="61">
        <f>L28*Y28</f>
        <v>40.234998090000005</v>
      </c>
      <c r="AA28" s="28">
        <f>IF(J28&gt;0,(AC28+AK28)/J28,0)</f>
        <v>3.2150958386499284E-3</v>
      </c>
      <c r="AB28" s="17">
        <v>3.6000000000000002E-4</v>
      </c>
      <c r="AC28" s="25">
        <f>AB28*L28</f>
        <v>4.8121592400000006</v>
      </c>
      <c r="AD28" s="141">
        <v>0.22009999999999999</v>
      </c>
      <c r="AE28" s="31">
        <f>AH28*(1-AI28)*AD28</f>
        <v>43.951328799999999</v>
      </c>
      <c r="AF28" s="29">
        <f>IF(AND(AD28&gt;0,AB28&gt;0,Y28&gt;0),((Y28-AB28)*AD28)/((AD28-AB28)*Y28),0)</f>
        <v>0.88184102807092768</v>
      </c>
      <c r="AG28" s="62">
        <f t="shared" si="0"/>
        <v>0.88954881748977566</v>
      </c>
      <c r="AH28" s="12">
        <v>218</v>
      </c>
      <c r="AI28" s="14">
        <v>8.4000000000000005E-2</v>
      </c>
      <c r="AJ28" s="15">
        <v>0.21060000000000001</v>
      </c>
      <c r="AK28" s="31">
        <f t="shared" si="1"/>
        <v>42.054292800000006</v>
      </c>
      <c r="AL28" s="19">
        <v>1.65</v>
      </c>
      <c r="AM28" s="19"/>
      <c r="AN28" s="119">
        <f>AN26+AH28-AM28</f>
        <v>1002.7599999999995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11" t="s">
        <v>49</v>
      </c>
      <c r="D29" s="35">
        <v>19200</v>
      </c>
      <c r="E29" s="44">
        <v>2</v>
      </c>
      <c r="F29" s="35">
        <v>16465</v>
      </c>
      <c r="G29" s="38">
        <v>0.4</v>
      </c>
      <c r="H29" s="38">
        <v>3.3</v>
      </c>
      <c r="I29" s="35">
        <v>16750</v>
      </c>
      <c r="J29" s="35">
        <v>14699</v>
      </c>
      <c r="K29" s="40">
        <v>7.4999999999999997E-2</v>
      </c>
      <c r="L29" s="38">
        <f>J29*(1-K29)</f>
        <v>13596.575000000001</v>
      </c>
      <c r="M29" s="39">
        <v>0.60899999999999999</v>
      </c>
      <c r="N29" s="26">
        <f>L29*M29</f>
        <v>8280.3141749999995</v>
      </c>
      <c r="O29" s="37">
        <v>0.11600000000000001</v>
      </c>
      <c r="P29" s="26">
        <f>L29*O29</f>
        <v>1577.2027000000003</v>
      </c>
      <c r="Q29" s="40">
        <v>0.27500000000000002</v>
      </c>
      <c r="R29" s="26">
        <f>L29*Q29</f>
        <v>3739.0581250000005</v>
      </c>
      <c r="S29" s="40">
        <v>0.19500000000000001</v>
      </c>
      <c r="T29" s="26">
        <f>L29*S29</f>
        <v>2651.3321250000004</v>
      </c>
      <c r="U29" s="40">
        <v>0.52400000000000002</v>
      </c>
      <c r="V29" s="26">
        <f>L29*U29</f>
        <v>7124.6053000000011</v>
      </c>
      <c r="W29" s="40">
        <v>0.4</v>
      </c>
      <c r="X29" s="26">
        <f>W29*L29</f>
        <v>5438.630000000001</v>
      </c>
      <c r="Y29" s="41">
        <v>3.0400000000000002E-3</v>
      </c>
      <c r="Z29" s="18">
        <f>L29*Y29</f>
        <v>41.333588000000006</v>
      </c>
      <c r="AA29" s="28">
        <f>IF(J29&gt;0,(AC29+AK29)/J29,0)</f>
        <v>3.0422815361589228E-3</v>
      </c>
      <c r="AB29" s="41">
        <v>3.4000000000000002E-4</v>
      </c>
      <c r="AC29" s="38">
        <f>AB29*L29</f>
        <v>4.6228355000000008</v>
      </c>
      <c r="AD29" s="29">
        <v>0.2238</v>
      </c>
      <c r="AE29" s="42">
        <f>AH29*(1-AI29)*AD29</f>
        <v>42.4074144</v>
      </c>
      <c r="AF29" s="29">
        <f>IF(AND(AD29&gt;0,AB29&gt;0,Y29&gt;0),((Y29-AB29)*AD29)/((AD29-AB29)*Y29),0)</f>
        <v>0.88950924927103414</v>
      </c>
      <c r="AG29" s="30">
        <f t="shared" si="0"/>
        <v>0.88967129843394788</v>
      </c>
      <c r="AH29" s="35">
        <v>208</v>
      </c>
      <c r="AI29" s="40">
        <v>8.8999999999999996E-2</v>
      </c>
      <c r="AJ29" s="39">
        <v>0.21160000000000001</v>
      </c>
      <c r="AK29" s="42">
        <f t="shared" si="1"/>
        <v>40.095660800000005</v>
      </c>
      <c r="AL29" s="18">
        <v>1.71</v>
      </c>
      <c r="AM29" s="18"/>
      <c r="AN29" s="122">
        <f>AN28+AH29-AM29</f>
        <v>1210.7599999999995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54</v>
      </c>
      <c r="D30" s="44">
        <v>14163</v>
      </c>
      <c r="E30" s="44">
        <v>2</v>
      </c>
      <c r="F30" s="44">
        <v>15905</v>
      </c>
      <c r="G30" s="38">
        <v>0.6</v>
      </c>
      <c r="H30" s="38">
        <v>4.2</v>
      </c>
      <c r="I30" s="44">
        <v>16796</v>
      </c>
      <c r="J30" s="44">
        <v>14893</v>
      </c>
      <c r="K30" s="40">
        <v>7.2999999999999995E-2</v>
      </c>
      <c r="L30" s="38">
        <f>J30*(1-K30)</f>
        <v>13805.811000000002</v>
      </c>
      <c r="M30" s="29">
        <v>0.67500000000000004</v>
      </c>
      <c r="N30" s="26">
        <f>L30*M30</f>
        <v>9318.9224250000025</v>
      </c>
      <c r="O30" s="40">
        <v>0.111</v>
      </c>
      <c r="P30" s="26">
        <f>L30*O30</f>
        <v>1532.4450210000002</v>
      </c>
      <c r="Q30" s="40">
        <v>0.214</v>
      </c>
      <c r="R30" s="26">
        <f>L30*Q30</f>
        <v>2954.4435540000004</v>
      </c>
      <c r="S30" s="40">
        <v>0.20100000000000001</v>
      </c>
      <c r="T30" s="26">
        <f>L30*S30</f>
        <v>2774.9680110000004</v>
      </c>
      <c r="U30" s="40">
        <v>0.53</v>
      </c>
      <c r="V30" s="26">
        <f>L30*U30</f>
        <v>7317.0798300000015</v>
      </c>
      <c r="W30" s="40">
        <v>0.4</v>
      </c>
      <c r="X30" s="26">
        <f>W30*L30</f>
        <v>5522.3244000000013</v>
      </c>
      <c r="Y30" s="48">
        <v>3.1099999999999999E-3</v>
      </c>
      <c r="Z30" s="18">
        <f>L30*Y30</f>
        <v>42.936072210000006</v>
      </c>
      <c r="AA30" s="28">
        <f>IF(J30&gt;0,(AC30+AK30)/J30,0)</f>
        <v>2.9632609313100114E-3</v>
      </c>
      <c r="AB30" s="48">
        <v>3.5E-4</v>
      </c>
      <c r="AC30" s="38">
        <f>AB30*L30</f>
        <v>4.8320338500000002</v>
      </c>
      <c r="AD30" s="29">
        <v>0.22309999999999999</v>
      </c>
      <c r="AE30" s="42">
        <f>AH30*(1-AI30)*AD30</f>
        <v>42.274772800000001</v>
      </c>
      <c r="AF30" s="29">
        <f>IF(AND(AD30&gt;0,AB30&gt;0,Y30&gt;0),((Y30-AB30)*AD30)/((AD30-AB30)*Y30),0)</f>
        <v>0.88885424448125405</v>
      </c>
      <c r="AG30" s="30">
        <f t="shared" si="0"/>
        <v>0.88337763095888266</v>
      </c>
      <c r="AH30" s="44">
        <v>208</v>
      </c>
      <c r="AI30" s="40">
        <v>8.8999999999999996E-2</v>
      </c>
      <c r="AJ30" s="29">
        <v>0.2074</v>
      </c>
      <c r="AK30" s="42">
        <f t="shared" si="1"/>
        <v>39.299811200000001</v>
      </c>
      <c r="AL30" s="18">
        <v>1.75</v>
      </c>
      <c r="AM30" s="18"/>
      <c r="AN30" s="122">
        <f>AN29+AH30-AM30</f>
        <v>1418.7599999999995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44900</v>
      </c>
      <c r="E31" s="52"/>
      <c r="F31" s="52">
        <f>SUM(F28:F30)</f>
        <v>45063</v>
      </c>
      <c r="G31" s="53"/>
      <c r="H31" s="53"/>
      <c r="I31" s="52">
        <f>SUM(I28:I30)</f>
        <v>47008</v>
      </c>
      <c r="J31" s="52">
        <f>SUM(J28:J30)</f>
        <v>44169</v>
      </c>
      <c r="K31" s="21">
        <f>IF(J31&gt;0,(J28*K28+J29*K29+J30*K30)/J31,0)</f>
        <v>7.6965858407480353E-2</v>
      </c>
      <c r="L31" s="53">
        <f>L28+L29+L30</f>
        <v>40769.495000000003</v>
      </c>
      <c r="M31" s="54">
        <f>IF(L31&gt;0,N31/L31,0)</f>
        <v>0.63593982478811673</v>
      </c>
      <c r="N31" s="55">
        <f>N28+N29+N30</f>
        <v>25926.945507000004</v>
      </c>
      <c r="O31" s="21">
        <f>IF(L31&gt;0,P31/L31,0)</f>
        <v>0.10906091971460524</v>
      </c>
      <c r="P31" s="55">
        <f>P28+P29+P30</f>
        <v>4446.3586210000003</v>
      </c>
      <c r="Q31" s="21">
        <f>IF(L31&gt;0,R31/L31,0)</f>
        <v>0.25499925549727809</v>
      </c>
      <c r="R31" s="55">
        <f>R28+R29+R30</f>
        <v>10396.190872000003</v>
      </c>
      <c r="S31" s="21">
        <f>IF(L31&gt;0,T31/L31,0)</f>
        <v>0.19703178543173031</v>
      </c>
      <c r="T31" s="55">
        <f>T28+T29+T30</f>
        <v>8032.8863910000018</v>
      </c>
      <c r="U31" s="21">
        <f>IF(L31&gt;0,V31/L31,0)</f>
        <v>0.52865474831120673</v>
      </c>
      <c r="V31" s="55">
        <f>V28+V29+V30</f>
        <v>21552.987118000005</v>
      </c>
      <c r="W31" s="21">
        <f>IF(L31&gt;0,X31/L31,0)</f>
        <v>0.4</v>
      </c>
      <c r="X31" s="55">
        <f>X28+X29+X30</f>
        <v>16307.798000000003</v>
      </c>
      <c r="Y31" s="56">
        <f>IF(L31&gt;0,Z31/L31,0)</f>
        <v>3.0538680525721501E-3</v>
      </c>
      <c r="Z31" s="57">
        <f>SUM(Z28:Z30)</f>
        <v>124.50465830000002</v>
      </c>
      <c r="AA31" s="63">
        <f>IF(L31&gt;0,(AA28*L28+AA29*L29+AA30*L30)/L31,0)</f>
        <v>3.0721834047620659E-3</v>
      </c>
      <c r="AB31" s="56">
        <f>IF(J31&gt;0,(J28*AB28+J29*AB29+J30*AB30)/J31,0)</f>
        <v>3.4997237881772284E-4</v>
      </c>
      <c r="AC31" s="53">
        <f>SUM(AC28:AC30)</f>
        <v>14.267028590000001</v>
      </c>
      <c r="AD31" s="54">
        <f>IF(J31&gt;0,(J28*AD28+J29*AD29+J30*AD30)/J31,0)</f>
        <v>0.22234286943331297</v>
      </c>
      <c r="AE31" s="59">
        <f>SUM(AE28:AE30)</f>
        <v>128.63351599999999</v>
      </c>
      <c r="AF31" s="54">
        <f>IF(AND(Z31&gt;0),((Z28*AF28+Z29*AF29+Z30*AF30)/Z31),0)</f>
        <v>0.88680530065667218</v>
      </c>
      <c r="AG31" s="58">
        <f t="shared" si="0"/>
        <v>0.88756368716836431</v>
      </c>
      <c r="AH31" s="52">
        <f>SUM(AH28:AH30)</f>
        <v>634</v>
      </c>
      <c r="AI31" s="21">
        <f>IF(AH31&gt;0,(AI28*AH28+AI29*AH29+AI30*AH30)/AH31,0)</f>
        <v>8.7280757097791789E-2</v>
      </c>
      <c r="AJ31" s="54">
        <f>IF(J31&gt;0,(AJ28*J28+AJ29*J29+AJ30*J30)/J31,0)</f>
        <v>0.20985380696868847</v>
      </c>
      <c r="AK31" s="59">
        <f>SUM(AK28:AK30)</f>
        <v>121.4497648</v>
      </c>
      <c r="AL31" s="57"/>
      <c r="AM31" s="57">
        <f>SUM(AM28:AM30)</f>
        <v>0</v>
      </c>
      <c r="AN31" s="124"/>
      <c r="AO31" s="125">
        <f>AN30</f>
        <v>1418.7599999999995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59</v>
      </c>
      <c r="D32" s="12">
        <v>13469</v>
      </c>
      <c r="E32" s="12">
        <v>0</v>
      </c>
      <c r="F32" s="12">
        <v>12317</v>
      </c>
      <c r="G32" s="13">
        <v>0.5</v>
      </c>
      <c r="H32" s="13">
        <v>3.2</v>
      </c>
      <c r="I32" s="12">
        <v>13003</v>
      </c>
      <c r="J32" s="12">
        <v>15002</v>
      </c>
      <c r="K32" s="14">
        <v>8.1000000000000003E-2</v>
      </c>
      <c r="L32" s="25">
        <f>J32*(1-K32)</f>
        <v>13786.838</v>
      </c>
      <c r="M32" s="15">
        <v>0.68799999999999994</v>
      </c>
      <c r="N32" s="26">
        <f>L32*M32</f>
        <v>9485.3445439999996</v>
      </c>
      <c r="O32" s="14">
        <v>0.29899999999999999</v>
      </c>
      <c r="P32" s="26">
        <f>L32*O32</f>
        <v>4122.2645619999994</v>
      </c>
      <c r="Q32" s="16">
        <v>1.2999999999999999E-2</v>
      </c>
      <c r="R32" s="26">
        <f>L32*Q32</f>
        <v>179.228894</v>
      </c>
      <c r="S32" s="16">
        <v>0.20499999999999999</v>
      </c>
      <c r="T32" s="26">
        <f>L32*S32</f>
        <v>2826.30179</v>
      </c>
      <c r="U32" s="16">
        <v>0.51200000000000001</v>
      </c>
      <c r="V32" s="26">
        <f>L32*U32</f>
        <v>7058.8610559999997</v>
      </c>
      <c r="W32" s="16">
        <v>0.4</v>
      </c>
      <c r="X32" s="26">
        <f>W32*L32</f>
        <v>5514.7352000000001</v>
      </c>
      <c r="Y32" s="17">
        <v>3.0400000000000002E-3</v>
      </c>
      <c r="Z32" s="61">
        <f>L32*Y32</f>
        <v>41.911987520000004</v>
      </c>
      <c r="AA32" s="28">
        <f>IF(J32&gt;0,(AC32+AK32)/J32,0)</f>
        <v>3.0050758925476606E-3</v>
      </c>
      <c r="AB32" s="17">
        <v>3.3E-4</v>
      </c>
      <c r="AC32" s="25">
        <f>AB32*L32</f>
        <v>4.54965654</v>
      </c>
      <c r="AD32" s="141">
        <v>0.2233</v>
      </c>
      <c r="AE32" s="31">
        <f>AH32*(1-AI32)*AD32</f>
        <v>43.079036000000002</v>
      </c>
      <c r="AF32" s="29">
        <f>IF(AND(AD32&gt;0,AB32&gt;0,Y32&gt;0),((Y32-AB32)*AD32)/((AD32-AB32)*Y32),0)</f>
        <v>0.89276672811777835</v>
      </c>
      <c r="AG32" s="62">
        <f t="shared" si="0"/>
        <v>0.89158619886126211</v>
      </c>
      <c r="AH32" s="12">
        <v>212</v>
      </c>
      <c r="AI32" s="14">
        <v>0.09</v>
      </c>
      <c r="AJ32" s="15">
        <v>0.21010000000000001</v>
      </c>
      <c r="AK32" s="31">
        <f t="shared" si="1"/>
        <v>40.532492000000005</v>
      </c>
      <c r="AL32" s="19">
        <v>1.75</v>
      </c>
      <c r="AM32" s="19"/>
      <c r="AN32" s="119">
        <f>AN30+AH32-AM32</f>
        <v>1630.7599999999995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49</v>
      </c>
      <c r="D33" s="35">
        <v>19000</v>
      </c>
      <c r="E33" s="44">
        <v>2</v>
      </c>
      <c r="F33" s="35">
        <v>14627</v>
      </c>
      <c r="G33" s="36">
        <v>0.5</v>
      </c>
      <c r="H33" s="38">
        <v>3</v>
      </c>
      <c r="I33" s="35">
        <v>16108</v>
      </c>
      <c r="J33" s="35">
        <v>15040</v>
      </c>
      <c r="K33" s="40">
        <v>7.0000000000000007E-2</v>
      </c>
      <c r="L33" s="38">
        <f>J33*(1-K33)</f>
        <v>13987.199999999999</v>
      </c>
      <c r="M33" s="39">
        <v>0.72</v>
      </c>
      <c r="N33" s="26">
        <f>L33*M33</f>
        <v>10070.784</v>
      </c>
      <c r="O33" s="37">
        <v>0.156</v>
      </c>
      <c r="P33" s="26">
        <f>L33*O33</f>
        <v>2182.0031999999997</v>
      </c>
      <c r="Q33" s="40">
        <v>0.124</v>
      </c>
      <c r="R33" s="26">
        <f>L33*Q33</f>
        <v>1734.4127999999998</v>
      </c>
      <c r="S33" s="40">
        <v>0.19900000000000001</v>
      </c>
      <c r="T33" s="26">
        <f>L33*S33</f>
        <v>2783.4528</v>
      </c>
      <c r="U33" s="40">
        <v>0.53</v>
      </c>
      <c r="V33" s="26">
        <f>L33*U33</f>
        <v>7413.2159999999994</v>
      </c>
      <c r="W33" s="40">
        <v>0.4</v>
      </c>
      <c r="X33" s="26">
        <f>W33*L33</f>
        <v>5594.88</v>
      </c>
      <c r="Y33" s="41">
        <v>2.8700000000000002E-3</v>
      </c>
      <c r="Z33" s="18">
        <f>L33*Y33</f>
        <v>40.143264000000002</v>
      </c>
      <c r="AA33" s="28">
        <f>IF(J33&gt;0,(AC33+AK33)/J33,0)</f>
        <v>2.9985052260638298E-3</v>
      </c>
      <c r="AB33" s="41">
        <v>3.3E-4</v>
      </c>
      <c r="AC33" s="38">
        <f>AB33*L33</f>
        <v>4.6157759999999994</v>
      </c>
      <c r="AD33" s="29">
        <v>0.22639999999999999</v>
      </c>
      <c r="AE33" s="42">
        <f>AH33*(1-AI33)*AD33</f>
        <v>43.518834399999996</v>
      </c>
      <c r="AF33" s="29">
        <f>IF(AND(AD33&gt;0,AB33&gt;0,Y33&gt;0),((Y33-AB33)*AD33)/((AD33-AB33)*Y33),0)</f>
        <v>0.88630930353815662</v>
      </c>
      <c r="AG33" s="30">
        <f t="shared" si="0"/>
        <v>0.89134185381453956</v>
      </c>
      <c r="AH33" s="35">
        <v>211</v>
      </c>
      <c r="AI33" s="40">
        <v>8.8999999999999996E-2</v>
      </c>
      <c r="AJ33" s="39">
        <v>0.21060000000000001</v>
      </c>
      <c r="AK33" s="42">
        <f t="shared" si="1"/>
        <v>40.481742600000004</v>
      </c>
      <c r="AL33" s="18">
        <v>1.69</v>
      </c>
      <c r="AM33" s="18"/>
      <c r="AN33" s="122">
        <f>AN32+AH33-AM33</f>
        <v>1841.7599999999995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54</v>
      </c>
      <c r="D34" s="44">
        <v>14573</v>
      </c>
      <c r="E34" s="44">
        <v>1</v>
      </c>
      <c r="F34" s="44">
        <v>15663</v>
      </c>
      <c r="G34" s="38">
        <v>0.8</v>
      </c>
      <c r="H34" s="38">
        <v>3.5</v>
      </c>
      <c r="I34" s="44">
        <v>16833</v>
      </c>
      <c r="J34" s="44">
        <v>15081</v>
      </c>
      <c r="K34" s="40">
        <v>7.1999999999999995E-2</v>
      </c>
      <c r="L34" s="38">
        <f>J34*(1-K34)</f>
        <v>13995.168000000001</v>
      </c>
      <c r="M34" s="29">
        <v>0.73099999999999998</v>
      </c>
      <c r="N34" s="26">
        <f>L34*M34</f>
        <v>10230.467808000001</v>
      </c>
      <c r="O34" s="40">
        <v>0.157</v>
      </c>
      <c r="P34" s="26">
        <f>L34*O34</f>
        <v>2197.2413760000004</v>
      </c>
      <c r="Q34" s="40">
        <v>0.112</v>
      </c>
      <c r="R34" s="26">
        <f>L34*Q34</f>
        <v>1567.4588160000003</v>
      </c>
      <c r="S34" s="40">
        <v>0.20200000000000001</v>
      </c>
      <c r="T34" s="26">
        <f>L34*S34</f>
        <v>2827.0239360000005</v>
      </c>
      <c r="U34" s="40">
        <v>0.52600000000000002</v>
      </c>
      <c r="V34" s="26">
        <f>L34*U34</f>
        <v>7361.4583680000014</v>
      </c>
      <c r="W34" s="40">
        <v>0.4</v>
      </c>
      <c r="X34" s="26">
        <f>W34*L34</f>
        <v>5598.0672000000013</v>
      </c>
      <c r="Y34" s="48">
        <v>3.0599999999999998E-3</v>
      </c>
      <c r="Z34" s="18">
        <f>L34*Y34</f>
        <v>42.825214080000002</v>
      </c>
      <c r="AA34" s="28">
        <f>IF(J34&gt;0,(AC34+AK34)/J34,0)</f>
        <v>2.9858311239307741E-3</v>
      </c>
      <c r="AB34" s="48">
        <v>3.1E-4</v>
      </c>
      <c r="AC34" s="38">
        <f>AB34*L34</f>
        <v>4.3385020800000005</v>
      </c>
      <c r="AD34" s="29">
        <v>0.22450000000000001</v>
      </c>
      <c r="AE34" s="42">
        <f>AH34*(1-AI34)*AD34</f>
        <v>43.562653500000003</v>
      </c>
      <c r="AF34" s="29">
        <f>IF(AND(AD34&gt;0,AB34&gt;0,Y34&gt;0),((Y34-AB34)*AD34)/((AD34-AB34)*Y34),0)</f>
        <v>0.89993548306219029</v>
      </c>
      <c r="AG34" s="30">
        <f t="shared" si="0"/>
        <v>0.897503092594647</v>
      </c>
      <c r="AH34" s="44">
        <v>213</v>
      </c>
      <c r="AI34" s="40">
        <v>8.8999999999999996E-2</v>
      </c>
      <c r="AJ34" s="29">
        <v>0.2097</v>
      </c>
      <c r="AK34" s="42">
        <f t="shared" si="1"/>
        <v>40.690817100000004</v>
      </c>
      <c r="AL34" s="18">
        <v>1.7</v>
      </c>
      <c r="AM34" s="18"/>
      <c r="AN34" s="122">
        <f>AN33+AH34-AM34</f>
        <v>2054.7599999999993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47042</v>
      </c>
      <c r="E35" s="52"/>
      <c r="F35" s="52">
        <f>SUM(F32:F34)</f>
        <v>42607</v>
      </c>
      <c r="G35" s="53"/>
      <c r="H35" s="53"/>
      <c r="I35" s="52">
        <f>SUM(I32:I34)</f>
        <v>45944</v>
      </c>
      <c r="J35" s="52">
        <f>SUM(J32:J34)</f>
        <v>45123</v>
      </c>
      <c r="K35" s="21">
        <f>IF(J35&gt;0,(J32*K32+J33*K33+J34*K34)/J35,0)</f>
        <v>7.4325598918511634E-2</v>
      </c>
      <c r="L35" s="53">
        <f>L32+L33+L34</f>
        <v>41769.206000000006</v>
      </c>
      <c r="M35" s="54">
        <f>IF(L35&gt;0,N35/L35,0)</f>
        <v>0.71312335580427355</v>
      </c>
      <c r="N35" s="55">
        <f>N32+N33+N34</f>
        <v>29786.596352</v>
      </c>
      <c r="O35" s="21">
        <f>IF(L35&gt;0,P35/L35,0)</f>
        <v>0.20353533026220316</v>
      </c>
      <c r="P35" s="55">
        <f>P32+P33+P34</f>
        <v>8501.5091379999994</v>
      </c>
      <c r="Q35" s="21">
        <f>IF(L35&gt;0,R35/L35,0)</f>
        <v>8.3341313933523176E-2</v>
      </c>
      <c r="R35" s="55">
        <f>R32+R33+R34</f>
        <v>3481.1005100000002</v>
      </c>
      <c r="S35" s="21">
        <f>IF(L35&gt;0,T35/L35,0)</f>
        <v>0.20198560935058235</v>
      </c>
      <c r="T35" s="55">
        <f>T32+T33+T34</f>
        <v>8436.7785260000019</v>
      </c>
      <c r="U35" s="21">
        <f>IF(L35&gt;0,V35/L35,0)</f>
        <v>0.52271846929529853</v>
      </c>
      <c r="V35" s="55">
        <f>V32+V33+V34</f>
        <v>21833.535424000002</v>
      </c>
      <c r="W35" s="21">
        <f>IF(L35&gt;0,X35/L35,0)</f>
        <v>0.39999999999999997</v>
      </c>
      <c r="X35" s="55">
        <f>X32+X33+X34</f>
        <v>16707.682400000002</v>
      </c>
      <c r="Y35" s="56">
        <f>IF(L35&gt;0,Z35/L35,0)</f>
        <v>2.989773509221123E-3</v>
      </c>
      <c r="Z35" s="57">
        <f>SUM(Z32:Z34)</f>
        <v>124.88046560000001</v>
      </c>
      <c r="AA35" s="63">
        <f>IF(L35&gt;0,(AA32*L32+AA33*L33+AA34*L34)/L35,0)</f>
        <v>2.9964274399973032E-3</v>
      </c>
      <c r="AB35" s="56">
        <f>IF(J35&gt;0,(J32*AB32+J33*AB33+J34*AB34)/J35,0)</f>
        <v>3.2331560401569045E-4</v>
      </c>
      <c r="AC35" s="53">
        <f>SUM(AC32:AC34)</f>
        <v>13.503934619999999</v>
      </c>
      <c r="AD35" s="54">
        <f>IF(J35&gt;0,(J32*AD32+J33*AD33+J34*AD34)/J35,0)</f>
        <v>0.22473432839128601</v>
      </c>
      <c r="AE35" s="59">
        <f>SUM(AE32:AE34)</f>
        <v>130.16052390000002</v>
      </c>
      <c r="AF35" s="54">
        <f>IF(AND(Z35&gt;0),((Z32*AF32+Z33*AF33+Z34*AF34)/Z35),0)</f>
        <v>0.89314934492891918</v>
      </c>
      <c r="AG35" s="58">
        <f t="shared" si="0"/>
        <v>0.89347435948362763</v>
      </c>
      <c r="AH35" s="52">
        <f>SUM(AH32:AH34)</f>
        <v>636</v>
      </c>
      <c r="AI35" s="21">
        <f>IF(AH35&gt;0,(AI32*AH32+AI33*AH33+AI34*AH34)/AH35,0)</f>
        <v>8.933333333333332E-2</v>
      </c>
      <c r="AJ35" s="54">
        <f>IF(J35&gt;0,(AJ32*J32+AJ33*J33+AJ34*J34)/J35,0)</f>
        <v>0.21013296766615697</v>
      </c>
      <c r="AK35" s="59">
        <f>SUM(AK32:AK34)</f>
        <v>121.70505170000001</v>
      </c>
      <c r="AL35" s="57"/>
      <c r="AM35" s="57">
        <f>SUM(AM32:AM34)</f>
        <v>0</v>
      </c>
      <c r="AN35" s="124"/>
      <c r="AO35" s="125">
        <f>AN34</f>
        <v>2054.7599999999993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64" t="s">
        <v>58</v>
      </c>
      <c r="D36" s="12">
        <v>2800</v>
      </c>
      <c r="E36" s="12">
        <v>0</v>
      </c>
      <c r="F36" s="12">
        <v>8434</v>
      </c>
      <c r="G36" s="13">
        <v>0.7</v>
      </c>
      <c r="H36" s="13">
        <v>2.6</v>
      </c>
      <c r="I36" s="12">
        <v>9295</v>
      </c>
      <c r="J36" s="12">
        <v>15231</v>
      </c>
      <c r="K36" s="14">
        <v>7.1999999999999995E-2</v>
      </c>
      <c r="L36" s="25">
        <f>J36*(1-K36)</f>
        <v>14134.368</v>
      </c>
      <c r="M36" s="15">
        <v>0.752</v>
      </c>
      <c r="N36" s="26">
        <f>L36*M36</f>
        <v>10629.044736</v>
      </c>
      <c r="O36" s="14">
        <v>0.217</v>
      </c>
      <c r="P36" s="26">
        <f>L36*O36</f>
        <v>3067.1578560000003</v>
      </c>
      <c r="Q36" s="16">
        <v>3.1E-2</v>
      </c>
      <c r="R36" s="26">
        <f>L36*Q36</f>
        <v>438.16540800000001</v>
      </c>
      <c r="S36" s="16">
        <v>0.19900000000000001</v>
      </c>
      <c r="T36" s="26">
        <f>L36*S36</f>
        <v>2812.7392320000004</v>
      </c>
      <c r="U36" s="16">
        <v>0.52600000000000002</v>
      </c>
      <c r="V36" s="26">
        <f>L36*U36</f>
        <v>7434.677568000001</v>
      </c>
      <c r="W36" s="16">
        <v>0.4</v>
      </c>
      <c r="X36" s="26">
        <f>W36*L36</f>
        <v>5653.7472000000007</v>
      </c>
      <c r="Y36" s="17">
        <v>2.99E-3</v>
      </c>
      <c r="Z36" s="61">
        <f>L36*Y36</f>
        <v>42.26176032</v>
      </c>
      <c r="AA36" s="28">
        <f>IF(J36&gt;0,(AC36+AK36)/J36,0)</f>
        <v>2.9438212907885231E-3</v>
      </c>
      <c r="AB36" s="17">
        <v>3.1E-4</v>
      </c>
      <c r="AC36" s="25">
        <f>AB36*L36</f>
        <v>4.3816540800000006</v>
      </c>
      <c r="AD36" s="141">
        <v>0.22700000000000001</v>
      </c>
      <c r="AE36" s="31">
        <f>AH36*(1-AI36)*AD36</f>
        <v>43.013776</v>
      </c>
      <c r="AF36" s="29">
        <f>IF(AND(AD36&gt;0,AB36&gt;0,Y36&gt;0),((Y36-AB36)*AD36)/((AD36-AB36)*Y36),0)</f>
        <v>0.89754679493203871</v>
      </c>
      <c r="AG36" s="62">
        <f t="shared" ref="AG36:AG67" si="2">IF(AND(AA36&gt;0,AJ36&gt;0,AB36&gt;0),((AJ36*(AA36-AB36))/(AA36*(AJ36-AB36))),0)</f>
        <v>0.89599567194587482</v>
      </c>
      <c r="AH36" s="12">
        <v>208</v>
      </c>
      <c r="AI36" s="14">
        <v>8.8999999999999996E-2</v>
      </c>
      <c r="AJ36" s="15">
        <v>0.2135</v>
      </c>
      <c r="AK36" s="31">
        <f t="shared" si="1"/>
        <v>40.455688000000002</v>
      </c>
      <c r="AL36" s="19">
        <v>1.65</v>
      </c>
      <c r="AM36" s="19">
        <v>1006.36</v>
      </c>
      <c r="AN36" s="119">
        <f>AN34+AH36-AM36</f>
        <v>1256.3999999999992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50</v>
      </c>
      <c r="D37" s="35">
        <v>18458</v>
      </c>
      <c r="E37" s="44">
        <v>2</v>
      </c>
      <c r="F37" s="35">
        <v>14491</v>
      </c>
      <c r="G37" s="36">
        <v>0.6</v>
      </c>
      <c r="H37" s="38">
        <v>3.1</v>
      </c>
      <c r="I37" s="35">
        <v>15719</v>
      </c>
      <c r="J37" s="35">
        <v>15222</v>
      </c>
      <c r="K37" s="40">
        <v>7.4999999999999997E-2</v>
      </c>
      <c r="L37" s="38">
        <f>J37*(1-K37)</f>
        <v>14080.35</v>
      </c>
      <c r="M37" s="39">
        <v>0.80500000000000005</v>
      </c>
      <c r="N37" s="26">
        <f>L37*M37</f>
        <v>11334.681750000002</v>
      </c>
      <c r="O37" s="37">
        <v>0.122</v>
      </c>
      <c r="P37" s="26">
        <f>L37*O37</f>
        <v>1717.8027</v>
      </c>
      <c r="Q37" s="40">
        <v>7.2999999999999995E-2</v>
      </c>
      <c r="R37" s="26">
        <f>L37*Q37</f>
        <v>1027.86555</v>
      </c>
      <c r="S37" s="40">
        <v>0.19700000000000001</v>
      </c>
      <c r="T37" s="26">
        <f>L37*S37</f>
        <v>2773.8289500000001</v>
      </c>
      <c r="U37" s="40">
        <v>0.51</v>
      </c>
      <c r="V37" s="26">
        <f>L37*U37</f>
        <v>7180.9785000000002</v>
      </c>
      <c r="W37" s="40">
        <v>0.41</v>
      </c>
      <c r="X37" s="26">
        <f>W37*L37</f>
        <v>5772.9434999999994</v>
      </c>
      <c r="Y37" s="41">
        <v>2.63E-3</v>
      </c>
      <c r="Z37" s="18">
        <f>L37*Y37</f>
        <v>37.0313205</v>
      </c>
      <c r="AA37" s="28">
        <f>IF(J37&gt;0,(AC37+AK37)/J37,0)</f>
        <v>2.933500091972146E-3</v>
      </c>
      <c r="AB37" s="41">
        <v>2.9999999999999997E-4</v>
      </c>
      <c r="AC37" s="38">
        <f>AB37*L37</f>
        <v>4.2241049999999998</v>
      </c>
      <c r="AD37" s="29">
        <v>0.22109999999999999</v>
      </c>
      <c r="AE37" s="42">
        <f>AH37*(1-AI37)*AD37</f>
        <v>40.687264200000001</v>
      </c>
      <c r="AF37" s="29">
        <f>IF(AND(AD37&gt;0,AB37&gt;0,Y37&gt;0),((Y37-AB37)*AD37)/((AD37-AB37)*Y37),0)</f>
        <v>0.8871352702926103</v>
      </c>
      <c r="AG37" s="30">
        <f t="shared" si="2"/>
        <v>0.89896061584266174</v>
      </c>
      <c r="AH37" s="35">
        <v>202</v>
      </c>
      <c r="AI37" s="40">
        <v>8.8999999999999996E-2</v>
      </c>
      <c r="AJ37" s="39">
        <v>0.21970000000000001</v>
      </c>
      <c r="AK37" s="42">
        <f t="shared" si="1"/>
        <v>40.429633400000007</v>
      </c>
      <c r="AL37" s="18">
        <v>1.7</v>
      </c>
      <c r="AM37" s="18"/>
      <c r="AN37" s="122">
        <f>AN36+AH37-AM37</f>
        <v>1458.3999999999992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24" t="s">
        <v>54</v>
      </c>
      <c r="D38" s="44">
        <v>15325</v>
      </c>
      <c r="E38" s="44">
        <v>2</v>
      </c>
      <c r="F38" s="44">
        <v>14066</v>
      </c>
      <c r="G38" s="38">
        <v>0.6</v>
      </c>
      <c r="H38" s="38">
        <v>4.3</v>
      </c>
      <c r="I38" s="44">
        <v>15651</v>
      </c>
      <c r="J38" s="44">
        <v>15192</v>
      </c>
      <c r="K38" s="40">
        <v>7.0000000000000007E-2</v>
      </c>
      <c r="L38" s="38">
        <f>J38*(1-K38)</f>
        <v>14128.56</v>
      </c>
      <c r="M38" s="29">
        <v>0.81399999999999995</v>
      </c>
      <c r="N38" s="26">
        <f>L38*M38</f>
        <v>11500.64784</v>
      </c>
      <c r="O38" s="40">
        <v>0.115</v>
      </c>
      <c r="P38" s="26">
        <f>L38*O38</f>
        <v>1624.7844</v>
      </c>
      <c r="Q38" s="40">
        <v>7.0999999999999994E-2</v>
      </c>
      <c r="R38" s="26">
        <f>L38*Q38</f>
        <v>1003.1277599999999</v>
      </c>
      <c r="S38" s="40">
        <v>0.20100000000000001</v>
      </c>
      <c r="T38" s="26">
        <f>L38*S38</f>
        <v>2839.8405600000001</v>
      </c>
      <c r="U38" s="40">
        <v>0.51600000000000001</v>
      </c>
      <c r="V38" s="26">
        <f>L38*U38</f>
        <v>7290.3369599999996</v>
      </c>
      <c r="W38" s="40">
        <v>0.4</v>
      </c>
      <c r="X38" s="26">
        <f>W38*L38</f>
        <v>5651.424</v>
      </c>
      <c r="Y38" s="48">
        <v>2.8900000000000002E-3</v>
      </c>
      <c r="Z38" s="18">
        <f>L38*Y38</f>
        <v>40.831538399999999</v>
      </c>
      <c r="AA38" s="28">
        <f>IF(J38&gt;0,(AC38+AK38)/J38,0)</f>
        <v>2.7478293838862559E-3</v>
      </c>
      <c r="AB38" s="48">
        <v>2.9999999999999997E-4</v>
      </c>
      <c r="AC38" s="38">
        <f>AB38*L38</f>
        <v>4.2385679999999999</v>
      </c>
      <c r="AD38" s="29">
        <v>0.2266</v>
      </c>
      <c r="AE38" s="42">
        <f>AH38*(1-AI38)*AD38</f>
        <v>38.231952</v>
      </c>
      <c r="AF38" s="29">
        <f>IF(AND(AD38&gt;0,AB38&gt;0,Y38&gt;0),((Y38-AB38)*AD38)/((AD38-AB38)*Y38),0)</f>
        <v>0.89738183230454716</v>
      </c>
      <c r="AG38" s="30">
        <f t="shared" si="2"/>
        <v>0.8920267305553754</v>
      </c>
      <c r="AH38" s="44">
        <v>185</v>
      </c>
      <c r="AI38" s="40">
        <v>8.7999999999999995E-2</v>
      </c>
      <c r="AJ38" s="29">
        <v>0.2223</v>
      </c>
      <c r="AK38" s="42">
        <f t="shared" si="1"/>
        <v>37.506456</v>
      </c>
      <c r="AL38" s="18">
        <v>1.75</v>
      </c>
      <c r="AM38" s="18"/>
      <c r="AN38" s="122">
        <f>AN37+AH38-AM38</f>
        <v>1643.3999999999992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/>
      <c r="C39" s="51"/>
      <c r="D39" s="52">
        <f>SUM(D36:D38)</f>
        <v>36583</v>
      </c>
      <c r="E39" s="52"/>
      <c r="F39" s="52">
        <f>SUM(F36:F38)</f>
        <v>36991</v>
      </c>
      <c r="G39" s="53"/>
      <c r="H39" s="53"/>
      <c r="I39" s="52">
        <f>SUM(I36:I38)</f>
        <v>40665</v>
      </c>
      <c r="J39" s="52">
        <f>SUM(J36:J38)</f>
        <v>45645</v>
      </c>
      <c r="K39" s="21">
        <f>IF(J39&gt;0,(J36*K36+J37*K37+J38*K38)/J39,0)</f>
        <v>7.2334801183043043E-2</v>
      </c>
      <c r="L39" s="53">
        <f>L36+L37+L38</f>
        <v>42343.277999999998</v>
      </c>
      <c r="M39" s="54">
        <f>IF(L39&gt;0,N39/L39,0)</f>
        <v>0.79031137660149975</v>
      </c>
      <c r="N39" s="55">
        <f>N36+N37+N38</f>
        <v>33464.374325999997</v>
      </c>
      <c r="O39" s="21">
        <f>IF(L39&gt;0,P39/L39,0)</f>
        <v>0.15137573798608603</v>
      </c>
      <c r="P39" s="55">
        <f>P36+P37+P38</f>
        <v>6409.7449560000005</v>
      </c>
      <c r="Q39" s="21">
        <f>IF(L39&gt;0,R39/L39,0)</f>
        <v>5.8312885412414216E-2</v>
      </c>
      <c r="R39" s="55">
        <f>R36+R37+R38</f>
        <v>2469.1587179999997</v>
      </c>
      <c r="S39" s="21">
        <f>IF(L39&gt;0,T39/L39,0)</f>
        <v>0.19900227710287338</v>
      </c>
      <c r="T39" s="55">
        <f>T36+T37+T38</f>
        <v>8426.4087420000014</v>
      </c>
      <c r="U39" s="21">
        <f>IF(L39&gt;0,V39/L39,0)</f>
        <v>0.51734287147064995</v>
      </c>
      <c r="V39" s="55">
        <f>V36+V37+V38</f>
        <v>21905.993028000001</v>
      </c>
      <c r="W39" s="21">
        <f>IF(L39&gt;0,X39/L39,0)</f>
        <v>0.4033252857749936</v>
      </c>
      <c r="X39" s="55">
        <f>X36+X37+X38</f>
        <v>17078.114699999998</v>
      </c>
      <c r="Y39" s="56">
        <f>IF(L39&gt;0,Z39/L39,0)</f>
        <v>2.8369229992066276E-3</v>
      </c>
      <c r="Z39" s="57">
        <f>SUM(Z36:Z38)</f>
        <v>120.12461922</v>
      </c>
      <c r="AA39" s="63">
        <f>IF(L39&gt;0,(AA36*L36+AA37*L37+AA38*L38)/L39,0)</f>
        <v>2.874993140357249E-3</v>
      </c>
      <c r="AB39" s="56">
        <f>IF(J39&gt;0,(J36*AB36+J37*AB37+J38*AB38)/J39,0)</f>
        <v>3.0333683864607297E-4</v>
      </c>
      <c r="AC39" s="53">
        <f>SUM(AC36:AC38)</f>
        <v>12.844327079999999</v>
      </c>
      <c r="AD39" s="54">
        <f>IF(J39&gt;0,(J36*AD36+J37*AD37+J38*AD38)/J39,0)</f>
        <v>0.22489929674663159</v>
      </c>
      <c r="AE39" s="59">
        <f>SUM(AE36:AE38)</f>
        <v>121.9329922</v>
      </c>
      <c r="AF39" s="54">
        <f>IF(AND(Z39&gt;0),((Z36*AF36+Z37*AF37+Z38*AF38)/Z39),0)</f>
        <v>0.89428111811888822</v>
      </c>
      <c r="AG39" s="58">
        <f t="shared" si="2"/>
        <v>0.89573482361168888</v>
      </c>
      <c r="AH39" s="52">
        <f>SUM(AH36:AH38)</f>
        <v>595</v>
      </c>
      <c r="AI39" s="21">
        <f>IF(AH39&gt;0,(AI36*AH36+AI37*AH37+AI38*AH38)/AH39,0)</f>
        <v>8.8689075630252093E-2</v>
      </c>
      <c r="AJ39" s="54">
        <f>IF(J39&gt;0,(AJ36*J36+AJ37*J37+AJ38*J38)/J39,0)</f>
        <v>0.21849651659546498</v>
      </c>
      <c r="AK39" s="59">
        <f>SUM(AK36:AK38)</f>
        <v>118.39177740000001</v>
      </c>
      <c r="AL39" s="57"/>
      <c r="AM39" s="57">
        <f>SUM(AM36:AM38)</f>
        <v>1006.36</v>
      </c>
      <c r="AN39" s="124"/>
      <c r="AO39" s="125">
        <f>AN38</f>
        <v>1643.3999999999992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64" t="s">
        <v>58</v>
      </c>
      <c r="D40" s="12">
        <v>2000</v>
      </c>
      <c r="E40" s="12">
        <v>0</v>
      </c>
      <c r="F40" s="12">
        <v>9888</v>
      </c>
      <c r="G40" s="13">
        <v>0.3</v>
      </c>
      <c r="H40" s="13">
        <v>3</v>
      </c>
      <c r="I40" s="12">
        <v>11427</v>
      </c>
      <c r="J40" s="12">
        <v>13929</v>
      </c>
      <c r="K40" s="14">
        <v>7.2999999999999995E-2</v>
      </c>
      <c r="L40" s="25">
        <f>J40*(1-K40)</f>
        <v>12912.183000000001</v>
      </c>
      <c r="M40" s="15">
        <v>0.85</v>
      </c>
      <c r="N40" s="26">
        <f>L40*M40</f>
        <v>10975.35555</v>
      </c>
      <c r="O40" s="14">
        <v>0.112</v>
      </c>
      <c r="P40" s="26">
        <f>L40*O40</f>
        <v>1446.1644960000001</v>
      </c>
      <c r="Q40" s="16">
        <v>3.7999999999999999E-2</v>
      </c>
      <c r="R40" s="26">
        <f>L40*Q40</f>
        <v>490.66295400000001</v>
      </c>
      <c r="S40" s="16">
        <v>0.216</v>
      </c>
      <c r="T40" s="26">
        <f>L40*S40</f>
        <v>2789.031528</v>
      </c>
      <c r="U40" s="16">
        <v>0.48699999999999999</v>
      </c>
      <c r="V40" s="26">
        <f>L40*U40</f>
        <v>6288.2331210000002</v>
      </c>
      <c r="W40" s="16">
        <v>0.39</v>
      </c>
      <c r="X40" s="26">
        <f>W40*L40</f>
        <v>5035.7513700000009</v>
      </c>
      <c r="Y40" s="17">
        <v>3.0400000000000002E-3</v>
      </c>
      <c r="Z40" s="61">
        <f>L40*Y40</f>
        <v>39.253036320000007</v>
      </c>
      <c r="AA40" s="28">
        <f>IF(J40&gt;0,(AC40+AK40)/J40,0)</f>
        <v>3.2792365884126646E-3</v>
      </c>
      <c r="AB40" s="17">
        <v>2.7999999999999998E-4</v>
      </c>
      <c r="AC40" s="25">
        <f>AB40*L40</f>
        <v>3.6154112399999998</v>
      </c>
      <c r="AD40" s="141">
        <v>0.21479999999999999</v>
      </c>
      <c r="AE40" s="31">
        <f>AH40*(1-AI40)*AD40</f>
        <v>40.550803200000004</v>
      </c>
      <c r="AF40" s="29">
        <f>IF(AND(AD40&gt;0,AB40&gt;0,Y40&gt;0),((Y40-AB40)*AD40)/((AD40-AB40)*Y40),0)</f>
        <v>0.90907975700952925</v>
      </c>
      <c r="AG40" s="62">
        <f t="shared" si="2"/>
        <v>0.91576514484830007</v>
      </c>
      <c r="AH40" s="12">
        <v>207</v>
      </c>
      <c r="AI40" s="14">
        <v>8.7999999999999995E-2</v>
      </c>
      <c r="AJ40" s="15">
        <v>0.2228</v>
      </c>
      <c r="AK40" s="31">
        <f t="shared" si="1"/>
        <v>42.061075200000005</v>
      </c>
      <c r="AL40" s="19">
        <v>1.7</v>
      </c>
      <c r="AM40" s="19">
        <v>502.04</v>
      </c>
      <c r="AN40" s="119">
        <f>AN38+AH40-AM40</f>
        <v>1348.3599999999992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50</v>
      </c>
      <c r="D41" s="35">
        <v>17375</v>
      </c>
      <c r="E41" s="44">
        <v>5</v>
      </c>
      <c r="F41" s="35">
        <v>13037</v>
      </c>
      <c r="G41" s="36">
        <v>0.8</v>
      </c>
      <c r="H41" s="38">
        <v>3.1</v>
      </c>
      <c r="I41" s="35">
        <v>14920</v>
      </c>
      <c r="J41" s="35">
        <v>13947</v>
      </c>
      <c r="K41" s="40">
        <v>7.6999999999999999E-2</v>
      </c>
      <c r="L41" s="38">
        <f>J41*(1-K41)</f>
        <v>12873.081</v>
      </c>
      <c r="M41" s="39">
        <v>0.76900000000000002</v>
      </c>
      <c r="N41" s="26">
        <f>L41*M41</f>
        <v>9899.3992890000009</v>
      </c>
      <c r="O41" s="37">
        <v>0.17799999999999999</v>
      </c>
      <c r="P41" s="26">
        <f>L41*O41</f>
        <v>2291.408418</v>
      </c>
      <c r="Q41" s="40">
        <v>5.2999999999999999E-2</v>
      </c>
      <c r="R41" s="26">
        <f>L41*Q41</f>
        <v>682.27329299999997</v>
      </c>
      <c r="S41" s="40">
        <v>0.218</v>
      </c>
      <c r="T41" s="26">
        <f>L41*S41</f>
        <v>2806.3316580000001</v>
      </c>
      <c r="U41" s="40">
        <v>0.49199999999999999</v>
      </c>
      <c r="V41" s="26">
        <f>L41*U41</f>
        <v>6333.5558520000004</v>
      </c>
      <c r="W41" s="40">
        <v>0.4</v>
      </c>
      <c r="X41" s="26">
        <f>W41*L41</f>
        <v>5149.2324000000008</v>
      </c>
      <c r="Y41" s="41">
        <v>3.0000000000000001E-3</v>
      </c>
      <c r="Z41" s="18">
        <f>L41*Y41</f>
        <v>38.619243000000004</v>
      </c>
      <c r="AA41" s="28">
        <f>IF(J41&gt;0,(AC41+AK41)/J41,0)</f>
        <v>3.1196856592815656E-3</v>
      </c>
      <c r="AB41" s="41">
        <v>2.9E-4</v>
      </c>
      <c r="AC41" s="38">
        <f>AB41*L41</f>
        <v>3.7331934900000001</v>
      </c>
      <c r="AD41" s="29">
        <v>0.21890000000000001</v>
      </c>
      <c r="AE41" s="42">
        <f>AH41*(1-AI41)*AD41</f>
        <v>40.725907200000002</v>
      </c>
      <c r="AF41" s="29">
        <f>IF(AND(AD41&gt;0,AB41&gt;0,Y41&gt;0),((Y41-AB41)*AD41)/((AD41-AB41)*Y41),0)</f>
        <v>0.90453166216854985</v>
      </c>
      <c r="AG41" s="30">
        <f t="shared" si="2"/>
        <v>0.90827390636660499</v>
      </c>
      <c r="AH41" s="35">
        <v>204</v>
      </c>
      <c r="AI41" s="40">
        <v>8.7999999999999995E-2</v>
      </c>
      <c r="AJ41" s="39">
        <v>0.21379999999999999</v>
      </c>
      <c r="AK41" s="42">
        <f t="shared" si="1"/>
        <v>39.777062399999998</v>
      </c>
      <c r="AL41" s="18">
        <v>1.68</v>
      </c>
      <c r="AM41" s="18"/>
      <c r="AN41" s="122">
        <f>AN40+AH41-AM41</f>
        <v>1552.3599999999992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51</v>
      </c>
      <c r="D42" s="44">
        <v>21198</v>
      </c>
      <c r="E42" s="44">
        <v>1</v>
      </c>
      <c r="F42" s="44">
        <v>15043</v>
      </c>
      <c r="G42" s="38">
        <v>0.6</v>
      </c>
      <c r="H42" s="38">
        <v>3</v>
      </c>
      <c r="I42" s="44">
        <v>16752</v>
      </c>
      <c r="J42" s="44">
        <v>13807</v>
      </c>
      <c r="K42" s="40">
        <v>7.3999999999999996E-2</v>
      </c>
      <c r="L42" s="38">
        <f>J42*(1-K42)</f>
        <v>12785.282000000001</v>
      </c>
      <c r="M42" s="29">
        <v>0.71499999999999997</v>
      </c>
      <c r="N42" s="26">
        <f>L42*M42</f>
        <v>9141.476630000001</v>
      </c>
      <c r="O42" s="40">
        <v>0.17299999999999999</v>
      </c>
      <c r="P42" s="26">
        <f>L42*O42</f>
        <v>2211.8537860000001</v>
      </c>
      <c r="Q42" s="40">
        <v>0.112</v>
      </c>
      <c r="R42" s="26">
        <f>L42*Q42</f>
        <v>1431.9515840000001</v>
      </c>
      <c r="S42" s="40">
        <v>0.22500000000000001</v>
      </c>
      <c r="T42" s="26">
        <f>L42*S42</f>
        <v>2876.6884500000001</v>
      </c>
      <c r="U42" s="40">
        <v>0.49399999999999999</v>
      </c>
      <c r="V42" s="26">
        <f>L42*U42</f>
        <v>6315.9293080000007</v>
      </c>
      <c r="W42" s="40">
        <v>0.4</v>
      </c>
      <c r="X42" s="26">
        <f>W42*L42</f>
        <v>5114.1128000000008</v>
      </c>
      <c r="Y42" s="48">
        <v>3.16E-3</v>
      </c>
      <c r="Z42" s="18">
        <f>L42*Y42</f>
        <v>40.401491120000003</v>
      </c>
      <c r="AA42" s="28">
        <f>IF(J42&gt;0,(AC42+AK42)/J42,0)</f>
        <v>2.7121616976895778E-3</v>
      </c>
      <c r="AB42" s="48">
        <v>2.7999999999999998E-4</v>
      </c>
      <c r="AC42" s="38">
        <f>AB42*L42</f>
        <v>3.5798789599999998</v>
      </c>
      <c r="AD42" s="29">
        <v>0.2263</v>
      </c>
      <c r="AE42" s="42">
        <f>AH42*(1-AI42)*AD42</f>
        <v>35.498323200000002</v>
      </c>
      <c r="AF42" s="29">
        <f>IF(AND(AD42&gt;0,AB42&gt;0,Y42&gt;0),((Y42-AB42)*AD42)/((AD42-AB42)*Y42),0)</f>
        <v>0.91252146387851862</v>
      </c>
      <c r="AG42" s="30">
        <f t="shared" si="2"/>
        <v>0.89792583470832021</v>
      </c>
      <c r="AH42" s="44">
        <v>172</v>
      </c>
      <c r="AI42" s="40">
        <v>8.7999999999999995E-2</v>
      </c>
      <c r="AJ42" s="29">
        <v>0.21590000000000001</v>
      </c>
      <c r="AK42" s="42">
        <f t="shared" si="1"/>
        <v>33.8669376</v>
      </c>
      <c r="AL42" s="18">
        <v>1.6</v>
      </c>
      <c r="AM42" s="18"/>
      <c r="AN42" s="122">
        <f>AN41+AH42-AM42</f>
        <v>1724.3599999999992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40573</v>
      </c>
      <c r="E43" s="52"/>
      <c r="F43" s="52">
        <f>SUM(F40:F42)</f>
        <v>37968</v>
      </c>
      <c r="G43" s="53"/>
      <c r="H43" s="53"/>
      <c r="I43" s="52">
        <f>SUM(I40:I42)</f>
        <v>43099</v>
      </c>
      <c r="J43" s="52">
        <f>SUM(J40:J42)</f>
        <v>41683</v>
      </c>
      <c r="K43" s="21">
        <f>IF(J43&gt;0,(J40*K40+J41*K41+J42*K42)/J43,0)</f>
        <v>7.4669625506801326E-2</v>
      </c>
      <c r="L43" s="53">
        <f>L40+L41+L42</f>
        <v>38570.546000000002</v>
      </c>
      <c r="M43" s="54">
        <f>IF(L43&gt;0,N43/L43,0)</f>
        <v>0.7782164003848947</v>
      </c>
      <c r="N43" s="55">
        <f>N40+N41+N42</f>
        <v>30016.231469000002</v>
      </c>
      <c r="O43" s="21">
        <f>IF(L43&gt;0,P43/L43,0)</f>
        <v>0.15424792534697329</v>
      </c>
      <c r="P43" s="55">
        <f>P40+P41+P42</f>
        <v>5949.4267</v>
      </c>
      <c r="Q43" s="21">
        <f>IF(L43&gt;0,R43/L43,0)</f>
        <v>6.7535674268131951E-2</v>
      </c>
      <c r="R43" s="55">
        <f>R40+R41+R42</f>
        <v>2604.887831</v>
      </c>
      <c r="S43" s="21">
        <f>IF(L43&gt;0,T43/L43,0)</f>
        <v>0.21965080909147616</v>
      </c>
      <c r="T43" s="55">
        <f>T40+T41+T42</f>
        <v>8472.0516360000001</v>
      </c>
      <c r="U43" s="21">
        <f>IF(L43&gt;0,V43/L43,0)</f>
        <v>0.49098911591762273</v>
      </c>
      <c r="V43" s="55">
        <f>V40+V41+V42</f>
        <v>18937.718281000001</v>
      </c>
      <c r="W43" s="21">
        <f>IF(L43&gt;0,X43/L43,0)</f>
        <v>0.39665232040013132</v>
      </c>
      <c r="X43" s="55">
        <f>X40+X41+X42</f>
        <v>15299.096570000003</v>
      </c>
      <c r="Y43" s="56">
        <f>IF(L43&gt;0,Z43/L43,0)</f>
        <v>3.0664271758040454E-3</v>
      </c>
      <c r="Z43" s="57">
        <f>SUM(Z40:Z42)</f>
        <v>118.27377044000002</v>
      </c>
      <c r="AA43" s="63">
        <f>IF(L43&gt;0,(AA40*L40+AA41*L41+AA42*L42)/L43,0)</f>
        <v>3.0380130281513255E-3</v>
      </c>
      <c r="AB43" s="56">
        <f>IF(J43&gt;0,(J40*AB40+J41*AB41+J42*AB42)/J43,0)</f>
        <v>2.8334596838039487E-4</v>
      </c>
      <c r="AC43" s="53">
        <f>SUM(AC40:AC42)</f>
        <v>10.92848369</v>
      </c>
      <c r="AD43" s="54">
        <f>IF(J43&gt;0,(J40*AD40+J41*AD41+J42*AD42)/J43,0)</f>
        <v>0.21998108581436079</v>
      </c>
      <c r="AE43" s="59">
        <f>SUM(AE40:AE42)</f>
        <v>116.77503360000001</v>
      </c>
      <c r="AF43" s="54">
        <f>IF(AND(Z43&gt;0),((Z40*AF40+Z41*AF41+Z42*AF42)/Z43),0)</f>
        <v>0.9087703571298299</v>
      </c>
      <c r="AG43" s="58">
        <f t="shared" si="2"/>
        <v>0.90791589091468616</v>
      </c>
      <c r="AH43" s="52">
        <f>SUM(AH40:AH42)</f>
        <v>583</v>
      </c>
      <c r="AI43" s="21">
        <f>IF(AH43&gt;0,(AI40*AH40+AI41*AH41+AI42*AH42)/AH43,0)</f>
        <v>8.7999999999999981E-2</v>
      </c>
      <c r="AJ43" s="54">
        <f>IF(J43&gt;0,(AJ40*J40+AJ41*J41+AJ42*J42)/J43,0)</f>
        <v>0.21750308519060527</v>
      </c>
      <c r="AK43" s="59">
        <f>SUM(AK40:AK42)</f>
        <v>115.70507520000001</v>
      </c>
      <c r="AL43" s="57"/>
      <c r="AM43" s="57">
        <f>SUM(AM40:AM42)</f>
        <v>502.04</v>
      </c>
      <c r="AN43" s="124"/>
      <c r="AO43" s="125">
        <f>AN42</f>
        <v>1724.3599999999992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47" t="s">
        <v>52</v>
      </c>
      <c r="D44" s="12">
        <v>3457</v>
      </c>
      <c r="E44" s="12">
        <v>0</v>
      </c>
      <c r="F44" s="12">
        <v>10163</v>
      </c>
      <c r="G44" s="13">
        <v>0.7</v>
      </c>
      <c r="H44" s="13">
        <v>2.7</v>
      </c>
      <c r="I44" s="12">
        <v>11176</v>
      </c>
      <c r="J44" s="12">
        <v>13620</v>
      </c>
      <c r="K44" s="14">
        <v>7.6999999999999999E-2</v>
      </c>
      <c r="L44" s="25">
        <f>J44*(1-K44)</f>
        <v>12571.26</v>
      </c>
      <c r="M44" s="15">
        <v>0.79500000000000004</v>
      </c>
      <c r="N44" s="26">
        <f>L44*M44</f>
        <v>9994.1517000000003</v>
      </c>
      <c r="O44" s="14">
        <v>0.16900000000000001</v>
      </c>
      <c r="P44" s="26">
        <f>L44*O44</f>
        <v>2124.5429400000003</v>
      </c>
      <c r="Q44" s="16">
        <v>3.5999999999999997E-2</v>
      </c>
      <c r="R44" s="26">
        <f>L44*Q44</f>
        <v>452.56536</v>
      </c>
      <c r="S44" s="16">
        <v>0.21</v>
      </c>
      <c r="T44" s="26">
        <f>L44*S44</f>
        <v>2639.9645999999998</v>
      </c>
      <c r="U44" s="16">
        <v>0.502</v>
      </c>
      <c r="V44" s="26">
        <f>L44*U44</f>
        <v>6310.7725200000004</v>
      </c>
      <c r="W44" s="16">
        <v>0.4</v>
      </c>
      <c r="X44" s="26">
        <f>W44*L44</f>
        <v>5028.5040000000008</v>
      </c>
      <c r="Y44" s="17">
        <v>3.0500000000000002E-3</v>
      </c>
      <c r="Z44" s="61">
        <f>L44*Y44</f>
        <v>38.342343</v>
      </c>
      <c r="AA44" s="28">
        <f>IF(J44&gt;0,(AC44+AK44)/J44,0)</f>
        <v>3.0947475770925115E-3</v>
      </c>
      <c r="AB44" s="17">
        <v>2.5999999999999998E-4</v>
      </c>
      <c r="AC44" s="25">
        <f>AB44*L44</f>
        <v>3.2685275999999996</v>
      </c>
      <c r="AD44" s="141">
        <v>0.21870000000000001</v>
      </c>
      <c r="AE44" s="31">
        <f>AH44*(1-AI44)*AD44</f>
        <v>38.494699200000007</v>
      </c>
      <c r="AF44" s="29">
        <f>IF(AND(AD44&gt;0,AB44&gt;0,Y44&gt;0),((Y44-AB44)*AD44)/((AD44-AB44)*Y44),0)</f>
        <v>0.91584289192215451</v>
      </c>
      <c r="AG44" s="62">
        <f t="shared" si="2"/>
        <v>0.91706607565933218</v>
      </c>
      <c r="AH44" s="12">
        <v>193</v>
      </c>
      <c r="AI44" s="14">
        <v>8.7999999999999995E-2</v>
      </c>
      <c r="AJ44" s="15">
        <v>0.22090000000000001</v>
      </c>
      <c r="AK44" s="31">
        <f t="shared" si="1"/>
        <v>38.881934400000006</v>
      </c>
      <c r="AL44" s="19">
        <v>1.64</v>
      </c>
      <c r="AM44" s="19">
        <v>506.54</v>
      </c>
      <c r="AN44" s="119">
        <f>AN42+AH44-AM44</f>
        <v>1410.8199999999993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50</v>
      </c>
      <c r="D45" s="35">
        <v>20745</v>
      </c>
      <c r="E45" s="44">
        <v>2</v>
      </c>
      <c r="F45" s="35">
        <v>15255</v>
      </c>
      <c r="G45" s="36">
        <v>1</v>
      </c>
      <c r="H45" s="38">
        <v>2.9</v>
      </c>
      <c r="I45" s="65">
        <v>15212</v>
      </c>
      <c r="J45" s="35">
        <v>13513</v>
      </c>
      <c r="K45" s="40">
        <v>7.4999999999999997E-2</v>
      </c>
      <c r="L45" s="38">
        <f>J45*(1-K45)</f>
        <v>12499.525000000001</v>
      </c>
      <c r="M45" s="39">
        <v>0.85899999999999999</v>
      </c>
      <c r="N45" s="26">
        <f>L45*M45</f>
        <v>10737.091975000001</v>
      </c>
      <c r="O45" s="37">
        <v>7.4999999999999997E-2</v>
      </c>
      <c r="P45" s="26">
        <f>L45*O45</f>
        <v>937.46437500000002</v>
      </c>
      <c r="Q45" s="40">
        <v>6.6000000000000003E-2</v>
      </c>
      <c r="R45" s="26">
        <f>L45*Q45</f>
        <v>824.96865000000014</v>
      </c>
      <c r="S45" s="40">
        <v>0.216</v>
      </c>
      <c r="T45" s="26">
        <f>L45*S45</f>
        <v>2699.8974000000003</v>
      </c>
      <c r="U45" s="40">
        <v>0.50600000000000001</v>
      </c>
      <c r="V45" s="26">
        <f>L45*U45</f>
        <v>6324.7596500000009</v>
      </c>
      <c r="W45" s="40">
        <v>0.4</v>
      </c>
      <c r="X45" s="26">
        <f>W45*L45</f>
        <v>4999.8100000000013</v>
      </c>
      <c r="Y45" s="41">
        <v>2.8999999999999998E-3</v>
      </c>
      <c r="Z45" s="18">
        <f>L45*Y45</f>
        <v>36.248622500000003</v>
      </c>
      <c r="AA45" s="28">
        <f>IF(J45&gt;0,(AC45+AK45)/J45,0)</f>
        <v>3.188605590912455E-3</v>
      </c>
      <c r="AB45" s="41">
        <v>2.7E-4</v>
      </c>
      <c r="AC45" s="38">
        <f>AB45*L45</f>
        <v>3.3748717500000005</v>
      </c>
      <c r="AD45" s="29">
        <v>0.22209999999999999</v>
      </c>
      <c r="AE45" s="42">
        <f>AH45*(1-AI45)*AD45</f>
        <v>39.570224400000001</v>
      </c>
      <c r="AF45" s="29">
        <f>IF(AND(AD45&gt;0,AB45&gt;0,Y45&gt;0),((Y45-AB45)*AD45)/((AD45-AB45)*Y45),0)</f>
        <v>0.90800037929013677</v>
      </c>
      <c r="AG45" s="30">
        <f t="shared" si="2"/>
        <v>0.91643356890801431</v>
      </c>
      <c r="AH45" s="35">
        <v>196</v>
      </c>
      <c r="AI45" s="40">
        <v>9.0999999999999998E-2</v>
      </c>
      <c r="AJ45" s="29">
        <v>0.22289999999999999</v>
      </c>
      <c r="AK45" s="42">
        <f t="shared" si="1"/>
        <v>39.712755600000001</v>
      </c>
      <c r="AL45" s="18">
        <v>1.7</v>
      </c>
      <c r="AM45" s="18"/>
      <c r="AN45" s="122">
        <f>AN44+AH45-AM45</f>
        <v>1606.8199999999993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51</v>
      </c>
      <c r="D46" s="44">
        <v>18076</v>
      </c>
      <c r="E46" s="44">
        <v>2</v>
      </c>
      <c r="F46" s="44">
        <v>16358</v>
      </c>
      <c r="G46" s="38">
        <v>0.4</v>
      </c>
      <c r="H46" s="38">
        <v>2.7</v>
      </c>
      <c r="I46" s="44">
        <v>16645</v>
      </c>
      <c r="J46" s="44">
        <v>13468</v>
      </c>
      <c r="K46" s="40">
        <v>7.0000000000000007E-2</v>
      </c>
      <c r="L46" s="38">
        <f>J46*(1-K46)</f>
        <v>12525.24</v>
      </c>
      <c r="M46" s="29">
        <v>0.82099999999999995</v>
      </c>
      <c r="N46" s="26">
        <f>L46*M46</f>
        <v>10283.222039999999</v>
      </c>
      <c r="O46" s="40">
        <v>0.123</v>
      </c>
      <c r="P46" s="26">
        <f>L46*O46</f>
        <v>1540.6045199999999</v>
      </c>
      <c r="Q46" s="40">
        <v>5.6000000000000001E-2</v>
      </c>
      <c r="R46" s="26">
        <f>L46*Q46</f>
        <v>701.41344000000004</v>
      </c>
      <c r="S46" s="40">
        <v>0.20399999999999999</v>
      </c>
      <c r="T46" s="26">
        <f>L46*S46</f>
        <v>2555.14896</v>
      </c>
      <c r="U46" s="40">
        <v>0.51200000000000001</v>
      </c>
      <c r="V46" s="26">
        <f>L46*U46</f>
        <v>6412.9228800000001</v>
      </c>
      <c r="W46" s="40">
        <v>0.4</v>
      </c>
      <c r="X46" s="26">
        <f>W46*L46</f>
        <v>5010.0960000000005</v>
      </c>
      <c r="Y46" s="48">
        <v>3.16E-3</v>
      </c>
      <c r="Z46" s="18">
        <f>L46*Y46</f>
        <v>39.579758400000003</v>
      </c>
      <c r="AA46" s="28">
        <f>IF(J46&gt;0,(AC46+AK46)/J46,0)</f>
        <v>3.0131437629937626E-3</v>
      </c>
      <c r="AB46" s="48">
        <v>2.7E-4</v>
      </c>
      <c r="AC46" s="38">
        <f>AB46*L46</f>
        <v>3.3818147999999999</v>
      </c>
      <c r="AD46" s="29">
        <v>0.22819999999999999</v>
      </c>
      <c r="AE46" s="42">
        <f>AH46*(1-AI46)*AD46</f>
        <v>37.248173199999997</v>
      </c>
      <c r="AF46" s="29">
        <f>IF(AND(AD46&gt;0,AB46&gt;0,Y46&gt;0),((Y46-AB46)*AD46)/((AD46-AB46)*Y46),0)</f>
        <v>0.91564032261737027</v>
      </c>
      <c r="AG46" s="30">
        <f t="shared" si="2"/>
        <v>0.91147244171858777</v>
      </c>
      <c r="AH46" s="44">
        <v>178</v>
      </c>
      <c r="AI46" s="40">
        <v>8.3000000000000004E-2</v>
      </c>
      <c r="AJ46" s="29">
        <v>0.22789999999999999</v>
      </c>
      <c r="AK46" s="42">
        <f t="shared" si="1"/>
        <v>37.199205399999997</v>
      </c>
      <c r="AL46" s="18">
        <v>1.58</v>
      </c>
      <c r="AM46" s="18"/>
      <c r="AN46" s="122">
        <f>AN45+AH46-AM46</f>
        <v>1784.8199999999993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42278</v>
      </c>
      <c r="E47" s="52"/>
      <c r="F47" s="52">
        <f>SUM(F44:F46)</f>
        <v>41776</v>
      </c>
      <c r="G47" s="53"/>
      <c r="H47" s="53"/>
      <c r="I47" s="52">
        <f>SUM(I44:I46)</f>
        <v>43033</v>
      </c>
      <c r="J47" s="52">
        <f>SUM(J44:J46)</f>
        <v>40601</v>
      </c>
      <c r="K47" s="21">
        <f>IF(J47&gt;0,(J44*K44+J45*K45+J46*K46)/J47,0)</f>
        <v>7.401233959754687E-2</v>
      </c>
      <c r="L47" s="53">
        <f>L44+L45+L46</f>
        <v>37596.025000000001</v>
      </c>
      <c r="M47" s="54">
        <f>IF(L47&gt;0,N47/L47,0)</f>
        <v>0.82494002264867095</v>
      </c>
      <c r="N47" s="55">
        <f>N44+N45+N46</f>
        <v>31014.465714999998</v>
      </c>
      <c r="O47" s="21">
        <f>IF(L47&gt;0,P47/L47,0)</f>
        <v>0.12242283153604669</v>
      </c>
      <c r="P47" s="55">
        <f>P44+P45+P46</f>
        <v>4602.6118349999997</v>
      </c>
      <c r="Q47" s="21">
        <f>IF(L47&gt;0,R47/L47,0)</f>
        <v>5.2637145815282338E-2</v>
      </c>
      <c r="R47" s="55">
        <f>R44+R45+R46</f>
        <v>1978.9474500000001</v>
      </c>
      <c r="S47" s="21">
        <f>IF(L47&gt;0,T47/L47,0)</f>
        <v>0.20999589610869765</v>
      </c>
      <c r="T47" s="55">
        <f>T44+T45+T46</f>
        <v>7895.0109599999996</v>
      </c>
      <c r="U47" s="21">
        <f>IF(L47&gt;0,V47/L47,0)</f>
        <v>0.50666141034856749</v>
      </c>
      <c r="V47" s="55">
        <f>V44+V45+V46</f>
        <v>19048.455050000004</v>
      </c>
      <c r="W47" s="21">
        <f>IF(L47&gt;0,X47/L47,0)</f>
        <v>0.40000000000000008</v>
      </c>
      <c r="X47" s="55">
        <f>X44+X45+X46</f>
        <v>15038.410000000003</v>
      </c>
      <c r="Y47" s="56">
        <f>IF(L47&gt;0,Z47/L47,0)</f>
        <v>3.0367764650651233E-3</v>
      </c>
      <c r="Z47" s="57">
        <f>SUM(Z44:Z46)</f>
        <v>114.17072390000001</v>
      </c>
      <c r="AA47" s="63">
        <f>IF(L47&gt;0,(AA44*L44+AA45*L45+AA46*L46)/L47,0)</f>
        <v>3.0987659070540038E-3</v>
      </c>
      <c r="AB47" s="56">
        <f>IF(J47&gt;0,(J44*AB44+J45*AB45+J46*AB46)/J47,0)</f>
        <v>2.6664540282259058E-4</v>
      </c>
      <c r="AC47" s="53">
        <f>SUM(AC44:AC46)</f>
        <v>10.02521415</v>
      </c>
      <c r="AD47" s="54">
        <f>IF(J47&gt;0,(J44*AD44+J45*AD45+J46*AD46)/J47,0)</f>
        <v>0.22298290436196153</v>
      </c>
      <c r="AE47" s="59">
        <f>SUM(AE44:AE46)</f>
        <v>115.31309680000001</v>
      </c>
      <c r="AF47" s="54">
        <f>IF(AND(Z47&gt;0),((Z44*AF44+Z45*AF45+Z46*AF46)/Z47),0)</f>
        <v>0.91328270911865284</v>
      </c>
      <c r="AG47" s="58">
        <f t="shared" si="2"/>
        <v>0.91504089241590347</v>
      </c>
      <c r="AH47" s="52">
        <f>SUM(AH44:AH46)</f>
        <v>567</v>
      </c>
      <c r="AI47" s="21">
        <f>IF(AH47&gt;0,(AI44*AH44+AI45*AH45+AI46*AH46)/AH47,0)</f>
        <v>8.7467372134038796E-2</v>
      </c>
      <c r="AJ47" s="54">
        <f>IF(J47&gt;0,(AJ44*J44+AJ45*J45+AJ46*J46)/J47,0)</f>
        <v>0.22388766040245317</v>
      </c>
      <c r="AK47" s="59">
        <f>SUM(AK44:AK46)</f>
        <v>115.79389540000001</v>
      </c>
      <c r="AL47" s="57"/>
      <c r="AM47" s="57">
        <f>SUM(AM44:AM46)</f>
        <v>506.54</v>
      </c>
      <c r="AN47" s="124"/>
      <c r="AO47" s="125">
        <f>AN46</f>
        <v>1784.8199999999993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52</v>
      </c>
      <c r="D48" s="12">
        <v>3500</v>
      </c>
      <c r="E48" s="12">
        <v>0</v>
      </c>
      <c r="F48" s="12">
        <v>10783</v>
      </c>
      <c r="G48" s="13">
        <v>0.6</v>
      </c>
      <c r="H48" s="13">
        <v>2.5</v>
      </c>
      <c r="I48" s="12">
        <v>11338</v>
      </c>
      <c r="J48" s="12">
        <v>13591</v>
      </c>
      <c r="K48" s="14">
        <v>7.1999999999999995E-2</v>
      </c>
      <c r="L48" s="25">
        <f>J48*(1-K48)</f>
        <v>12612.448</v>
      </c>
      <c r="M48" s="15">
        <v>0.83099999999999996</v>
      </c>
      <c r="N48" s="26">
        <f>L48*M48</f>
        <v>10480.944288000001</v>
      </c>
      <c r="O48" s="14">
        <v>0.13100000000000001</v>
      </c>
      <c r="P48" s="26">
        <f>L48*O48</f>
        <v>1652.2306880000001</v>
      </c>
      <c r="Q48" s="16">
        <v>3.7999999999999999E-2</v>
      </c>
      <c r="R48" s="26">
        <f>L48*Q48</f>
        <v>479.27302400000002</v>
      </c>
      <c r="S48" s="16">
        <v>0.189</v>
      </c>
      <c r="T48" s="26">
        <f>L48*S48</f>
        <v>2383.7526720000001</v>
      </c>
      <c r="U48" s="16">
        <v>0.53</v>
      </c>
      <c r="V48" s="26">
        <f>L48*U48</f>
        <v>6684.5974400000005</v>
      </c>
      <c r="W48" s="16">
        <v>0.4</v>
      </c>
      <c r="X48" s="26">
        <f>W48*L48</f>
        <v>5044.9792000000007</v>
      </c>
      <c r="Y48" s="17">
        <v>3.29E-3</v>
      </c>
      <c r="Z48" s="61">
        <f>L48*Y48</f>
        <v>41.49495392</v>
      </c>
      <c r="AA48" s="28">
        <f>IF(J48&gt;0,(AC48+AK48)/J48,0)</f>
        <v>3.2425424663380178E-3</v>
      </c>
      <c r="AB48" s="17">
        <v>2.7E-4</v>
      </c>
      <c r="AC48" s="25">
        <f>AB48*L48</f>
        <v>3.4053609600000003</v>
      </c>
      <c r="AD48" s="141">
        <v>0.22020000000000001</v>
      </c>
      <c r="AE48" s="31">
        <f>AH48*(1-AI48)*AD48</f>
        <v>38.315020199999999</v>
      </c>
      <c r="AF48" s="29">
        <f>IF(AND(AD48&gt;0,AB48&gt;0,Y48&gt;0),((Y48-AB48)*AD48)/((AD48-AB48)*Y48),0)</f>
        <v>0.91906004355903803</v>
      </c>
      <c r="AG48" s="62">
        <f t="shared" si="2"/>
        <v>0.9177923586521558</v>
      </c>
      <c r="AH48" s="12">
        <v>191</v>
      </c>
      <c r="AI48" s="14">
        <v>8.8999999999999996E-2</v>
      </c>
      <c r="AJ48" s="15">
        <v>0.23369999999999999</v>
      </c>
      <c r="AK48" s="31">
        <f t="shared" si="1"/>
        <v>40.664033699999997</v>
      </c>
      <c r="AL48" s="19">
        <v>1.65</v>
      </c>
      <c r="AM48" s="19">
        <v>1201.42</v>
      </c>
      <c r="AN48" s="119">
        <f>AN46+AH48-AM48</f>
        <v>774.39999999999918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54</v>
      </c>
      <c r="D49" s="35">
        <v>20460</v>
      </c>
      <c r="E49" s="44">
        <v>4</v>
      </c>
      <c r="F49" s="35">
        <v>15918</v>
      </c>
      <c r="G49" s="36">
        <v>0.5</v>
      </c>
      <c r="H49" s="38">
        <v>2.2999999999999998</v>
      </c>
      <c r="I49" s="35">
        <v>15453</v>
      </c>
      <c r="J49" s="35">
        <v>14822</v>
      </c>
      <c r="K49" s="66">
        <v>7.0999999999999994E-2</v>
      </c>
      <c r="L49" s="38">
        <f>J49*(1-K49)</f>
        <v>13769.638000000001</v>
      </c>
      <c r="M49" s="39">
        <v>0.80500000000000005</v>
      </c>
      <c r="N49" s="26">
        <f>L49*M49</f>
        <v>11084.558590000001</v>
      </c>
      <c r="O49" s="37">
        <v>0.14599999999999999</v>
      </c>
      <c r="P49" s="26">
        <f>L49*O49</f>
        <v>2010.367148</v>
      </c>
      <c r="Q49" s="40">
        <v>4.9000000000000002E-2</v>
      </c>
      <c r="R49" s="26">
        <f>L49*Q49</f>
        <v>674.71226200000012</v>
      </c>
      <c r="S49" s="40">
        <v>0.20100000000000001</v>
      </c>
      <c r="T49" s="26">
        <f>L49*S49</f>
        <v>2767.6972380000002</v>
      </c>
      <c r="U49" s="40">
        <v>0.51900000000000002</v>
      </c>
      <c r="V49" s="26">
        <f>L49*U49</f>
        <v>7146.4421220000004</v>
      </c>
      <c r="W49" s="40">
        <v>0.4</v>
      </c>
      <c r="X49" s="26">
        <f>W49*L49</f>
        <v>5507.8552000000009</v>
      </c>
      <c r="Y49" s="41">
        <v>3.14E-3</v>
      </c>
      <c r="Z49" s="18">
        <f>L49*Y49</f>
        <v>43.236663320000005</v>
      </c>
      <c r="AA49" s="28">
        <f>IF(J49&gt;0,(AC49+AK49)/J49,0)</f>
        <v>3.2869422318175683E-3</v>
      </c>
      <c r="AB49" s="41">
        <v>2.7E-4</v>
      </c>
      <c r="AC49" s="38">
        <f>AB49*L49</f>
        <v>3.7178022600000005</v>
      </c>
      <c r="AD49" s="29">
        <v>0.21779999999999999</v>
      </c>
      <c r="AE49" s="42">
        <f>AH49*(1-AI49)*AD49</f>
        <v>42.448131000000004</v>
      </c>
      <c r="AF49" s="29">
        <f>IF(AND(AD49&gt;0,AB49&gt;0,Y49&gt;0),((Y49-AB49)*AD49)/((AD49-AB49)*Y49),0)</f>
        <v>0.91514721887690442</v>
      </c>
      <c r="AG49" s="30">
        <f t="shared" si="2"/>
        <v>0.91893132648813436</v>
      </c>
      <c r="AH49" s="35">
        <v>213</v>
      </c>
      <c r="AI49" s="66">
        <v>8.5000000000000006E-2</v>
      </c>
      <c r="AJ49" s="67">
        <v>0.23089999999999999</v>
      </c>
      <c r="AK49" s="42">
        <f t="shared" si="1"/>
        <v>45.001255499999999</v>
      </c>
      <c r="AL49" s="18">
        <v>1.75</v>
      </c>
      <c r="AM49" s="18"/>
      <c r="AN49" s="122">
        <f>AN48+AH49-AM49</f>
        <v>987.39999999999918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11" t="s">
        <v>51</v>
      </c>
      <c r="D50" s="44">
        <v>19604</v>
      </c>
      <c r="E50" s="44">
        <v>2</v>
      </c>
      <c r="F50" s="44">
        <v>20032</v>
      </c>
      <c r="G50" s="38">
        <v>0.5</v>
      </c>
      <c r="H50" s="38">
        <v>2.8</v>
      </c>
      <c r="I50" s="44">
        <v>19175</v>
      </c>
      <c r="J50" s="44">
        <v>15039</v>
      </c>
      <c r="K50" s="66">
        <v>7.1999999999999995E-2</v>
      </c>
      <c r="L50" s="38">
        <f>J50*(1-K50)</f>
        <v>13956.192000000001</v>
      </c>
      <c r="M50" s="29">
        <v>0.79300000000000004</v>
      </c>
      <c r="N50" s="26">
        <f>L50*M50</f>
        <v>11067.260256000001</v>
      </c>
      <c r="O50" s="40">
        <v>0.13300000000000001</v>
      </c>
      <c r="P50" s="26">
        <f>L50*O50</f>
        <v>1856.1735360000002</v>
      </c>
      <c r="Q50" s="40">
        <v>7.3999999999999996E-2</v>
      </c>
      <c r="R50" s="26">
        <f>L50*Q50</f>
        <v>1032.758208</v>
      </c>
      <c r="S50" s="40">
        <v>0.19900000000000001</v>
      </c>
      <c r="T50" s="26">
        <f>L50*S50</f>
        <v>2777.2822080000005</v>
      </c>
      <c r="U50" s="40">
        <v>0.51900000000000002</v>
      </c>
      <c r="V50" s="26">
        <f>L50*U50</f>
        <v>7243.263648000001</v>
      </c>
      <c r="W50" s="40">
        <v>0.4</v>
      </c>
      <c r="X50" s="26">
        <f>W50*L50</f>
        <v>5582.4768000000004</v>
      </c>
      <c r="Y50" s="48">
        <v>3.3300000000000001E-3</v>
      </c>
      <c r="Z50" s="18">
        <f>L50*Y50</f>
        <v>46.474119360000003</v>
      </c>
      <c r="AA50" s="28">
        <f>IF(J50&gt;0,(AC50+AK50)/J50,0)</f>
        <v>2.922183826052264E-3</v>
      </c>
      <c r="AB50" s="48">
        <v>2.7999999999999998E-4</v>
      </c>
      <c r="AC50" s="38">
        <f>AB50*L50</f>
        <v>3.9077337599999997</v>
      </c>
      <c r="AD50" s="29">
        <v>0.21840000000000001</v>
      </c>
      <c r="AE50" s="42">
        <f>AH50*(1-AI50)*AD50</f>
        <v>36.649267199999997</v>
      </c>
      <c r="AF50" s="29">
        <f>IF(AND(AD50&gt;0,AB50&gt;0,Y50&gt;0),((Y50-AB50)*AD50)/((AD50-AB50)*Y50),0)</f>
        <v>0.91709167447293261</v>
      </c>
      <c r="AG50" s="30">
        <f t="shared" si="2"/>
        <v>0.90524356483321466</v>
      </c>
      <c r="AH50" s="44">
        <v>184</v>
      </c>
      <c r="AI50" s="66">
        <v>8.7999999999999995E-2</v>
      </c>
      <c r="AJ50" s="67">
        <v>0.23860000000000001</v>
      </c>
      <c r="AK50" s="42">
        <f t="shared" si="1"/>
        <v>40.038988799999998</v>
      </c>
      <c r="AL50" s="18">
        <v>1.6</v>
      </c>
      <c r="AM50" s="18"/>
      <c r="AN50" s="122">
        <f>AN49+AH50-AM50</f>
        <v>1171.3999999999992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43564</v>
      </c>
      <c r="E51" s="68"/>
      <c r="F51" s="52">
        <f>SUM(F48:F50)</f>
        <v>46733</v>
      </c>
      <c r="G51" s="53"/>
      <c r="H51" s="69"/>
      <c r="I51" s="52">
        <f>SUM(I48:I50)</f>
        <v>45966</v>
      </c>
      <c r="J51" s="52">
        <f>SUM(J48:J50)</f>
        <v>43452</v>
      </c>
      <c r="K51" s="21">
        <f>IF(J51&gt;0,(J48*K48+J49*K49+J50*K50)/J51,0)</f>
        <v>7.1658887968332863E-2</v>
      </c>
      <c r="L51" s="53">
        <f>L48+L49+L50</f>
        <v>40338.278000000006</v>
      </c>
      <c r="M51" s="54">
        <f>IF(L51&gt;0,N51/L51,0)</f>
        <v>0.80897759527563362</v>
      </c>
      <c r="N51" s="55">
        <f>N48+N49+N50</f>
        <v>32632.763134000001</v>
      </c>
      <c r="O51" s="21">
        <f>IF(L51&gt;0,P51/L51,0)</f>
        <v>0.13681226977512523</v>
      </c>
      <c r="P51" s="55">
        <f>P48+P49+P50</f>
        <v>5518.7713720000002</v>
      </c>
      <c r="Q51" s="21">
        <f>IF(L51&gt;0,R51/L51,0)</f>
        <v>5.4210134949241012E-2</v>
      </c>
      <c r="R51" s="55">
        <f>R48+R49+R50</f>
        <v>2186.7434940000003</v>
      </c>
      <c r="S51" s="21">
        <f>IF(L51&gt;0,T51/L51,0)</f>
        <v>0.19655603836137972</v>
      </c>
      <c r="T51" s="55">
        <f>T48+T49+T50</f>
        <v>7928.7321180000008</v>
      </c>
      <c r="U51" s="21">
        <f>IF(L51&gt;0,V51/L51,0)</f>
        <v>0.52243933689980515</v>
      </c>
      <c r="V51" s="55">
        <f>V48+V49+V50</f>
        <v>21074.303210000002</v>
      </c>
      <c r="W51" s="21">
        <f>IF(L51&gt;0,X51/L51,0)</f>
        <v>0.39999999999999997</v>
      </c>
      <c r="X51" s="55">
        <f>X48+X49+X50</f>
        <v>16135.311200000002</v>
      </c>
      <c r="Y51" s="56">
        <f>IF(L51&gt;0,Z51/L51,0)</f>
        <v>3.2526360346864583E-3</v>
      </c>
      <c r="Z51" s="57">
        <f>SUM(Z48:Z50)</f>
        <v>131.20573660000002</v>
      </c>
      <c r="AA51" s="63">
        <f>IF(L51&gt;0,(AA48*L48+AA49*L49+AA50*L50)/L51,0)</f>
        <v>3.1468611882539948E-3</v>
      </c>
      <c r="AB51" s="56">
        <f>IF(J51&gt;0,(J48*AB48+J49*AB49+J50*AB50)/J51,0)</f>
        <v>2.7346106048053021E-4</v>
      </c>
      <c r="AC51" s="53">
        <f>SUM(AC48:AC50)</f>
        <v>11.03089698</v>
      </c>
      <c r="AD51" s="54">
        <f>IF(J51&gt;0,(J48*AD48+J49*AD49+J50*AD50)/J51,0)</f>
        <v>0.21875834023750348</v>
      </c>
      <c r="AE51" s="59">
        <f>SUM(AE48:AE50)</f>
        <v>117.41241840000001</v>
      </c>
      <c r="AF51" s="54">
        <f>IF(AND(Z51&gt;0),((Z48*AF48+Z49*AF49+Z50*AF50)/Z51),0)</f>
        <v>0.91707342536673708</v>
      </c>
      <c r="AG51" s="58">
        <f t="shared" si="2"/>
        <v>0.91416669426657449</v>
      </c>
      <c r="AH51" s="52">
        <f>SUM(AH48:AH50)</f>
        <v>588</v>
      </c>
      <c r="AI51" s="21">
        <f>IF(AH51&gt;0,(AI48*AH48+AI49*AH49+AI50*AH50)/AH51,0)</f>
        <v>8.723809523809524E-2</v>
      </c>
      <c r="AJ51" s="54">
        <f>IF(J51&gt;0,(AJ48*J48+AJ49*J49+AJ50*J50)/J51,0)</f>
        <v>0.2344408059467919</v>
      </c>
      <c r="AK51" s="59">
        <f>SUM(AK48:AK50)</f>
        <v>125.70427799999999</v>
      </c>
      <c r="AL51" s="70"/>
      <c r="AM51" s="57">
        <f>SUM(AM48:AM50)</f>
        <v>1201.42</v>
      </c>
      <c r="AN51" s="124"/>
      <c r="AO51" s="125">
        <f>AN50</f>
        <v>1171.3999999999992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47" t="s">
        <v>52</v>
      </c>
      <c r="D52" s="12">
        <v>5918</v>
      </c>
      <c r="E52" s="12">
        <v>2</v>
      </c>
      <c r="F52" s="12">
        <v>6846</v>
      </c>
      <c r="G52" s="13">
        <v>0.4</v>
      </c>
      <c r="H52" s="13">
        <v>2.4</v>
      </c>
      <c r="I52" s="12">
        <v>6797</v>
      </c>
      <c r="J52" s="12">
        <v>14938</v>
      </c>
      <c r="K52" s="14">
        <v>7.4999999999999997E-2</v>
      </c>
      <c r="L52" s="25">
        <f>J52*(1-K52)</f>
        <v>13817.650000000001</v>
      </c>
      <c r="M52" s="15">
        <v>0.86799999999999999</v>
      </c>
      <c r="N52" s="26">
        <f>L52*M52</f>
        <v>11993.720200000002</v>
      </c>
      <c r="O52" s="14">
        <v>0.104</v>
      </c>
      <c r="P52" s="26">
        <f>L52*O52</f>
        <v>1437.0356000000002</v>
      </c>
      <c r="Q52" s="16">
        <v>2.8000000000000001E-2</v>
      </c>
      <c r="R52" s="26">
        <f>L52*Q52</f>
        <v>386.89420000000007</v>
      </c>
      <c r="S52" s="16">
        <v>0.19400000000000001</v>
      </c>
      <c r="T52" s="26">
        <f>L52*S52</f>
        <v>2680.6241000000005</v>
      </c>
      <c r="U52" s="16">
        <v>0.53300000000000003</v>
      </c>
      <c r="V52" s="26">
        <f>L52*U52</f>
        <v>7364.8074500000012</v>
      </c>
      <c r="W52" s="16">
        <v>0.39</v>
      </c>
      <c r="X52" s="26">
        <f>W52*L52</f>
        <v>5388.8835000000008</v>
      </c>
      <c r="Y52" s="17">
        <v>3.3400000000000001E-3</v>
      </c>
      <c r="Z52" s="61">
        <f>L52*Y52</f>
        <v>46.150951000000006</v>
      </c>
      <c r="AA52" s="28">
        <f>IF(J52&gt;0,(AC52+AK52)/J52,0)</f>
        <v>3.5393273664479845E-3</v>
      </c>
      <c r="AB52" s="17">
        <v>3.1E-4</v>
      </c>
      <c r="AC52" s="25">
        <f>AB52*L52</f>
        <v>4.2834715000000001</v>
      </c>
      <c r="AD52" s="141">
        <v>0.2117</v>
      </c>
      <c r="AE52" s="31">
        <f>AH52*(1-AI52)*AD52</f>
        <v>44.936077099999999</v>
      </c>
      <c r="AF52" s="29">
        <f>IF(AND(AD52&gt;0,AB52&gt;0,Y52&gt;0),((Y52-AB52)*AD52)/((AD52-AB52)*Y52),0)</f>
        <v>0.90851600172567493</v>
      </c>
      <c r="AG52" s="62">
        <f t="shared" si="2"/>
        <v>0.91365009535871278</v>
      </c>
      <c r="AH52" s="12">
        <v>233</v>
      </c>
      <c r="AI52" s="14">
        <v>8.8999999999999996E-2</v>
      </c>
      <c r="AJ52" s="15">
        <v>0.22889999999999999</v>
      </c>
      <c r="AK52" s="31">
        <f t="shared" si="1"/>
        <v>48.587000699999997</v>
      </c>
      <c r="AL52" s="19">
        <v>1.65</v>
      </c>
      <c r="AM52" s="19">
        <v>1000.4</v>
      </c>
      <c r="AN52" s="119">
        <f>AN50+AH52-AM52-AO52</f>
        <v>275.9999999999992</v>
      </c>
      <c r="AO52" s="120">
        <v>128</v>
      </c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11" t="s">
        <v>54</v>
      </c>
      <c r="D53" s="35">
        <v>19930</v>
      </c>
      <c r="E53" s="44">
        <v>1</v>
      </c>
      <c r="F53" s="35">
        <v>9480</v>
      </c>
      <c r="G53" s="36">
        <v>0.4</v>
      </c>
      <c r="H53" s="38">
        <v>3</v>
      </c>
      <c r="I53" s="35">
        <v>9588</v>
      </c>
      <c r="J53" s="35">
        <v>14833</v>
      </c>
      <c r="K53" s="66">
        <v>7.1999999999999995E-2</v>
      </c>
      <c r="L53" s="38">
        <f>J53*(1-K53)</f>
        <v>13765.024000000001</v>
      </c>
      <c r="M53" s="39">
        <v>0.86599999999999999</v>
      </c>
      <c r="N53" s="26">
        <f>L53*M53</f>
        <v>11920.510784000002</v>
      </c>
      <c r="O53" s="37">
        <v>7.0999999999999994E-2</v>
      </c>
      <c r="P53" s="26">
        <f>L53*O53</f>
        <v>977.31670399999996</v>
      </c>
      <c r="Q53" s="40">
        <v>6.3E-2</v>
      </c>
      <c r="R53" s="26">
        <f>L53*Q53</f>
        <v>867.1965120000001</v>
      </c>
      <c r="S53" s="40">
        <v>0.20300000000000001</v>
      </c>
      <c r="T53" s="26">
        <f>L53*S53</f>
        <v>2794.2998720000005</v>
      </c>
      <c r="U53" s="40">
        <v>0.51900000000000002</v>
      </c>
      <c r="V53" s="26">
        <f>L53*U53</f>
        <v>7144.0474560000011</v>
      </c>
      <c r="W53" s="40">
        <v>0.39</v>
      </c>
      <c r="X53" s="26">
        <f>W53*L53</f>
        <v>5368.3593600000004</v>
      </c>
      <c r="Y53" s="41">
        <v>3.2000000000000002E-3</v>
      </c>
      <c r="Z53" s="18">
        <f>L53*Y53</f>
        <v>44.048076800000004</v>
      </c>
      <c r="AA53" s="28">
        <f>IF(J53&gt;0,(AC53+AK53)/J53,0)</f>
        <v>3.8701094478527606E-3</v>
      </c>
      <c r="AB53" s="41">
        <v>3.1E-4</v>
      </c>
      <c r="AC53" s="38">
        <f>AB53*L53</f>
        <v>4.2671574400000001</v>
      </c>
      <c r="AD53" s="29">
        <v>0.21379999999999999</v>
      </c>
      <c r="AE53" s="42">
        <f>AH53*(1-AI53)*AD53</f>
        <v>49.806848000000002</v>
      </c>
      <c r="AF53" s="29">
        <f>IF(AND(AD53&gt;0,AB53&gt;0,Y53&gt;0),((Y53-AB53)*AD53)/((AD53-AB53)*Y53),0)</f>
        <v>0.90443639046325364</v>
      </c>
      <c r="AG53" s="30">
        <f t="shared" si="2"/>
        <v>0.92115079897383856</v>
      </c>
      <c r="AH53" s="35">
        <v>256</v>
      </c>
      <c r="AI53" s="66">
        <v>0.09</v>
      </c>
      <c r="AJ53" s="67">
        <v>0.2281</v>
      </c>
      <c r="AK53" s="42">
        <f t="shared" si="1"/>
        <v>53.138176000000001</v>
      </c>
      <c r="AL53" s="18">
        <v>1.8</v>
      </c>
      <c r="AM53" s="18"/>
      <c r="AN53" s="122">
        <f>AN52+AH53-AM53</f>
        <v>531.9999999999992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24" t="s">
        <v>58</v>
      </c>
      <c r="D54" s="44">
        <v>14152</v>
      </c>
      <c r="E54" s="44">
        <v>2</v>
      </c>
      <c r="F54" s="44">
        <v>18915</v>
      </c>
      <c r="G54" s="38">
        <v>0.6</v>
      </c>
      <c r="H54" s="38">
        <v>3</v>
      </c>
      <c r="I54" s="44">
        <v>17800</v>
      </c>
      <c r="J54" s="44">
        <v>14936</v>
      </c>
      <c r="K54" s="66">
        <v>7.3999999999999996E-2</v>
      </c>
      <c r="L54" s="38">
        <f>J54*(1-K54)</f>
        <v>13830.736000000001</v>
      </c>
      <c r="M54" s="29">
        <v>0.84</v>
      </c>
      <c r="N54" s="26">
        <f>L54*M54</f>
        <v>11617.818240000001</v>
      </c>
      <c r="O54" s="40">
        <v>0.129</v>
      </c>
      <c r="P54" s="26">
        <f>L54*O54</f>
        <v>1784.1649440000001</v>
      </c>
      <c r="Q54" s="40">
        <v>3.1E-2</v>
      </c>
      <c r="R54" s="26">
        <f>L54*Q54</f>
        <v>428.752816</v>
      </c>
      <c r="S54" s="40">
        <v>0.19500000000000001</v>
      </c>
      <c r="T54" s="26">
        <f>L54*S54</f>
        <v>2696.9935200000004</v>
      </c>
      <c r="U54" s="40">
        <v>0.52</v>
      </c>
      <c r="V54" s="26">
        <f>L54*U54</f>
        <v>7191.9827200000009</v>
      </c>
      <c r="W54" s="40">
        <v>0.4</v>
      </c>
      <c r="X54" s="26">
        <f>W54*L54</f>
        <v>5532.2944000000007</v>
      </c>
      <c r="Y54" s="48">
        <v>3.3300000000000001E-3</v>
      </c>
      <c r="Z54" s="18">
        <f>L54*Y54</f>
        <v>46.056350880000004</v>
      </c>
      <c r="AA54" s="28">
        <f>IF(J54&gt;0,(AC54+AK54)/J54,0)</f>
        <v>3.1788048299410824E-3</v>
      </c>
      <c r="AB54" s="48">
        <v>2.9E-4</v>
      </c>
      <c r="AC54" s="38">
        <f>AB54*L54</f>
        <v>4.0109134400000004</v>
      </c>
      <c r="AD54" s="29">
        <v>0.22170000000000001</v>
      </c>
      <c r="AE54" s="42">
        <f>AH54*(1-AI54)*AD54</f>
        <v>42.396799500000007</v>
      </c>
      <c r="AF54" s="29">
        <f>IF(AND(AD54&gt;0,AB54&gt;0,Y54&gt;0),((Y54-AB54)*AD54)/((AD54-AB54)*Y54),0)</f>
        <v>0.91410863462712977</v>
      </c>
      <c r="AG54" s="30">
        <f t="shared" si="2"/>
        <v>0.90993167738397596</v>
      </c>
      <c r="AH54" s="44">
        <v>209</v>
      </c>
      <c r="AI54" s="66">
        <v>8.5000000000000006E-2</v>
      </c>
      <c r="AJ54" s="67">
        <v>0.2273</v>
      </c>
      <c r="AK54" s="42">
        <f t="shared" si="1"/>
        <v>43.467715500000004</v>
      </c>
      <c r="AL54" s="18">
        <v>1.7</v>
      </c>
      <c r="AM54" s="18"/>
      <c r="AN54" s="122">
        <f>AN53+AH54-AM54</f>
        <v>740.9999999999992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40000</v>
      </c>
      <c r="E55" s="68"/>
      <c r="F55" s="52">
        <f>SUM(F52:F54)</f>
        <v>35241</v>
      </c>
      <c r="G55" s="53"/>
      <c r="H55" s="69"/>
      <c r="I55" s="52">
        <f>SUM(I52:I54)</f>
        <v>34185</v>
      </c>
      <c r="J55" s="52">
        <f>SUM(J52:J54)</f>
        <v>44707</v>
      </c>
      <c r="K55" s="21">
        <f>IF(J55&gt;0,(J52*K52+J53*K53+J54*K54)/J55,0)</f>
        <v>7.3670566130583579E-2</v>
      </c>
      <c r="L55" s="53">
        <f>L52+L53+L54</f>
        <v>41413.410000000003</v>
      </c>
      <c r="M55" s="54">
        <f>IF(L55&gt;0,N55/L55,0)</f>
        <v>0.85798414629464226</v>
      </c>
      <c r="N55" s="55">
        <f>N52+N53+N54</f>
        <v>35532.049224000002</v>
      </c>
      <c r="O55" s="21">
        <f>IF(L55&gt;0,P55/L55,0)</f>
        <v>0.10138062159092912</v>
      </c>
      <c r="P55" s="55">
        <f>P52+P53+P54</f>
        <v>4198.5172480000001</v>
      </c>
      <c r="Q55" s="21">
        <f>IF(L55&gt;0,R55/L55,0)</f>
        <v>4.0635232114428634E-2</v>
      </c>
      <c r="R55" s="55">
        <f>R52+R53+R54</f>
        <v>1682.8435280000001</v>
      </c>
      <c r="S55" s="21">
        <f>IF(L55&gt;0,T55/L55,0)</f>
        <v>0.19732539513167352</v>
      </c>
      <c r="T55" s="55">
        <f>T52+T53+T54</f>
        <v>8171.9174920000005</v>
      </c>
      <c r="U55" s="21">
        <f>IF(L55&gt;0,V55/L55,0)</f>
        <v>0.52400508980062266</v>
      </c>
      <c r="V55" s="55">
        <f>V52+V53+V54</f>
        <v>21700.837626000004</v>
      </c>
      <c r="W55" s="21">
        <f>IF(L55&gt;0,X55/L55,0)</f>
        <v>0.39333967572339495</v>
      </c>
      <c r="X55" s="55">
        <f>X52+X53+X54</f>
        <v>16289.537260000003</v>
      </c>
      <c r="Y55" s="56">
        <f>IF(L55&gt;0,Z55/L55,0)</f>
        <v>3.2901270066869642E-3</v>
      </c>
      <c r="Z55" s="57">
        <f>SUM(Z52:Z54)</f>
        <v>136.25537868000001</v>
      </c>
      <c r="AA55" s="63">
        <f>IF(L55&gt;0,(AA52*L52+AA53*L53+AA54*L54)/L55,0)</f>
        <v>3.5288701562068907E-3</v>
      </c>
      <c r="AB55" s="56">
        <f>IF(J55&gt;0,(J52*AB52+J53*AB53+J54*AB54)/J55,0)</f>
        <v>3.0331827230635022E-4</v>
      </c>
      <c r="AC55" s="53">
        <f>SUM(AC52:AC54)</f>
        <v>12.561542379999999</v>
      </c>
      <c r="AD55" s="54">
        <f>IF(J55&gt;0,(J52*AD52+J53*AD53+J54*AD54)/J55,0)</f>
        <v>0.21573760708613865</v>
      </c>
      <c r="AE55" s="59">
        <f>SUM(AE52:AE54)</f>
        <v>137.13972460000002</v>
      </c>
      <c r="AF55" s="54">
        <f>IF(AND(Z55&gt;0),((Z52*AF52+Z53*AF53+Z54*AF54)/Z55),0)</f>
        <v>0.90908755518510975</v>
      </c>
      <c r="AG55" s="58">
        <f t="shared" si="2"/>
        <v>0.91526371375932802</v>
      </c>
      <c r="AH55" s="52">
        <f>SUM(AH52:AH54)</f>
        <v>698</v>
      </c>
      <c r="AI55" s="21">
        <f>IF(J55&gt;0,(AI52*J52+AI53*J53+AI54*J54)/J55,0)</f>
        <v>8.7995436956181367E-2</v>
      </c>
      <c r="AJ55" s="54">
        <f>IF(J55&gt;0,(AJ52*J52+AJ53*J53+AJ54*J54)/J55,0)</f>
        <v>0.22810003578857899</v>
      </c>
      <c r="AK55" s="59">
        <f>SUM(AK52:AK54)</f>
        <v>145.19289219999999</v>
      </c>
      <c r="AL55" s="70"/>
      <c r="AM55" s="57">
        <f>SUM(AM52:AM54)</f>
        <v>1000.4</v>
      </c>
      <c r="AN55" s="124"/>
      <c r="AO55" s="125">
        <f>AN54</f>
        <v>740.9999999999992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50</v>
      </c>
      <c r="D56" s="12">
        <v>12749</v>
      </c>
      <c r="E56" s="12">
        <v>1</v>
      </c>
      <c r="F56" s="12">
        <v>15355</v>
      </c>
      <c r="G56" s="13">
        <v>0.6</v>
      </c>
      <c r="H56" s="13">
        <v>3.1</v>
      </c>
      <c r="I56" s="12">
        <v>15173</v>
      </c>
      <c r="J56" s="12">
        <v>14966</v>
      </c>
      <c r="K56" s="14">
        <v>7.5999999999999998E-2</v>
      </c>
      <c r="L56" s="25">
        <f>J56*(1-K56)</f>
        <v>13828.584000000001</v>
      </c>
      <c r="M56" s="15">
        <v>0.83899999999999997</v>
      </c>
      <c r="N56" s="26">
        <f>L56*M56</f>
        <v>11602.181976</v>
      </c>
      <c r="O56" s="14">
        <v>0.106</v>
      </c>
      <c r="P56" s="26">
        <f>L56*O56</f>
        <v>1465.8299039999999</v>
      </c>
      <c r="Q56" s="16">
        <v>5.5E-2</v>
      </c>
      <c r="R56" s="26">
        <f>L56*Q56</f>
        <v>760.57212000000004</v>
      </c>
      <c r="S56" s="16">
        <v>0.19700000000000001</v>
      </c>
      <c r="T56" s="26">
        <f>L56*S56</f>
        <v>2724.2310480000001</v>
      </c>
      <c r="U56" s="16">
        <v>0.501</v>
      </c>
      <c r="V56" s="26">
        <f>L56*U56</f>
        <v>6928.1205840000002</v>
      </c>
      <c r="W56" s="16">
        <v>0.4</v>
      </c>
      <c r="X56" s="26">
        <f>W56*L56</f>
        <v>5531.4336000000003</v>
      </c>
      <c r="Y56" s="17">
        <v>3.2599999999999999E-3</v>
      </c>
      <c r="Z56" s="61">
        <f>L56*Y56</f>
        <v>45.081183840000001</v>
      </c>
      <c r="AA56" s="28">
        <f>IF(J56&gt;0,(AC56+AK56)/J56,0)</f>
        <v>3.5918549298409727E-3</v>
      </c>
      <c r="AB56" s="17">
        <v>2.7E-4</v>
      </c>
      <c r="AC56" s="25">
        <f>AB56*L56</f>
        <v>3.7337176800000003</v>
      </c>
      <c r="AD56" s="141">
        <v>0.2213</v>
      </c>
      <c r="AE56" s="31">
        <f>AH56*(1-AI56)*AD56</f>
        <v>48.297839799999998</v>
      </c>
      <c r="AF56" s="29">
        <f>IF(AND(AD56&gt;0,AB56&gt;0,Y56&gt;0),((Y56-AB56)*AD56)/((AD56-AB56)*Y56),0)</f>
        <v>0.918298296125585</v>
      </c>
      <c r="AG56" s="62">
        <f t="shared" si="2"/>
        <v>0.92592067048850424</v>
      </c>
      <c r="AH56" s="12">
        <v>238</v>
      </c>
      <c r="AI56" s="14">
        <v>8.3000000000000004E-2</v>
      </c>
      <c r="AJ56" s="15">
        <v>0.22919999999999999</v>
      </c>
      <c r="AK56" s="31">
        <f t="shared" si="1"/>
        <v>50.021983200000001</v>
      </c>
      <c r="AL56" s="19">
        <v>1.75</v>
      </c>
      <c r="AM56" s="19"/>
      <c r="AN56" s="119">
        <f>AN54+AH56-AM56</f>
        <v>978.9999999999992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11" t="s">
        <v>51</v>
      </c>
      <c r="D57" s="35">
        <v>19861</v>
      </c>
      <c r="E57" s="44">
        <v>3</v>
      </c>
      <c r="F57" s="35">
        <v>18112</v>
      </c>
      <c r="G57" s="36">
        <v>0.3</v>
      </c>
      <c r="H57" s="38">
        <v>3.1</v>
      </c>
      <c r="I57" s="35">
        <v>17600</v>
      </c>
      <c r="J57" s="35">
        <v>15102</v>
      </c>
      <c r="K57" s="66">
        <v>7.0000000000000007E-2</v>
      </c>
      <c r="L57" s="38">
        <f>J57*(1-K57)</f>
        <v>14044.859999999999</v>
      </c>
      <c r="M57" s="39">
        <v>0.77600000000000002</v>
      </c>
      <c r="N57" s="26">
        <f>L57*M57</f>
        <v>10898.81136</v>
      </c>
      <c r="O57" s="37">
        <v>0.17699999999999999</v>
      </c>
      <c r="P57" s="26">
        <f>L57*O57</f>
        <v>2485.9402199999995</v>
      </c>
      <c r="Q57" s="40">
        <v>4.7E-2</v>
      </c>
      <c r="R57" s="26">
        <f>L57*Q57</f>
        <v>660.10841999999991</v>
      </c>
      <c r="S57" s="40">
        <v>0.188</v>
      </c>
      <c r="T57" s="26">
        <f>L57*S57</f>
        <v>2640.4336799999996</v>
      </c>
      <c r="U57" s="40">
        <v>0.53300000000000003</v>
      </c>
      <c r="V57" s="26">
        <f>L57*U57</f>
        <v>7485.9103799999993</v>
      </c>
      <c r="W57" s="40">
        <v>0.4</v>
      </c>
      <c r="X57" s="26">
        <f>W57*L57</f>
        <v>5617.9439999999995</v>
      </c>
      <c r="Y57" s="41">
        <v>3.3500000000000001E-3</v>
      </c>
      <c r="Z57" s="18">
        <f>L57*Y57</f>
        <v>47.050280999999998</v>
      </c>
      <c r="AA57" s="28">
        <f>IF(J57&gt;0,(AC57+AK57)/J57,0)</f>
        <v>3.3287242484439147E-3</v>
      </c>
      <c r="AB57" s="41">
        <v>2.7999999999999998E-4</v>
      </c>
      <c r="AC57" s="38">
        <f>AB57*L57</f>
        <v>3.9325607999999992</v>
      </c>
      <c r="AD57" s="29">
        <v>0.22450000000000001</v>
      </c>
      <c r="AE57" s="42">
        <f>AH57*(1-AI57)*AD57</f>
        <v>44.380731500000003</v>
      </c>
      <c r="AF57" s="29">
        <f>IF(AND(AD57&gt;0,AB57&gt;0,Y57&gt;0),((Y57-AB57)*AD57)/((AD57-AB57)*Y57),0)</f>
        <v>0.91756230887308177</v>
      </c>
      <c r="AG57" s="30">
        <f t="shared" si="2"/>
        <v>0.91697905771139621</v>
      </c>
      <c r="AH57" s="35">
        <v>217</v>
      </c>
      <c r="AI57" s="66">
        <v>8.8999999999999996E-2</v>
      </c>
      <c r="AJ57" s="67">
        <v>0.2344</v>
      </c>
      <c r="AK57" s="42">
        <f t="shared" si="1"/>
        <v>46.337832800000001</v>
      </c>
      <c r="AL57" s="18">
        <v>1.68</v>
      </c>
      <c r="AM57" s="18"/>
      <c r="AN57" s="122">
        <f>AN56+AH57-AM57</f>
        <v>1195.9999999999991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24" t="s">
        <v>58</v>
      </c>
      <c r="D58" s="44">
        <v>15490</v>
      </c>
      <c r="E58" s="44">
        <v>3</v>
      </c>
      <c r="F58" s="44">
        <v>17545</v>
      </c>
      <c r="G58" s="38">
        <v>0.6</v>
      </c>
      <c r="H58" s="38">
        <v>3</v>
      </c>
      <c r="I58" s="44">
        <v>17023</v>
      </c>
      <c r="J58" s="44">
        <v>15022</v>
      </c>
      <c r="K58" s="66">
        <v>8.4000000000000005E-2</v>
      </c>
      <c r="L58" s="38">
        <f>J58*(1-K58)</f>
        <v>13760.152</v>
      </c>
      <c r="M58" s="29">
        <v>0.82099999999999995</v>
      </c>
      <c r="N58" s="26">
        <f>L58*M58</f>
        <v>11297.084792</v>
      </c>
      <c r="O58" s="40">
        <v>0.13700000000000001</v>
      </c>
      <c r="P58" s="26">
        <f>L58*O58</f>
        <v>1885.1408240000001</v>
      </c>
      <c r="Q58" s="40">
        <v>4.2000000000000003E-2</v>
      </c>
      <c r="R58" s="26">
        <f>L58*Q58</f>
        <v>577.92638399999998</v>
      </c>
      <c r="S58" s="40">
        <v>0.20599999999999999</v>
      </c>
      <c r="T58" s="26">
        <f>L58*S58</f>
        <v>2834.591312</v>
      </c>
      <c r="U58" s="40">
        <v>0.49399999999999999</v>
      </c>
      <c r="V58" s="26">
        <f>L58*U58</f>
        <v>6797.5150880000001</v>
      </c>
      <c r="W58" s="40">
        <v>0.4</v>
      </c>
      <c r="X58" s="26">
        <f>W58*L58</f>
        <v>5504.0608000000002</v>
      </c>
      <c r="Y58" s="48">
        <v>3.3999999999999998E-3</v>
      </c>
      <c r="Z58" s="18">
        <f>L58*Y58</f>
        <v>46.784516799999999</v>
      </c>
      <c r="AA58" s="28">
        <f>IF(J58&gt;0,(AC58+AK58)/J58,0)</f>
        <v>3.5943393582745314E-3</v>
      </c>
      <c r="AB58" s="48">
        <v>2.7E-4</v>
      </c>
      <c r="AC58" s="38">
        <f>AB58*L58</f>
        <v>3.71524104</v>
      </c>
      <c r="AD58" s="29">
        <v>0.22</v>
      </c>
      <c r="AE58" s="42">
        <f>AH58*(1-AI58)*AD58</f>
        <v>46.949760000000005</v>
      </c>
      <c r="AF58" s="29">
        <f>IF(AND(AD58&gt;0,AB58&gt;0,Y58&gt;0),((Y58-AB58)*AD58)/((AD58-AB58)*Y58),0)</f>
        <v>0.92171943642063392</v>
      </c>
      <c r="AG58" s="30">
        <f t="shared" si="2"/>
        <v>0.92594302437706599</v>
      </c>
      <c r="AH58" s="44">
        <v>234</v>
      </c>
      <c r="AI58" s="66">
        <v>8.7999999999999995E-2</v>
      </c>
      <c r="AJ58" s="67">
        <v>0.2356</v>
      </c>
      <c r="AK58" s="42">
        <f t="shared" si="1"/>
        <v>50.278924800000006</v>
      </c>
      <c r="AL58" s="18">
        <v>1.65</v>
      </c>
      <c r="AM58" s="18"/>
      <c r="AN58" s="122">
        <f>AN57+AH58-AM58</f>
        <v>1429.9999999999991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48100</v>
      </c>
      <c r="E59" s="68"/>
      <c r="F59" s="52">
        <f>SUM(F56:F58)</f>
        <v>51012</v>
      </c>
      <c r="G59" s="53"/>
      <c r="H59" s="69"/>
      <c r="I59" s="52">
        <f>SUM(I56:I58)</f>
        <v>49796</v>
      </c>
      <c r="J59" s="52">
        <f>SUM(J56:J58)</f>
        <v>45090</v>
      </c>
      <c r="K59" s="21">
        <f>IF(J59&gt;0,(J56*K56+J57*K57+J58*K58)/J59,0)</f>
        <v>7.6655666444888013E-2</v>
      </c>
      <c r="L59" s="53">
        <f>L56+L57+L58</f>
        <v>41633.595999999998</v>
      </c>
      <c r="M59" s="54">
        <f>IF(L59&gt;0,N59/L59,0)</f>
        <v>0.81179819605301451</v>
      </c>
      <c r="N59" s="55">
        <f>N56+N57+N58</f>
        <v>33798.078128000001</v>
      </c>
      <c r="O59" s="21">
        <f>IF(L59&gt;0,P59/L59,0)</f>
        <v>0.14019713665857736</v>
      </c>
      <c r="P59" s="55">
        <f>P56+P57+P58</f>
        <v>5836.9109479999997</v>
      </c>
      <c r="Q59" s="21">
        <f>IF(L59&gt;0,R59/L59,0)</f>
        <v>4.8004667288408139E-2</v>
      </c>
      <c r="R59" s="55">
        <f>R56+R57+R58</f>
        <v>1998.6069239999997</v>
      </c>
      <c r="S59" s="21">
        <f>IF(L59&gt;0,T59/L59,0)</f>
        <v>0.19693845422336329</v>
      </c>
      <c r="T59" s="55">
        <f>T56+T57+T58</f>
        <v>8199.2560400000002</v>
      </c>
      <c r="U59" s="21">
        <f>IF(L59&gt;0,V59/L59,0)</f>
        <v>0.50948147865968629</v>
      </c>
      <c r="V59" s="55">
        <f>V56+V57+V58</f>
        <v>21211.546051999998</v>
      </c>
      <c r="W59" s="21">
        <f>IF(L59&gt;0,X59/L59,0)</f>
        <v>0.4</v>
      </c>
      <c r="X59" s="55">
        <f>X56+X57+X58</f>
        <v>16653.438399999999</v>
      </c>
      <c r="Y59" s="56">
        <f>IF(L59&gt;0,Z59/L59,0)</f>
        <v>3.3366318306974978E-3</v>
      </c>
      <c r="Z59" s="57">
        <f>SUM(Z56:Z58)</f>
        <v>138.91598164000001</v>
      </c>
      <c r="AA59" s="63">
        <f>IF(L59&gt;0,(AA56*L56+AA57*L57+AA58*L58)/L59,0)</f>
        <v>3.5039103893538285E-3</v>
      </c>
      <c r="AB59" s="56">
        <f>IF(J59&gt;0,(J56*AB56+J57*AB57+J58*AB58)/J59,0)</f>
        <v>2.7334930139720558E-4</v>
      </c>
      <c r="AC59" s="53">
        <f>SUM(AC56:AC58)</f>
        <v>11.381519519999999</v>
      </c>
      <c r="AD59" s="54">
        <f>IF(J59&gt;0,(J56*AD56+J57*AD57+J58*AD58)/J59,0)</f>
        <v>0.22193867376358395</v>
      </c>
      <c r="AE59" s="59">
        <f>SUM(AE56:AE58)</f>
        <v>139.62833130000001</v>
      </c>
      <c r="AF59" s="54">
        <f>IF(AND(Z59&gt;0),((Z56*AF56+Z57*AF57+Z58*AF58)/Z59),0)</f>
        <v>0.91920120151548612</v>
      </c>
      <c r="AG59" s="58">
        <f t="shared" si="2"/>
        <v>0.92306993718635089</v>
      </c>
      <c r="AH59" s="52">
        <f>SUM(AH56:AH58)</f>
        <v>689</v>
      </c>
      <c r="AI59" s="21">
        <f>IF(AH59&gt;0,(AI56*AH56+AI57*AH57+AI58*AH58)/AH59,0)</f>
        <v>8.6587808417997097E-2</v>
      </c>
      <c r="AJ59" s="54">
        <f>IF(J59&gt;0,(AJ56*J56+AJ57*J57+AJ58*J58)/J59,0)</f>
        <v>0.23307383455311598</v>
      </c>
      <c r="AK59" s="59">
        <f>SUM(AK56:AK58)</f>
        <v>146.63874079999999</v>
      </c>
      <c r="AL59" s="70"/>
      <c r="AM59" s="57">
        <f>SUM(AM56:AM58)</f>
        <v>0</v>
      </c>
      <c r="AN59" s="124"/>
      <c r="AO59" s="125">
        <f>AN58</f>
        <v>1429.9999999999991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50</v>
      </c>
      <c r="D60" s="12">
        <v>28010</v>
      </c>
      <c r="E60" s="12">
        <v>4</v>
      </c>
      <c r="F60" s="12">
        <v>14512</v>
      </c>
      <c r="G60" s="13">
        <v>0.6</v>
      </c>
      <c r="H60" s="13">
        <v>2.7</v>
      </c>
      <c r="I60" s="12">
        <v>13792</v>
      </c>
      <c r="J60" s="12">
        <v>15193</v>
      </c>
      <c r="K60" s="14">
        <v>7.8E-2</v>
      </c>
      <c r="L60" s="25">
        <f>J60*(1-K60)</f>
        <v>14007.946</v>
      </c>
      <c r="M60" s="15">
        <v>0.79700000000000004</v>
      </c>
      <c r="N60" s="26">
        <f>L60*M60</f>
        <v>11164.332962</v>
      </c>
      <c r="O60" s="14">
        <v>0.114</v>
      </c>
      <c r="P60" s="26">
        <f>L60*O60</f>
        <v>1596.9058440000001</v>
      </c>
      <c r="Q60" s="16">
        <v>8.8999999999999996E-2</v>
      </c>
      <c r="R60" s="26">
        <f>L60*Q60</f>
        <v>1246.7071939999998</v>
      </c>
      <c r="S60" s="16">
        <v>0.217</v>
      </c>
      <c r="T60" s="26">
        <f>L60*S60</f>
        <v>3039.7242820000001</v>
      </c>
      <c r="U60" s="16">
        <v>0.47899999999999998</v>
      </c>
      <c r="V60" s="26">
        <f>L60*U60</f>
        <v>6709.8061339999995</v>
      </c>
      <c r="W60" s="16">
        <v>0.4</v>
      </c>
      <c r="X60" s="26">
        <f>W60*L60</f>
        <v>5603.1784000000007</v>
      </c>
      <c r="Y60" s="17">
        <v>3.3700000000000002E-3</v>
      </c>
      <c r="Z60" s="61">
        <f>L60*Y60</f>
        <v>47.206778020000002</v>
      </c>
      <c r="AA60" s="28">
        <f>IF(J60&gt;0,(AC60+AK60)/J60,0)</f>
        <v>3.3686501230829986E-3</v>
      </c>
      <c r="AB60" s="17">
        <v>2.7E-4</v>
      </c>
      <c r="AC60" s="25">
        <f>AB60*L60</f>
        <v>3.78214542</v>
      </c>
      <c r="AD60" s="141">
        <v>0.22289999999999999</v>
      </c>
      <c r="AE60" s="31">
        <f>AH60*(1-AI60)*AD60</f>
        <v>46.603263299999995</v>
      </c>
      <c r="AF60" s="29">
        <f>IF(AND(AD60&gt;0,AB60&gt;0,Y60&gt;0),((Y60-AB60)*AD60)/((AD60-AB60)*Y60),0)</f>
        <v>0.92099691428246966</v>
      </c>
      <c r="AG60" s="62">
        <f t="shared" si="2"/>
        <v>0.92094604864102414</v>
      </c>
      <c r="AH60" s="12">
        <v>229</v>
      </c>
      <c r="AI60" s="14">
        <v>8.6999999999999994E-2</v>
      </c>
      <c r="AJ60" s="15">
        <v>0.22670000000000001</v>
      </c>
      <c r="AK60" s="31">
        <f t="shared" si="1"/>
        <v>47.3977559</v>
      </c>
      <c r="AL60" s="19">
        <v>1.75</v>
      </c>
      <c r="AM60" s="19"/>
      <c r="AN60" s="119">
        <f>AN58+AH60-AM60</f>
        <v>1658.9999999999991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51</v>
      </c>
      <c r="D61" s="35">
        <v>19840</v>
      </c>
      <c r="E61" s="44">
        <v>4</v>
      </c>
      <c r="F61" s="35">
        <v>16310</v>
      </c>
      <c r="G61" s="36">
        <v>0.2</v>
      </c>
      <c r="H61" s="38">
        <v>3.1</v>
      </c>
      <c r="I61" s="35">
        <v>16388</v>
      </c>
      <c r="J61" s="35">
        <v>15272</v>
      </c>
      <c r="K61" s="66">
        <v>7.4999999999999997E-2</v>
      </c>
      <c r="L61" s="38">
        <f>J61*(1-K61)</f>
        <v>14126.6</v>
      </c>
      <c r="M61" s="39">
        <v>0.81200000000000006</v>
      </c>
      <c r="N61" s="26">
        <f>L61*M61</f>
        <v>11470.799200000001</v>
      </c>
      <c r="O61" s="37">
        <v>0.12</v>
      </c>
      <c r="P61" s="26">
        <f>L61*O61</f>
        <v>1695.192</v>
      </c>
      <c r="Q61" s="40">
        <v>6.8000000000000005E-2</v>
      </c>
      <c r="R61" s="26">
        <f>L61*Q61</f>
        <v>960.60880000000009</v>
      </c>
      <c r="S61" s="40">
        <v>0.219</v>
      </c>
      <c r="T61" s="26">
        <f>L61*S61</f>
        <v>3093.7254000000003</v>
      </c>
      <c r="U61" s="40">
        <v>0.48399999999999999</v>
      </c>
      <c r="V61" s="26">
        <f>L61*U61</f>
        <v>6837.2744000000002</v>
      </c>
      <c r="W61" s="40">
        <v>0.41</v>
      </c>
      <c r="X61" s="26">
        <f>W61*L61</f>
        <v>5791.9059999999999</v>
      </c>
      <c r="Y61" s="41">
        <v>3.3700000000000002E-3</v>
      </c>
      <c r="Z61" s="18">
        <f>L61*Y61</f>
        <v>47.606642000000001</v>
      </c>
      <c r="AA61" s="28">
        <f>IF(J61&gt;0,(AC61+AK61)/J61,0)</f>
        <v>3.5673868648507072E-3</v>
      </c>
      <c r="AB61" s="41">
        <v>2.7E-4</v>
      </c>
      <c r="AC61" s="38">
        <f>AB61*L61</f>
        <v>3.8141820000000002</v>
      </c>
      <c r="AD61" s="29">
        <v>0.224</v>
      </c>
      <c r="AE61" s="42">
        <f>AH61*(1-AI61)*AD61</f>
        <v>48.522432000000002</v>
      </c>
      <c r="AF61" s="29">
        <f>IF(AND(AD61&gt;0,AB61&gt;0,Y61&gt;0),((Y61-AB61)*AD61)/((AD61-AB61)*Y61),0)</f>
        <v>0.92099142923572164</v>
      </c>
      <c r="AG61" s="30">
        <f t="shared" si="2"/>
        <v>0.92538255382362866</v>
      </c>
      <c r="AH61" s="35">
        <v>237</v>
      </c>
      <c r="AI61" s="66">
        <v>8.5999999999999993E-2</v>
      </c>
      <c r="AJ61" s="67">
        <v>0.2339</v>
      </c>
      <c r="AK61" s="42">
        <f t="shared" si="1"/>
        <v>50.666950199999995</v>
      </c>
      <c r="AL61" s="18">
        <v>1.68</v>
      </c>
      <c r="AM61" s="18"/>
      <c r="AN61" s="122">
        <f>AN60+AH61-AM61</f>
        <v>1895.9999999999991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24" t="s">
        <v>58</v>
      </c>
      <c r="D62" s="44">
        <v>13940</v>
      </c>
      <c r="E62" s="44">
        <v>6</v>
      </c>
      <c r="F62" s="44">
        <v>18050</v>
      </c>
      <c r="G62" s="38">
        <v>0.6</v>
      </c>
      <c r="H62" s="38">
        <v>3.1</v>
      </c>
      <c r="I62" s="44">
        <v>16997</v>
      </c>
      <c r="J62" s="44">
        <v>15079</v>
      </c>
      <c r="K62" s="66">
        <v>7.6999999999999999E-2</v>
      </c>
      <c r="L62" s="38">
        <f>J62*(1-K62)</f>
        <v>13917.917000000001</v>
      </c>
      <c r="M62" s="29">
        <v>0.8</v>
      </c>
      <c r="N62" s="26">
        <f>L62*M62</f>
        <v>11134.333600000002</v>
      </c>
      <c r="O62" s="40">
        <v>0.14799999999999999</v>
      </c>
      <c r="P62" s="26">
        <f>L62*O62</f>
        <v>2059.8517160000001</v>
      </c>
      <c r="Q62" s="40">
        <v>5.1999999999999998E-2</v>
      </c>
      <c r="R62" s="26">
        <f>L62*Q62</f>
        <v>723.73168400000009</v>
      </c>
      <c r="S62" s="40">
        <v>0.21</v>
      </c>
      <c r="T62" s="26">
        <f>L62*S62</f>
        <v>2922.7625700000003</v>
      </c>
      <c r="U62" s="40">
        <v>0.49399999999999999</v>
      </c>
      <c r="V62" s="26">
        <f>L62*U62</f>
        <v>6875.4509980000003</v>
      </c>
      <c r="W62" s="40">
        <v>0.4</v>
      </c>
      <c r="X62" s="26">
        <f>W62*L62</f>
        <v>5567.1668000000009</v>
      </c>
      <c r="Y62" s="48">
        <v>3.5100000000000001E-3</v>
      </c>
      <c r="Z62" s="18">
        <f>L62*Y62</f>
        <v>48.851888670000008</v>
      </c>
      <c r="AA62" s="28">
        <f>IF(J62&gt;0,(AC62+AK62)/J62,0)</f>
        <v>3.671496752437164E-3</v>
      </c>
      <c r="AB62" s="48">
        <v>2.9E-4</v>
      </c>
      <c r="AC62" s="38">
        <f>AB62*L62</f>
        <v>4.0361959300000008</v>
      </c>
      <c r="AD62" s="29">
        <v>0.22309999999999999</v>
      </c>
      <c r="AE62" s="42">
        <f>AH62*(1-AI62)*AD62</f>
        <v>50.311504100000001</v>
      </c>
      <c r="AF62" s="29">
        <f>IF(AND(AD62&gt;0,AB62&gt;0,Y62&gt;0),((Y62-AB62)*AD62)/((AD62-AB62)*Y62),0)</f>
        <v>0.9185729386797562</v>
      </c>
      <c r="AG62" s="30">
        <f t="shared" si="2"/>
        <v>0.92218816005658877</v>
      </c>
      <c r="AH62" s="44">
        <v>247</v>
      </c>
      <c r="AI62" s="66">
        <v>8.6999999999999994E-2</v>
      </c>
      <c r="AJ62" s="67">
        <v>0.2276</v>
      </c>
      <c r="AK62" s="42">
        <f t="shared" si="1"/>
        <v>51.326303599999996</v>
      </c>
      <c r="AL62" s="18">
        <v>1.68</v>
      </c>
      <c r="AM62" s="18"/>
      <c r="AN62" s="122">
        <f>AN61+AH62-AM62</f>
        <v>2142.9999999999991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61790</v>
      </c>
      <c r="E63" s="68"/>
      <c r="F63" s="52">
        <f>SUM(F60:F62)</f>
        <v>48872</v>
      </c>
      <c r="G63" s="53"/>
      <c r="H63" s="69"/>
      <c r="I63" s="52">
        <f>SUM(I60:I62)</f>
        <v>47177</v>
      </c>
      <c r="J63" s="52">
        <f>SUM(J60:J62)</f>
        <v>45544</v>
      </c>
      <c r="K63" s="21">
        <f>IF(J63&gt;0,(J60*K60+J61*K61+J62*K62)/J63,0)</f>
        <v>7.6662941331459677E-2</v>
      </c>
      <c r="L63" s="53">
        <f>L60+L61+L62</f>
        <v>42052.463000000003</v>
      </c>
      <c r="M63" s="54">
        <f>IF(L63&gt;0,N63/L63,0)</f>
        <v>0.80303181675708279</v>
      </c>
      <c r="N63" s="55">
        <f>N60+N61+N62</f>
        <v>33769.465762000007</v>
      </c>
      <c r="O63" s="21">
        <f>IF(L63&gt;0,P63/L63,0)</f>
        <v>0.12726839709721638</v>
      </c>
      <c r="P63" s="55">
        <f>P60+P61+P62</f>
        <v>5351.94956</v>
      </c>
      <c r="Q63" s="21">
        <f>IF(L63&gt;0,R63/L63,0)</f>
        <v>6.9699786145700895E-2</v>
      </c>
      <c r="R63" s="55">
        <f>R60+R61+R62</f>
        <v>2931.0476779999999</v>
      </c>
      <c r="S63" s="21">
        <f>IF(L63&gt;0,T63/L63,0)</f>
        <v>0.21535509708432538</v>
      </c>
      <c r="T63" s="55">
        <f>T60+T61+T62</f>
        <v>9056.2122520000012</v>
      </c>
      <c r="U63" s="21">
        <f>IF(L63&gt;0,V63/L63,0)</f>
        <v>0.4856441234369554</v>
      </c>
      <c r="V63" s="55">
        <f>V60+V61+V62</f>
        <v>20422.531532000001</v>
      </c>
      <c r="W63" s="21">
        <f>IF(L63&gt;0,X63/L63,0)</f>
        <v>0.40335928004977967</v>
      </c>
      <c r="X63" s="55">
        <f>X60+X61+X62</f>
        <v>16962.251199999999</v>
      </c>
      <c r="Y63" s="56">
        <f>IF(L63&gt;0,Z63/L63,0)</f>
        <v>3.4163351785126118E-3</v>
      </c>
      <c r="Z63" s="57">
        <f>SUM(Z60:Z62)</f>
        <v>143.66530869000002</v>
      </c>
      <c r="AA63" s="63">
        <f>IF(L63&gt;0,(AA60*L60+AA61*L61+AA62*L62)/L63,0)</f>
        <v>3.5356431647827619E-3</v>
      </c>
      <c r="AB63" s="56">
        <f>IF(J63&gt;0,(J60*AB60+J61*AB61+J62*AB62)/J63,0)</f>
        <v>2.7662172843843317E-4</v>
      </c>
      <c r="AC63" s="53">
        <f>SUM(AC60:AC62)</f>
        <v>11.63252335</v>
      </c>
      <c r="AD63" s="54">
        <f>IF(J63&gt;0,(J60*AD60+J61*AD61+J62*AD62)/J63,0)</f>
        <v>0.22333507377481115</v>
      </c>
      <c r="AE63" s="59">
        <f>SUM(AE60:AE62)</f>
        <v>145.4371994</v>
      </c>
      <c r="AF63" s="54">
        <f>IF(AND(Z63&gt;0),((Z60*AF60+Z61*AF61+Z62*AF62)/Z63),0)</f>
        <v>0.92017084908954594</v>
      </c>
      <c r="AG63" s="58">
        <f t="shared" si="2"/>
        <v>0.92287476555808601</v>
      </c>
      <c r="AH63" s="52">
        <f>SUM(AH60:AH62)</f>
        <v>713</v>
      </c>
      <c r="AI63" s="21">
        <f>IF(J63&gt;0,(AI60*J60+AI61*J61+AI62*J62)/J63,0)</f>
        <v>8.6664675917793768E-2</v>
      </c>
      <c r="AJ63" s="54">
        <f>IF(J63&gt;0,(AJ60*J60+AJ61*J61+AJ62*J62)/J63,0)</f>
        <v>0.22941231117161429</v>
      </c>
      <c r="AK63" s="59">
        <f>SUM(AK60:AK62)</f>
        <v>149.39100969999998</v>
      </c>
      <c r="AL63" s="70"/>
      <c r="AM63" s="57">
        <f>SUM(AM60:AM62)</f>
        <v>0</v>
      </c>
      <c r="AN63" s="124"/>
      <c r="AO63" s="125">
        <f>AN62</f>
        <v>2142.9999999999991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50</v>
      </c>
      <c r="D64" s="12">
        <v>5479</v>
      </c>
      <c r="E64" s="12">
        <v>5</v>
      </c>
      <c r="F64" s="12">
        <v>7394</v>
      </c>
      <c r="G64" s="13">
        <v>0.7</v>
      </c>
      <c r="H64" s="13">
        <v>2.9</v>
      </c>
      <c r="I64" s="12">
        <v>7416</v>
      </c>
      <c r="J64" s="12">
        <v>14998</v>
      </c>
      <c r="K64" s="14">
        <v>7.9000000000000001E-2</v>
      </c>
      <c r="L64" s="25">
        <f>J64*(1-K64)</f>
        <v>13813.158000000001</v>
      </c>
      <c r="M64" s="15">
        <v>0.82799999999999996</v>
      </c>
      <c r="N64" s="26">
        <f>L64*M64</f>
        <v>11437.294824000001</v>
      </c>
      <c r="O64" s="14">
        <v>0.124</v>
      </c>
      <c r="P64" s="26">
        <f>L64*O64</f>
        <v>1712.8315920000002</v>
      </c>
      <c r="Q64" s="16">
        <v>4.8000000000000001E-2</v>
      </c>
      <c r="R64" s="26">
        <f>L64*Q64</f>
        <v>663.03158400000007</v>
      </c>
      <c r="S64" s="16">
        <v>0.21199999999999999</v>
      </c>
      <c r="T64" s="26">
        <f>L64*S64</f>
        <v>2928.3894960000002</v>
      </c>
      <c r="U64" s="16">
        <v>0.5</v>
      </c>
      <c r="V64" s="26">
        <f>L64*U64</f>
        <v>6906.5790000000006</v>
      </c>
      <c r="W64" s="16">
        <v>0.4</v>
      </c>
      <c r="X64" s="26">
        <f>W64*L64</f>
        <v>5525.2632000000012</v>
      </c>
      <c r="Y64" s="17">
        <v>3.49E-3</v>
      </c>
      <c r="Z64" s="61">
        <f>L64*Y64</f>
        <v>48.207921420000005</v>
      </c>
      <c r="AA64" s="28">
        <f>IF(J64&gt;0,(AC64+AK64)/J64,0)</f>
        <v>3.6561678503800508E-3</v>
      </c>
      <c r="AB64" s="17">
        <v>2.9E-4</v>
      </c>
      <c r="AC64" s="25">
        <f>AB64*L64</f>
        <v>4.0058158200000005</v>
      </c>
      <c r="AD64" s="141">
        <v>0.23480000000000001</v>
      </c>
      <c r="AE64" s="31">
        <f>AH64*(1-AI64)*AD64</f>
        <v>52.048585600000003</v>
      </c>
      <c r="AF64" s="29">
        <f>IF(AND(AD64&gt;0,AB64&gt;0,Y64&gt;0),((Y64-AB64)*AD64)/((AD64-AB64)*Y64),0)</f>
        <v>0.91803930868961803</v>
      </c>
      <c r="AG64" s="62">
        <f t="shared" si="2"/>
        <v>0.92184785677629266</v>
      </c>
      <c r="AH64" s="12">
        <v>242</v>
      </c>
      <c r="AI64" s="14">
        <v>8.4000000000000005E-2</v>
      </c>
      <c r="AJ64" s="15">
        <v>0.2293</v>
      </c>
      <c r="AK64" s="31">
        <f t="shared" si="1"/>
        <v>50.829389599999999</v>
      </c>
      <c r="AL64" s="19">
        <v>1.75</v>
      </c>
      <c r="AM64" s="19">
        <v>1224.1400000000001</v>
      </c>
      <c r="AN64" s="119">
        <f>AN62+AH64-AM64</f>
        <v>1160.859999999999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51</v>
      </c>
      <c r="D65" s="35">
        <v>20075</v>
      </c>
      <c r="E65" s="44">
        <v>6</v>
      </c>
      <c r="F65" s="35">
        <v>16357</v>
      </c>
      <c r="G65" s="36">
        <v>0.3</v>
      </c>
      <c r="H65" s="38">
        <v>3</v>
      </c>
      <c r="I65" s="35">
        <v>16419</v>
      </c>
      <c r="J65" s="35">
        <v>14703</v>
      </c>
      <c r="K65" s="66">
        <v>6.7000000000000004E-2</v>
      </c>
      <c r="L65" s="38">
        <f>J65*(1-K65)</f>
        <v>13717.899000000001</v>
      </c>
      <c r="M65" s="39">
        <v>0.72599999999999998</v>
      </c>
      <c r="N65" s="26">
        <f>L65*M65</f>
        <v>9959.1946740000003</v>
      </c>
      <c r="O65" s="37">
        <v>0.217</v>
      </c>
      <c r="P65" s="26">
        <f>L65*O65</f>
        <v>2976.7840830000005</v>
      </c>
      <c r="Q65" s="40">
        <v>5.7000000000000002E-2</v>
      </c>
      <c r="R65" s="26">
        <f>L65*Q65</f>
        <v>781.92024300000014</v>
      </c>
      <c r="S65" s="40">
        <v>0.19400000000000001</v>
      </c>
      <c r="T65" s="26">
        <f>L65*S65</f>
        <v>2661.2724060000005</v>
      </c>
      <c r="U65" s="40">
        <v>0.52100000000000002</v>
      </c>
      <c r="V65" s="26">
        <f>L65*U65</f>
        <v>7147.0253790000006</v>
      </c>
      <c r="W65" s="40">
        <v>0.4</v>
      </c>
      <c r="X65" s="26">
        <f>W65*L65</f>
        <v>5487.1596000000009</v>
      </c>
      <c r="Y65" s="41">
        <v>3.47E-3</v>
      </c>
      <c r="Z65" s="18">
        <f>L65*Y65</f>
        <v>47.601109530000002</v>
      </c>
      <c r="AA65" s="28">
        <f>IF(J65&gt;0,(AC65+AK65)/J65,0)</f>
        <v>3.6323235870230571E-3</v>
      </c>
      <c r="AB65" s="41">
        <v>2.9999999999999997E-4</v>
      </c>
      <c r="AC65" s="38">
        <f>AB65*L65</f>
        <v>4.1153696999999996</v>
      </c>
      <c r="AD65" s="29">
        <v>0.23580000000000001</v>
      </c>
      <c r="AE65" s="42">
        <f>AH65*(1-AI65)*AD65</f>
        <v>50.271381000000005</v>
      </c>
      <c r="AF65" s="29">
        <f>IF(AND(AD65&gt;0,AB65&gt;0,Y65&gt;0),((Y65-AB65)*AD65)/((AD65-AB65)*Y65),0)</f>
        <v>0.91470841975807193</v>
      </c>
      <c r="AG65" s="30">
        <f t="shared" si="2"/>
        <v>0.91860019470329468</v>
      </c>
      <c r="AH65" s="35">
        <v>233</v>
      </c>
      <c r="AI65" s="66">
        <v>8.5000000000000006E-2</v>
      </c>
      <c r="AJ65" s="67">
        <v>0.23119999999999999</v>
      </c>
      <c r="AK65" s="42">
        <f t="shared" si="1"/>
        <v>49.290684000000006</v>
      </c>
      <c r="AL65" s="18">
        <v>1.68</v>
      </c>
      <c r="AM65" s="18"/>
      <c r="AN65" s="122">
        <f>AN64+AH65-AM65</f>
        <v>1393.859999999999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47" t="s">
        <v>52</v>
      </c>
      <c r="D66" s="44">
        <v>19300</v>
      </c>
      <c r="E66" s="44">
        <v>3</v>
      </c>
      <c r="F66" s="44">
        <v>17062</v>
      </c>
      <c r="G66" s="38">
        <v>0.4</v>
      </c>
      <c r="H66" s="38">
        <v>3</v>
      </c>
      <c r="I66" s="44">
        <v>16663</v>
      </c>
      <c r="J66" s="44">
        <v>14854</v>
      </c>
      <c r="K66" s="66">
        <v>7.2999999999999995E-2</v>
      </c>
      <c r="L66" s="38">
        <f>J66*(1-K66)</f>
        <v>13769.658000000001</v>
      </c>
      <c r="M66" s="29">
        <v>0.87</v>
      </c>
      <c r="N66" s="26">
        <f>L66*M66</f>
        <v>11979.602460000002</v>
      </c>
      <c r="O66" s="40">
        <v>9.1999999999999998E-2</v>
      </c>
      <c r="P66" s="26">
        <f>L66*O66</f>
        <v>1266.808536</v>
      </c>
      <c r="Q66" s="40">
        <v>3.7999999999999999E-2</v>
      </c>
      <c r="R66" s="26">
        <f>L66*Q66</f>
        <v>523.24700400000006</v>
      </c>
      <c r="S66" s="40">
        <v>0.2</v>
      </c>
      <c r="T66" s="26">
        <f>L66*S66</f>
        <v>2753.9316000000003</v>
      </c>
      <c r="U66" s="40">
        <v>0.48399999999999999</v>
      </c>
      <c r="V66" s="26">
        <f>L66*U66</f>
        <v>6664.5144720000008</v>
      </c>
      <c r="W66" s="40">
        <v>0.4</v>
      </c>
      <c r="X66" s="26">
        <f>W66*L66</f>
        <v>5507.8632000000007</v>
      </c>
      <c r="Y66" s="48">
        <v>3.47E-3</v>
      </c>
      <c r="Z66" s="18">
        <f>L66*Y66</f>
        <v>47.780713260000006</v>
      </c>
      <c r="AA66" s="28">
        <f>IF(J66&gt;0,(AC66+AK66)/J66,0)</f>
        <v>3.5026417678739735E-3</v>
      </c>
      <c r="AB66" s="48">
        <v>2.9E-4</v>
      </c>
      <c r="AC66" s="38">
        <f>AB66*L66</f>
        <v>3.9932008200000002</v>
      </c>
      <c r="AD66" s="29">
        <v>0.2339</v>
      </c>
      <c r="AE66" s="42">
        <f>AH66*(1-AI66)*AD66</f>
        <v>48.849547200000003</v>
      </c>
      <c r="AF66" s="29">
        <f>IF(AND(AD66&gt;0,AB66&gt;0,Y66&gt;0),((Y66-AB66)*AD66)/((AD66-AB66)*Y66),0)</f>
        <v>0.91756415129183388</v>
      </c>
      <c r="AG66" s="30">
        <f t="shared" si="2"/>
        <v>0.91836328610213791</v>
      </c>
      <c r="AH66" s="44">
        <v>228</v>
      </c>
      <c r="AI66" s="66">
        <v>8.4000000000000005E-2</v>
      </c>
      <c r="AJ66" s="67">
        <v>0.23</v>
      </c>
      <c r="AK66" s="42">
        <f t="shared" si="1"/>
        <v>48.035040000000002</v>
      </c>
      <c r="AL66" s="18">
        <v>1.7</v>
      </c>
      <c r="AM66" s="18"/>
      <c r="AN66" s="122">
        <f>AN65+AH66-AM66</f>
        <v>1621.859999999999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44854</v>
      </c>
      <c r="E67" s="68"/>
      <c r="F67" s="52">
        <f>SUM(F64:F66)</f>
        <v>40813</v>
      </c>
      <c r="G67" s="53"/>
      <c r="H67" s="69"/>
      <c r="I67" s="52">
        <f>SUM(I64:I66)</f>
        <v>40498</v>
      </c>
      <c r="J67" s="52">
        <f>SUM(J64:J66)</f>
        <v>44555</v>
      </c>
      <c r="K67" s="21">
        <f>IF(J67&gt;0,(J64*K64+J65*K65+J66*K66)/J67,0)</f>
        <v>7.3039726181124448E-2</v>
      </c>
      <c r="L67" s="53">
        <f>L64+L65+L66</f>
        <v>41300.715000000004</v>
      </c>
      <c r="M67" s="54">
        <f>IF(L67&gt;0,N67/L67,0)</f>
        <v>0.80812382928479576</v>
      </c>
      <c r="N67" s="55">
        <f>N64+N65+N66</f>
        <v>33376.091958000005</v>
      </c>
      <c r="O67" s="21">
        <f>IF(L67&gt;0,P67/L67,0)</f>
        <v>0.14422084971168175</v>
      </c>
      <c r="P67" s="55">
        <f>P64+P65+P66</f>
        <v>5956.4242110000014</v>
      </c>
      <c r="Q67" s="21">
        <f>IF(L67&gt;0,R67/L67,0)</f>
        <v>4.7655321003522585E-2</v>
      </c>
      <c r="R67" s="55">
        <f>R64+R65+R66</f>
        <v>1968.1988310000004</v>
      </c>
      <c r="S67" s="21">
        <f>IF(L67&gt;0,T67/L67,0)</f>
        <v>0.20202055828815557</v>
      </c>
      <c r="T67" s="55">
        <f>T64+T65+T66</f>
        <v>8343.5935020000015</v>
      </c>
      <c r="U67" s="21">
        <f>IF(L67&gt;0,V67/L67,0)</f>
        <v>0.50164068227390246</v>
      </c>
      <c r="V67" s="55">
        <f>V64+V65+V66</f>
        <v>20718.118850999999</v>
      </c>
      <c r="W67" s="21">
        <f>IF(L67&gt;0,X67/L67,0)</f>
        <v>0.40000000000000008</v>
      </c>
      <c r="X67" s="55">
        <f>X64+X65+X66</f>
        <v>16520.286000000004</v>
      </c>
      <c r="Y67" s="56">
        <f>IF(L67&gt;0,Z67/L67,0)</f>
        <v>3.4766890648261174E-3</v>
      </c>
      <c r="Z67" s="57">
        <f>SUM(Z64:Z66)</f>
        <v>143.58974421000002</v>
      </c>
      <c r="AA67" s="63">
        <f>IF(L67&gt;0,(AA64*L64+AA65*L65+AA66*L66)/L67,0)</f>
        <v>3.5970624608813676E-3</v>
      </c>
      <c r="AB67" s="56">
        <f>IF(J67&gt;0,(J64*AB64+J65*AB65+J66*AB66)/J67,0)</f>
        <v>2.9329996633374481E-4</v>
      </c>
      <c r="AC67" s="53">
        <f>SUM(AC64:AC66)</f>
        <v>12.114386340000001</v>
      </c>
      <c r="AD67" s="54">
        <f>IF(J67&gt;0,(J64*AD64+J65*AD65+J66*AD66)/J67,0)</f>
        <v>0.2348299495006172</v>
      </c>
      <c r="AE67" s="59">
        <f>SUM(AE64:AE66)</f>
        <v>151.1695138</v>
      </c>
      <c r="AF67" s="54">
        <f>IF(AND(Z67&gt;0),((Z64*AF64+Z65*AF65+Z66*AF66)/Z67),0)</f>
        <v>0.91677698059483015</v>
      </c>
      <c r="AG67" s="58">
        <f t="shared" si="2"/>
        <v>0.91963316786766647</v>
      </c>
      <c r="AH67" s="52">
        <f>SUM(AH64:AH66)</f>
        <v>703</v>
      </c>
      <c r="AI67" s="21">
        <f>IF(AH67&gt;0,(AI64*AH64+AI65*AH65+AI66*AH66)/AH67,0)</f>
        <v>8.4331436699857751E-2</v>
      </c>
      <c r="AJ67" s="54">
        <f>IF(J67&gt;0,(AJ64*J64+AJ65*J65+AJ66*J66)/J67,0)</f>
        <v>0.23016036359555606</v>
      </c>
      <c r="AK67" s="59">
        <f>SUM(AK64:AK66)</f>
        <v>148.15511360000002</v>
      </c>
      <c r="AL67" s="70"/>
      <c r="AM67" s="57">
        <f>SUM(AM64:AM66)</f>
        <v>1224.1400000000001</v>
      </c>
      <c r="AN67" s="124"/>
      <c r="AO67" s="125">
        <f>AN66</f>
        <v>1621.859999999999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54</v>
      </c>
      <c r="D68" s="12">
        <v>5487</v>
      </c>
      <c r="E68" s="12">
        <v>3</v>
      </c>
      <c r="F68" s="12">
        <v>9160</v>
      </c>
      <c r="G68" s="13">
        <v>0.4</v>
      </c>
      <c r="H68" s="13">
        <v>3.2</v>
      </c>
      <c r="I68" s="12">
        <v>9293</v>
      </c>
      <c r="J68" s="12">
        <v>14910</v>
      </c>
      <c r="K68" s="14">
        <v>7.1999999999999995E-2</v>
      </c>
      <c r="L68" s="25">
        <f>J68*(1-K68)</f>
        <v>13836.480000000001</v>
      </c>
      <c r="M68" s="15">
        <v>0.87</v>
      </c>
      <c r="N68" s="26">
        <f>L68*M68</f>
        <v>12037.7376</v>
      </c>
      <c r="O68" s="14">
        <v>5.6000000000000001E-2</v>
      </c>
      <c r="P68" s="26">
        <f>L68*O68</f>
        <v>774.84288000000015</v>
      </c>
      <c r="Q68" s="16">
        <v>7.3999999999999996E-2</v>
      </c>
      <c r="R68" s="26">
        <f>L68*Q68</f>
        <v>1023.8995200000001</v>
      </c>
      <c r="S68" s="16">
        <v>0.192</v>
      </c>
      <c r="T68" s="26">
        <f>L68*S68</f>
        <v>2656.6041600000003</v>
      </c>
      <c r="U68" s="16">
        <v>0.50900000000000001</v>
      </c>
      <c r="V68" s="26">
        <f>L68*U68</f>
        <v>7042.768320000001</v>
      </c>
      <c r="W68" s="16">
        <v>0.39</v>
      </c>
      <c r="X68" s="26">
        <f>W68*L68</f>
        <v>5396.2272000000012</v>
      </c>
      <c r="Y68" s="17">
        <v>3.3800000000000002E-3</v>
      </c>
      <c r="Z68" s="61">
        <f>L68*Y68</f>
        <v>46.767302400000005</v>
      </c>
      <c r="AA68" s="28">
        <f>IF(J68&gt;0,(AC68+AK68)/J68,0)</f>
        <v>2.1196315895372236E-3</v>
      </c>
      <c r="AB68" s="17">
        <v>2.9999999999999997E-4</v>
      </c>
      <c r="AC68" s="25">
        <f>AB68*L68</f>
        <v>4.150944</v>
      </c>
      <c r="AD68" s="141">
        <v>0.19850000000000001</v>
      </c>
      <c r="AE68" s="31">
        <f>AH68*(1-AI68)*AD68</f>
        <v>24.090952500000004</v>
      </c>
      <c r="AF68" s="29">
        <f>IF(AND(AD68&gt;0,AB68&gt;0,Y68&gt;0),((Y68-AB68)*AD68)/((AD68-AB68)*Y68),0)</f>
        <v>0.91262188095223884</v>
      </c>
      <c r="AG68" s="62">
        <f t="shared" ref="AG68:AG99" si="3">IF(AND(AA68&gt;0,AJ68&gt;0,AB68&gt;0),((AJ68*(AA68-AB68))/(AA68*(AJ68-AB68))),0)</f>
        <v>0.85960603151328063</v>
      </c>
      <c r="AH68" s="12">
        <v>135</v>
      </c>
      <c r="AI68" s="14">
        <v>0.10100000000000001</v>
      </c>
      <c r="AJ68" s="15">
        <v>0.22620000000000001</v>
      </c>
      <c r="AK68" s="31">
        <f t="shared" si="1"/>
        <v>27.452763000000004</v>
      </c>
      <c r="AL68" s="19">
        <v>1.6</v>
      </c>
      <c r="AM68" s="19">
        <v>503.16</v>
      </c>
      <c r="AN68" s="119">
        <f>AN66+AH68-AM68</f>
        <v>1253.6999999999989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11" t="s">
        <v>51</v>
      </c>
      <c r="D69" s="35">
        <v>19359</v>
      </c>
      <c r="E69" s="44">
        <v>6</v>
      </c>
      <c r="F69" s="35">
        <v>16630</v>
      </c>
      <c r="G69" s="36">
        <v>0.3</v>
      </c>
      <c r="H69" s="38">
        <v>2.9</v>
      </c>
      <c r="I69" s="35">
        <v>15808</v>
      </c>
      <c r="J69" s="35">
        <v>14939</v>
      </c>
      <c r="K69" s="66">
        <v>7.0999999999999994E-2</v>
      </c>
      <c r="L69" s="38">
        <f>J69*(1-K69)</f>
        <v>13878.331</v>
      </c>
      <c r="M69" s="39">
        <v>0.84699999999999998</v>
      </c>
      <c r="N69" s="26">
        <f>L69*M69</f>
        <v>11754.946356999999</v>
      </c>
      <c r="O69" s="37">
        <v>4.9000000000000002E-2</v>
      </c>
      <c r="P69" s="26">
        <f>L69*O69</f>
        <v>680.03821900000003</v>
      </c>
      <c r="Q69" s="40">
        <v>0.104</v>
      </c>
      <c r="R69" s="26">
        <f>L69*Q69</f>
        <v>1443.3464239999998</v>
      </c>
      <c r="S69" s="40">
        <v>0.20699999999999999</v>
      </c>
      <c r="T69" s="26">
        <f>L69*S69</f>
        <v>2872.8145169999998</v>
      </c>
      <c r="U69" s="40">
        <v>0.51</v>
      </c>
      <c r="V69" s="26">
        <f>L69*U69</f>
        <v>7077.9488099999999</v>
      </c>
      <c r="W69" s="40">
        <v>0.39</v>
      </c>
      <c r="X69" s="26">
        <f>W69*L69</f>
        <v>5412.5490900000004</v>
      </c>
      <c r="Y69" s="41">
        <v>3.2499999999999999E-3</v>
      </c>
      <c r="Z69" s="18">
        <f>L69*Y69</f>
        <v>45.104575749999995</v>
      </c>
      <c r="AA69" s="28">
        <f>IF(J69&gt;0,(AC69+AK69)/J69,0)</f>
        <v>3.0171071952607266E-3</v>
      </c>
      <c r="AB69" s="41">
        <v>2.9E-4</v>
      </c>
      <c r="AC69" s="38">
        <f>AB69*L69</f>
        <v>4.0247159899999998</v>
      </c>
      <c r="AD69" s="29">
        <v>0.23050000000000001</v>
      </c>
      <c r="AE69" s="42">
        <f>AH69*(1-AI69)*AD69</f>
        <v>42.069938</v>
      </c>
      <c r="AF69" s="29">
        <f>IF(AND(AD69&gt;0,AB69&gt;0,Y69&gt;0),((Y69-AB69)*AD69)/((AD69-AB69)*Y69),0)</f>
        <v>0.91191654442599246</v>
      </c>
      <c r="AG69" s="30">
        <f t="shared" si="3"/>
        <v>0.90504846524877691</v>
      </c>
      <c r="AH69" s="35">
        <v>206</v>
      </c>
      <c r="AI69" s="66">
        <v>0.114</v>
      </c>
      <c r="AJ69" s="67">
        <v>0.22489999999999999</v>
      </c>
      <c r="AK69" s="42">
        <f t="shared" si="1"/>
        <v>41.047848399999999</v>
      </c>
      <c r="AL69" s="18">
        <v>1.68</v>
      </c>
      <c r="AM69" s="18"/>
      <c r="AN69" s="122">
        <f>AN68+AH69-AM69</f>
        <v>1459.6999999999989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47" t="s">
        <v>52</v>
      </c>
      <c r="D70" s="44">
        <v>22500</v>
      </c>
      <c r="E70" s="44">
        <v>2</v>
      </c>
      <c r="F70" s="44">
        <v>17994</v>
      </c>
      <c r="G70" s="38">
        <v>0.3</v>
      </c>
      <c r="H70" s="38">
        <v>2.8</v>
      </c>
      <c r="I70" s="44">
        <v>17395</v>
      </c>
      <c r="J70" s="44">
        <v>14923</v>
      </c>
      <c r="K70" s="66">
        <v>7.1999999999999995E-2</v>
      </c>
      <c r="L70" s="38">
        <f>J70*(1-K70)</f>
        <v>13848.544</v>
      </c>
      <c r="M70" s="29">
        <v>0.86699999999999999</v>
      </c>
      <c r="N70" s="26">
        <f>L70*M70</f>
        <v>12006.687647999999</v>
      </c>
      <c r="O70" s="40">
        <v>8.7999999999999995E-2</v>
      </c>
      <c r="P70" s="26">
        <f>L70*O70</f>
        <v>1218.6718719999999</v>
      </c>
      <c r="Q70" s="40">
        <v>4.4999999999999998E-2</v>
      </c>
      <c r="R70" s="26">
        <f>L70*Q70</f>
        <v>623.18448000000001</v>
      </c>
      <c r="S70" s="40">
        <v>0.19700000000000001</v>
      </c>
      <c r="T70" s="26">
        <f>L70*S70</f>
        <v>2728.163168</v>
      </c>
      <c r="U70" s="40">
        <v>0.52400000000000002</v>
      </c>
      <c r="V70" s="26">
        <f>L70*U70</f>
        <v>7256.6370560000005</v>
      </c>
      <c r="W70" s="40">
        <v>0.39</v>
      </c>
      <c r="X70" s="26">
        <f>W70*L70</f>
        <v>5400.9321600000003</v>
      </c>
      <c r="Y70" s="48">
        <v>3.3500000000000001E-3</v>
      </c>
      <c r="Z70" s="18">
        <f>L70*Y70</f>
        <v>46.3926224</v>
      </c>
      <c r="AA70" s="28">
        <f>IF(J70&gt;0,(AC70+AK70)/J70,0)</f>
        <v>3.9322070897272665E-3</v>
      </c>
      <c r="AB70" s="48">
        <v>2.9999999999999997E-4</v>
      </c>
      <c r="AC70" s="38">
        <f>AB70*L70</f>
        <v>4.1545631999999992</v>
      </c>
      <c r="AD70" s="29">
        <v>0.23330000000000001</v>
      </c>
      <c r="AE70" s="42">
        <f>AH70*(1-AI70)*AD70</f>
        <v>55.501136800000005</v>
      </c>
      <c r="AF70" s="29">
        <f>IF(AND(AD70&gt;0,AB70&gt;0,Y70&gt;0),((Y70-AB70)*AD70)/((AD70-AB70)*Y70),0)</f>
        <v>0.91162001153033112</v>
      </c>
      <c r="AG70" s="30">
        <f t="shared" si="3"/>
        <v>0.92491759345984725</v>
      </c>
      <c r="AH70" s="44">
        <v>262</v>
      </c>
      <c r="AI70" s="66">
        <v>9.1999999999999998E-2</v>
      </c>
      <c r="AJ70" s="67">
        <v>0.22919999999999999</v>
      </c>
      <c r="AK70" s="42">
        <f t="shared" si="1"/>
        <v>54.5257632</v>
      </c>
      <c r="AL70" s="18">
        <v>1.8</v>
      </c>
      <c r="AM70" s="18"/>
      <c r="AN70" s="122">
        <f>AN69+AH70-AM70</f>
        <v>1721.6999999999989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47346</v>
      </c>
      <c r="E71" s="68"/>
      <c r="F71" s="52">
        <f>SUM(F68:F70)</f>
        <v>43784</v>
      </c>
      <c r="G71" s="53"/>
      <c r="H71" s="69"/>
      <c r="I71" s="52">
        <f>SUM(I68:I70)</f>
        <v>42496</v>
      </c>
      <c r="J71" s="52">
        <f>SUM(J68:J70)</f>
        <v>44772</v>
      </c>
      <c r="K71" s="21">
        <f>IF(J71&gt;0,(J68*K68+J69*K69+J70*K70)/J71,0)</f>
        <v>7.1666331635843822E-2</v>
      </c>
      <c r="L71" s="53">
        <f>L68+L69+L70</f>
        <v>41563.355000000003</v>
      </c>
      <c r="M71" s="54">
        <f>IF(L71&gt;0,N71/L71,0)</f>
        <v>0.86132054558637039</v>
      </c>
      <c r="N71" s="55">
        <f>N68+N69+N70</f>
        <v>35799.371605</v>
      </c>
      <c r="O71" s="21">
        <f>IF(L71&gt;0,P71/L71,0)</f>
        <v>6.4324763268027801E-2</v>
      </c>
      <c r="P71" s="55">
        <f>P68+P69+P70</f>
        <v>2673.5529710000001</v>
      </c>
      <c r="Q71" s="21">
        <f>IF(L71&gt;0,R71/L71,0)</f>
        <v>7.4354691145601684E-2</v>
      </c>
      <c r="R71" s="55">
        <f>R68+R69+R70</f>
        <v>3090.4304239999997</v>
      </c>
      <c r="S71" s="21">
        <f>IF(L71&gt;0,T71/L71,0)</f>
        <v>0.19867457391252463</v>
      </c>
      <c r="T71" s="55">
        <f>T68+T69+T70</f>
        <v>8257.5818450000006</v>
      </c>
      <c r="U71" s="21">
        <f>IF(L71&gt;0,V71/L71,0)</f>
        <v>0.51433177581549894</v>
      </c>
      <c r="V71" s="55">
        <f>V68+V69+V70</f>
        <v>21377.354186</v>
      </c>
      <c r="W71" s="21">
        <f>IF(L71&gt;0,X71/L71,0)</f>
        <v>0.39</v>
      </c>
      <c r="X71" s="55">
        <f>X68+X69+X70</f>
        <v>16209.708450000002</v>
      </c>
      <c r="Y71" s="56">
        <f>IF(L71&gt;0,Z71/L71,0)</f>
        <v>3.3265962420502386E-3</v>
      </c>
      <c r="Z71" s="57">
        <f>SUM(Z68:Z70)</f>
        <v>138.26450055000001</v>
      </c>
      <c r="AA71" s="63">
        <f>IF(L71&gt;0,(AA68*L68+AA69*L69+AA70*L70)/L71,0)</f>
        <v>3.023239950516747E-3</v>
      </c>
      <c r="AB71" s="56">
        <f>IF(J71&gt;0,(J68*AB68+J69*AB69+J70*AB70)/J71,0)</f>
        <v>2.9666331635843827E-4</v>
      </c>
      <c r="AC71" s="53">
        <f>SUM(AC68:AC70)</f>
        <v>12.330223189999998</v>
      </c>
      <c r="AD71" s="54">
        <f>IF(J71&gt;0,(J68*AD68+J69*AD69+J70*AD70)/J71,0)</f>
        <v>0.22077661038148846</v>
      </c>
      <c r="AE71" s="59">
        <f>SUM(AE68:AE70)</f>
        <v>121.66202730000001</v>
      </c>
      <c r="AF71" s="54">
        <f>IF(AND(Z71&gt;0),((Z68*AF68+Z69*AF69+Z70*AF70)/Z71),0)</f>
        <v>0.91205562385623395</v>
      </c>
      <c r="AG71" s="58">
        <f t="shared" si="3"/>
        <v>0.90305379427884824</v>
      </c>
      <c r="AH71" s="52">
        <f>SUM(AH68:AH70)</f>
        <v>603</v>
      </c>
      <c r="AI71" s="21">
        <f>IF(AH71&gt;0,(AI68*AH68+AI69*AH69+AI70*AH70)/AH71,0)</f>
        <v>0.10153067993366501</v>
      </c>
      <c r="AJ71" s="54">
        <f>IF(J71&gt;0,(AJ68*J68+AJ69*J69+AJ70*J70)/J71,0)</f>
        <v>0.22676616412043241</v>
      </c>
      <c r="AK71" s="59">
        <f>SUM(AK68:AK70)</f>
        <v>123.0263746</v>
      </c>
      <c r="AL71" s="70"/>
      <c r="AM71" s="57">
        <f>SUM(AM68:AM70)</f>
        <v>503.16</v>
      </c>
      <c r="AN71" s="124"/>
      <c r="AO71" s="125">
        <f>AN70</f>
        <v>1721.6999999999989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64" t="s">
        <v>54</v>
      </c>
      <c r="D72" s="12">
        <v>5909</v>
      </c>
      <c r="E72" s="12">
        <v>1</v>
      </c>
      <c r="F72" s="12">
        <v>10384</v>
      </c>
      <c r="G72" s="13">
        <v>0.7</v>
      </c>
      <c r="H72" s="13">
        <v>3.2</v>
      </c>
      <c r="I72" s="12">
        <v>10408</v>
      </c>
      <c r="J72" s="12">
        <v>14963</v>
      </c>
      <c r="K72" s="14">
        <v>8.3000000000000004E-2</v>
      </c>
      <c r="L72" s="25">
        <f>J72*(1-K72)</f>
        <v>13721.071</v>
      </c>
      <c r="M72" s="15">
        <v>0.92300000000000004</v>
      </c>
      <c r="N72" s="26">
        <f>L72*M72</f>
        <v>12664.548533000001</v>
      </c>
      <c r="O72" s="14">
        <v>5.1999999999999998E-2</v>
      </c>
      <c r="P72" s="26">
        <f>L72*O72</f>
        <v>713.49569199999996</v>
      </c>
      <c r="Q72" s="16">
        <v>2.5000000000000001E-2</v>
      </c>
      <c r="R72" s="26">
        <f>L72*Q72</f>
        <v>343.02677500000004</v>
      </c>
      <c r="S72" s="16">
        <v>0.2</v>
      </c>
      <c r="T72" s="26">
        <f>L72*S72</f>
        <v>2744.2142000000003</v>
      </c>
      <c r="U72" s="16">
        <v>0.51900000000000002</v>
      </c>
      <c r="V72" s="26">
        <f>L72*U72</f>
        <v>7121.2358490000006</v>
      </c>
      <c r="W72" s="16">
        <v>0.39</v>
      </c>
      <c r="X72" s="26">
        <f>W72*L72</f>
        <v>5351.2176900000004</v>
      </c>
      <c r="Y72" s="17">
        <v>3.3800000000000002E-3</v>
      </c>
      <c r="Z72" s="61">
        <f>L72*Y72</f>
        <v>46.37721998</v>
      </c>
      <c r="AA72" s="28">
        <f>IF(J72&gt;0,(AC72+AK72)/J72,0)</f>
        <v>4.3214625469491421E-3</v>
      </c>
      <c r="AB72" s="17">
        <v>2.9E-4</v>
      </c>
      <c r="AC72" s="25">
        <f>AB72*L72</f>
        <v>3.9791105899999999</v>
      </c>
      <c r="AD72" s="141">
        <v>0.23130000000000001</v>
      </c>
      <c r="AE72" s="31">
        <f>AH72*(1-AI72)*AD72</f>
        <v>59.600690100000008</v>
      </c>
      <c r="AF72" s="29">
        <f>IF(AND(AD72&gt;0,AB72&gt;0,Y72&gt;0),((Y72-AB72)*AD72)/((AD72-AB72)*Y72),0)</f>
        <v>0.91534883220557839</v>
      </c>
      <c r="AG72" s="62">
        <f t="shared" si="3"/>
        <v>0.93404329151507892</v>
      </c>
      <c r="AH72" s="12">
        <v>281</v>
      </c>
      <c r="AI72" s="14">
        <v>8.3000000000000004E-2</v>
      </c>
      <c r="AJ72" s="15">
        <v>0.23549999999999999</v>
      </c>
      <c r="AK72" s="31">
        <f t="shared" ref="AK72:AK78" si="4">AH72*(1-AI72)*AJ72</f>
        <v>60.682933500000004</v>
      </c>
      <c r="AL72" s="19">
        <v>1.88</v>
      </c>
      <c r="AM72" s="19">
        <v>499.48</v>
      </c>
      <c r="AN72" s="119">
        <f>AN70+AH72-AM72</f>
        <v>1503.2199999999989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24" t="s">
        <v>58</v>
      </c>
      <c r="D73" s="35">
        <v>21891</v>
      </c>
      <c r="E73" s="44">
        <v>3</v>
      </c>
      <c r="F73" s="35">
        <v>15574</v>
      </c>
      <c r="G73" s="36">
        <v>0.4</v>
      </c>
      <c r="H73" s="38">
        <v>2.7</v>
      </c>
      <c r="I73" s="35">
        <v>14902</v>
      </c>
      <c r="J73" s="35">
        <v>14955</v>
      </c>
      <c r="K73" s="66">
        <v>7.9000000000000001E-2</v>
      </c>
      <c r="L73" s="38">
        <f>J73*(1-K73)</f>
        <v>13773.555</v>
      </c>
      <c r="M73" s="39">
        <v>0.9</v>
      </c>
      <c r="N73" s="26">
        <f>L73*M73</f>
        <v>12396.199500000001</v>
      </c>
      <c r="O73" s="37">
        <v>6.2E-2</v>
      </c>
      <c r="P73" s="26">
        <f>L73*O73</f>
        <v>853.96041000000002</v>
      </c>
      <c r="Q73" s="40">
        <v>3.7999999999999999E-2</v>
      </c>
      <c r="R73" s="26">
        <f>L73*Q73</f>
        <v>523.39508999999998</v>
      </c>
      <c r="S73" s="40">
        <v>0.20699999999999999</v>
      </c>
      <c r="T73" s="26">
        <f>L73*S73</f>
        <v>2851.1258849999999</v>
      </c>
      <c r="U73" s="40">
        <v>0.50600000000000001</v>
      </c>
      <c r="V73" s="26">
        <f>L73*U73</f>
        <v>6969.4188300000005</v>
      </c>
      <c r="W73" s="40">
        <v>0.4</v>
      </c>
      <c r="X73" s="26">
        <f>W73*L73</f>
        <v>5509.4220000000005</v>
      </c>
      <c r="Y73" s="41">
        <v>3.4099999999999998E-3</v>
      </c>
      <c r="Z73" s="18">
        <f>L73*Y73</f>
        <v>46.967822550000001</v>
      </c>
      <c r="AA73" s="28">
        <f>IF(J73&gt;0,(AC73+AK73)/J73,0)</f>
        <v>3.6165531227014378E-3</v>
      </c>
      <c r="AB73" s="41">
        <v>3.1E-4</v>
      </c>
      <c r="AC73" s="38">
        <f>AB73*L73</f>
        <v>4.26980205</v>
      </c>
      <c r="AD73" s="29">
        <v>0.23100000000000001</v>
      </c>
      <c r="AE73" s="42">
        <f>AH73*(1-AI73)*AD73</f>
        <v>50.626653000000005</v>
      </c>
      <c r="AF73" s="29">
        <f>IF(AND(AD73&gt;0,AB73&gt;0,Y73&gt;0),((Y73-AB73)*AD73)/((AD73-AB73)*Y73),0)</f>
        <v>0.91031254063895273</v>
      </c>
      <c r="AG73" s="30">
        <f t="shared" si="3"/>
        <v>0.91553165857773688</v>
      </c>
      <c r="AH73" s="35">
        <v>239</v>
      </c>
      <c r="AI73" s="66">
        <v>8.3000000000000004E-2</v>
      </c>
      <c r="AJ73" s="67">
        <v>0.2273</v>
      </c>
      <c r="AK73" s="42">
        <f t="shared" si="4"/>
        <v>49.8157499</v>
      </c>
      <c r="AL73" s="18">
        <v>1.68</v>
      </c>
      <c r="AM73" s="18"/>
      <c r="AN73" s="122">
        <f>AN72+AH73-AM73</f>
        <v>1742.2199999999989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47" t="s">
        <v>52</v>
      </c>
      <c r="D74" s="191">
        <v>21900</v>
      </c>
      <c r="E74" s="44">
        <v>1</v>
      </c>
      <c r="F74" s="44">
        <v>15857</v>
      </c>
      <c r="G74" s="38">
        <v>0.5</v>
      </c>
      <c r="H74" s="38">
        <v>3.2</v>
      </c>
      <c r="I74" s="44">
        <v>15681</v>
      </c>
      <c r="J74" s="44">
        <v>14944</v>
      </c>
      <c r="K74" s="66">
        <v>7.1999999999999995E-2</v>
      </c>
      <c r="L74" s="38">
        <f>J74*(1-K74)</f>
        <v>13868.032000000001</v>
      </c>
      <c r="M74" s="29">
        <v>0.88200000000000001</v>
      </c>
      <c r="N74" s="26">
        <f>L74*M74</f>
        <v>12231.604224000001</v>
      </c>
      <c r="O74" s="40">
        <v>7.4999999999999997E-2</v>
      </c>
      <c r="P74" s="26">
        <f>L74*O74</f>
        <v>1040.1024</v>
      </c>
      <c r="Q74" s="40">
        <v>4.2999999999999997E-2</v>
      </c>
      <c r="R74" s="26">
        <f>L74*Q74</f>
        <v>596.32537600000001</v>
      </c>
      <c r="S74" s="40">
        <v>0.219</v>
      </c>
      <c r="T74" s="26">
        <f>L74*S74</f>
        <v>3037.0990080000001</v>
      </c>
      <c r="U74" s="40">
        <v>0.497</v>
      </c>
      <c r="V74" s="26">
        <f>L74*U74</f>
        <v>6892.4119040000005</v>
      </c>
      <c r="W74" s="40">
        <v>0.39</v>
      </c>
      <c r="X74" s="26">
        <f>W74*L74</f>
        <v>5408.5324800000008</v>
      </c>
      <c r="Y74" s="48">
        <v>3.3500000000000001E-3</v>
      </c>
      <c r="Z74" s="18">
        <f>L74*Y74</f>
        <v>46.457907200000008</v>
      </c>
      <c r="AA74" s="28">
        <f>IF(J74&gt;0,(AC74+AK74)/J74,0)</f>
        <v>3.270032586991435E-3</v>
      </c>
      <c r="AB74" s="48">
        <v>2.9E-4</v>
      </c>
      <c r="AC74" s="38">
        <f>AB74*L74</f>
        <v>4.0217292800000006</v>
      </c>
      <c r="AD74" s="29">
        <v>0.23080000000000001</v>
      </c>
      <c r="AE74" s="42">
        <f>AH74*(1-AI74)*AD74</f>
        <v>45.178407600000007</v>
      </c>
      <c r="AF74" s="29">
        <f>IF(AND(AD74&gt;0,AB74&gt;0,Y74&gt;0),((Y74-AB74)*AD74)/((AD74-AB74)*Y74),0)</f>
        <v>0.91458200732056183</v>
      </c>
      <c r="AG74" s="30">
        <f t="shared" si="3"/>
        <v>0.91247089493522826</v>
      </c>
      <c r="AH74" s="44">
        <v>213</v>
      </c>
      <c r="AI74" s="66">
        <v>8.1000000000000003E-2</v>
      </c>
      <c r="AJ74" s="67">
        <v>0.2291</v>
      </c>
      <c r="AK74" s="42">
        <f t="shared" si="4"/>
        <v>44.845637700000005</v>
      </c>
      <c r="AL74" s="18">
        <v>1.6</v>
      </c>
      <c r="AM74" s="18"/>
      <c r="AN74" s="122">
        <f>AN73+AH74-AM74</f>
        <v>1955.2199999999989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49700</v>
      </c>
      <c r="E75" s="68"/>
      <c r="F75" s="52">
        <f>SUM(F72:F74)</f>
        <v>41815</v>
      </c>
      <c r="G75" s="53"/>
      <c r="H75" s="69"/>
      <c r="I75" s="52">
        <f>SUM(I72:I74)</f>
        <v>40991</v>
      </c>
      <c r="J75" s="52">
        <f>SUM(J72:J74)</f>
        <v>44862</v>
      </c>
      <c r="K75" s="21">
        <f>IF(J75&gt;0,(J72*K72+J73*K73+J74*K74)/J75,0)</f>
        <v>7.8002362801480082E-2</v>
      </c>
      <c r="L75" s="53">
        <f>L72+L73+L74</f>
        <v>41362.658000000003</v>
      </c>
      <c r="M75" s="54">
        <f>IF(L75&gt;0,N75/L75,0)</f>
        <v>0.9015946764591386</v>
      </c>
      <c r="N75" s="55">
        <f>N72+N73+N74</f>
        <v>37292.352257000006</v>
      </c>
      <c r="O75" s="21">
        <f>IF(L75&gt;0,P75/L75,0)</f>
        <v>6.304136697404697E-2</v>
      </c>
      <c r="P75" s="55">
        <f>P72+P73+P74</f>
        <v>2607.5585019999999</v>
      </c>
      <c r="Q75" s="21">
        <f>IF(L75&gt;0,R75/L75,0)</f>
        <v>3.5363956566814445E-2</v>
      </c>
      <c r="R75" s="55">
        <f>R72+R73+R74</f>
        <v>1462.747241</v>
      </c>
      <c r="S75" s="21">
        <f>IF(L75&gt;0,T75/L75,0)</f>
        <v>0.20870126607917702</v>
      </c>
      <c r="T75" s="55">
        <f>T72+T73+T74</f>
        <v>8632.4390930000009</v>
      </c>
      <c r="U75" s="21">
        <f>IF(L75&gt;0,V75/L75,0)</f>
        <v>0.50729492729891779</v>
      </c>
      <c r="V75" s="55">
        <f>V72+V73+V74</f>
        <v>20983.066583</v>
      </c>
      <c r="W75" s="21">
        <f>IF(L75&gt;0,X75/L75,0)</f>
        <v>0.39332994920200731</v>
      </c>
      <c r="X75" s="55">
        <f>X72+X73+X74</f>
        <v>16269.172170000002</v>
      </c>
      <c r="Y75" s="56">
        <f>IF(L75&gt;0,Z75/L75,0)</f>
        <v>3.3799314765990138E-3</v>
      </c>
      <c r="Z75" s="57">
        <f>SUM(Z72:Z74)</f>
        <v>139.80294973000002</v>
      </c>
      <c r="AA75" s="63">
        <f>IF(L75&gt;0,(AA72*L72+AA73*L73+AA74*L74)/L75,0)</f>
        <v>3.7342088686350872E-3</v>
      </c>
      <c r="AB75" s="56">
        <f>IF(J75&gt;0,(J72*AB72+J73*AB73+J74*AB74)/J75,0)</f>
        <v>2.9666711247826669E-4</v>
      </c>
      <c r="AC75" s="53">
        <f>SUM(AC72:AC74)</f>
        <v>12.270641920000001</v>
      </c>
      <c r="AD75" s="54">
        <f>IF(J75&gt;0,(J72*AD72+J73*AD73+J74*AD74)/J75,0)</f>
        <v>0.23103343809905935</v>
      </c>
      <c r="AE75" s="59">
        <f>SUM(AE72:AE74)</f>
        <v>155.40575070000003</v>
      </c>
      <c r="AF75" s="54">
        <f>IF(AND(Z75&gt;0),((Z72*AF72+Z73*AF73+Z74*AF74)/Z75),0)</f>
        <v>0.91340202973478846</v>
      </c>
      <c r="AG75" s="58">
        <f t="shared" si="3"/>
        <v>0.92173986777544015</v>
      </c>
      <c r="AH75" s="52">
        <f>SUM(AH72:AH74)</f>
        <v>733</v>
      </c>
      <c r="AI75" s="21">
        <f>IF(AH75&gt;0,(AI72*AH72+AI73*AH73+AI74*AH74)/AH75,0)</f>
        <v>8.2418826739427006E-2</v>
      </c>
      <c r="AJ75" s="54">
        <f>IF(J75&gt;0,(AJ72*J72+AJ73*J73+AJ74*J74)/J75,0)</f>
        <v>0.23063457714769739</v>
      </c>
      <c r="AK75" s="59">
        <f>SUM(AK72:AK74)</f>
        <v>155.3443211</v>
      </c>
      <c r="AL75" s="70"/>
      <c r="AM75" s="57">
        <f>SUM(AM72:AM74)</f>
        <v>499.48</v>
      </c>
      <c r="AN75" s="124"/>
      <c r="AO75" s="125">
        <f>AN74</f>
        <v>1955.2199999999989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64" t="s">
        <v>54</v>
      </c>
      <c r="D76" s="12">
        <v>2444</v>
      </c>
      <c r="E76" s="12">
        <v>1</v>
      </c>
      <c r="F76" s="12">
        <v>9587</v>
      </c>
      <c r="G76" s="13">
        <v>0.5</v>
      </c>
      <c r="H76" s="13">
        <v>2.8</v>
      </c>
      <c r="I76" s="12">
        <v>9359</v>
      </c>
      <c r="J76" s="12">
        <v>14797</v>
      </c>
      <c r="K76" s="14">
        <v>7.3999999999999996E-2</v>
      </c>
      <c r="L76" s="25">
        <f>J76*(1-K76)</f>
        <v>13702.022000000001</v>
      </c>
      <c r="M76" s="15">
        <v>0.83799999999999997</v>
      </c>
      <c r="N76" s="26">
        <f>L76*M76</f>
        <v>11482.294436</v>
      </c>
      <c r="O76" s="14">
        <v>0.1</v>
      </c>
      <c r="P76" s="26">
        <f>L76*O76</f>
        <v>1370.2022000000002</v>
      </c>
      <c r="Q76" s="16">
        <v>6.2E-2</v>
      </c>
      <c r="R76" s="26">
        <f>L76*Q76</f>
        <v>849.52536400000008</v>
      </c>
      <c r="S76" s="16">
        <v>0.21199999999999999</v>
      </c>
      <c r="T76" s="26">
        <f>L76*S76</f>
        <v>2904.8286640000001</v>
      </c>
      <c r="U76" s="16">
        <v>0.504</v>
      </c>
      <c r="V76" s="26">
        <f>L76*U76</f>
        <v>6905.8190880000002</v>
      </c>
      <c r="W76" s="16">
        <v>0.39</v>
      </c>
      <c r="X76" s="26">
        <f>W76*L76</f>
        <v>5343.7885800000004</v>
      </c>
      <c r="Y76" s="17">
        <v>3.4199999999999999E-3</v>
      </c>
      <c r="Z76" s="61">
        <f>L76*Y76</f>
        <v>46.860915240000004</v>
      </c>
      <c r="AA76" s="28">
        <f>IF(J76&gt;0,(AC76+AK76)/J76,0)</f>
        <v>3.2351200567682639E-3</v>
      </c>
      <c r="AB76" s="17">
        <v>3.4000000000000002E-4</v>
      </c>
      <c r="AC76" s="25">
        <f>AB76*L76</f>
        <v>4.6586874800000002</v>
      </c>
      <c r="AD76" s="141">
        <v>0.21970000000000001</v>
      </c>
      <c r="AE76" s="31">
        <f>AH76*(1-AI76)*AD76</f>
        <v>41.456511200000001</v>
      </c>
      <c r="AF76" s="29">
        <f>IF(AND(AD76&gt;0,AB76&gt;0,Y76&gt;0),((Y76-AB76)*AD76)/((AD76-AB76)*Y76),0)</f>
        <v>0.9019806689103016</v>
      </c>
      <c r="AG76" s="62">
        <f t="shared" si="3"/>
        <v>0.89623408988110309</v>
      </c>
      <c r="AH76" s="12">
        <v>206</v>
      </c>
      <c r="AI76" s="14">
        <v>8.4000000000000005E-2</v>
      </c>
      <c r="AJ76" s="15">
        <v>0.22900000000000001</v>
      </c>
      <c r="AK76" s="31">
        <f t="shared" si="4"/>
        <v>43.211384000000002</v>
      </c>
      <c r="AL76" s="19">
        <v>1.75</v>
      </c>
      <c r="AM76" s="19">
        <v>1256.3599999999999</v>
      </c>
      <c r="AN76" s="119">
        <f>AN74+AH76-AM76</f>
        <v>904.85999999999899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24" t="s">
        <v>58</v>
      </c>
      <c r="D77" s="35">
        <v>18856</v>
      </c>
      <c r="E77" s="44">
        <v>3</v>
      </c>
      <c r="F77" s="35">
        <v>15313</v>
      </c>
      <c r="G77" s="36">
        <v>0.7</v>
      </c>
      <c r="H77" s="38">
        <v>2.9</v>
      </c>
      <c r="I77" s="35">
        <v>14567</v>
      </c>
      <c r="J77" s="35">
        <v>14763</v>
      </c>
      <c r="K77" s="66">
        <v>7.1999999999999995E-2</v>
      </c>
      <c r="L77" s="38">
        <f>J77*(1-K77)</f>
        <v>13700.064</v>
      </c>
      <c r="M77" s="39">
        <v>0.82199999999999995</v>
      </c>
      <c r="N77" s="26">
        <f>L77*M77</f>
        <v>11261.452608</v>
      </c>
      <c r="O77" s="37">
        <v>9.4E-2</v>
      </c>
      <c r="P77" s="26">
        <f>L77*O77</f>
        <v>1287.806016</v>
      </c>
      <c r="Q77" s="40">
        <v>8.4000000000000005E-2</v>
      </c>
      <c r="R77" s="26">
        <f>L77*Q77</f>
        <v>1150.805376</v>
      </c>
      <c r="S77" s="40">
        <v>0.215</v>
      </c>
      <c r="T77" s="26">
        <f>L77*S77</f>
        <v>2945.5137599999998</v>
      </c>
      <c r="U77" s="40">
        <v>0.5</v>
      </c>
      <c r="V77" s="26">
        <f>L77*U77</f>
        <v>6850.0320000000002</v>
      </c>
      <c r="W77" s="40">
        <v>0.4</v>
      </c>
      <c r="X77" s="26">
        <f>W77*L77</f>
        <v>5480.0256000000008</v>
      </c>
      <c r="Y77" s="41">
        <v>3.2000000000000002E-3</v>
      </c>
      <c r="Z77" s="18">
        <f>L77*Y77</f>
        <v>43.840204800000002</v>
      </c>
      <c r="AA77" s="28">
        <f>IF(J77&gt;0,(AC77+AK77)/J77,0)</f>
        <v>3.4878721438731963E-3</v>
      </c>
      <c r="AB77" s="41">
        <v>3.4000000000000002E-4</v>
      </c>
      <c r="AC77" s="38">
        <f>AB77*L77</f>
        <v>4.6580217600000005</v>
      </c>
      <c r="AD77" s="29">
        <v>0.22009999999999999</v>
      </c>
      <c r="AE77" s="42">
        <f>AH77*(1-AI77)*AD77</f>
        <v>44.297546099999998</v>
      </c>
      <c r="AF77" s="29">
        <f>IF(AND(AD77&gt;0,AB77&gt;0,Y77&gt;0),((Y77-AB77)*AD77)/((AD77-AB77)*Y77),0)</f>
        <v>0.8951327584637786</v>
      </c>
      <c r="AG77" s="30">
        <f t="shared" si="3"/>
        <v>0.90383997099603453</v>
      </c>
      <c r="AH77" s="35">
        <v>219</v>
      </c>
      <c r="AI77" s="66">
        <v>8.1000000000000003E-2</v>
      </c>
      <c r="AJ77" s="67">
        <v>0.23269999999999999</v>
      </c>
      <c r="AK77" s="42">
        <f t="shared" si="4"/>
        <v>46.833434699999998</v>
      </c>
      <c r="AL77" s="18">
        <v>1.65</v>
      </c>
      <c r="AM77" s="18"/>
      <c r="AN77" s="122">
        <f>AN76+AH77-AM77</f>
        <v>1123.859999999999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50</v>
      </c>
      <c r="D78" s="44">
        <v>18900</v>
      </c>
      <c r="E78" s="44">
        <v>0</v>
      </c>
      <c r="F78" s="44">
        <v>15553</v>
      </c>
      <c r="G78" s="38">
        <v>0.5</v>
      </c>
      <c r="H78" s="38">
        <v>3</v>
      </c>
      <c r="I78" s="44">
        <v>14931</v>
      </c>
      <c r="J78" s="44">
        <v>14777</v>
      </c>
      <c r="K78" s="66">
        <v>7.1999999999999995E-2</v>
      </c>
      <c r="L78" s="38">
        <f>J78*(1-K78)</f>
        <v>13713.056</v>
      </c>
      <c r="M78" s="29">
        <v>0.83799999999999997</v>
      </c>
      <c r="N78" s="26">
        <f>L78*M78</f>
        <v>11491.540928</v>
      </c>
      <c r="O78" s="40">
        <v>8.5000000000000006E-2</v>
      </c>
      <c r="P78" s="26">
        <f>L78*O78</f>
        <v>1165.6097600000001</v>
      </c>
      <c r="Q78" s="40">
        <v>7.6999999999999999E-2</v>
      </c>
      <c r="R78" s="26">
        <f>L78*Q78</f>
        <v>1055.9053120000001</v>
      </c>
      <c r="S78" s="40">
        <v>0.21</v>
      </c>
      <c r="T78" s="26">
        <f>L78*S78</f>
        <v>2879.7417599999999</v>
      </c>
      <c r="U78" s="40">
        <v>0.5</v>
      </c>
      <c r="V78" s="26">
        <f>L78*U78</f>
        <v>6856.5280000000002</v>
      </c>
      <c r="W78" s="40">
        <v>0.39</v>
      </c>
      <c r="X78" s="26">
        <f>W78*L78</f>
        <v>5348.09184</v>
      </c>
      <c r="Y78" s="48">
        <v>3.3700000000000002E-3</v>
      </c>
      <c r="Z78" s="18">
        <f>L78*Y78</f>
        <v>46.212998720000002</v>
      </c>
      <c r="AA78" s="28">
        <f>IF(J78&gt;0,(AC78+AK78)/J78,0)</f>
        <v>3.6218086972998574E-3</v>
      </c>
      <c r="AB78" s="48">
        <v>2.7E-4</v>
      </c>
      <c r="AC78" s="38">
        <f>AB78*L78</f>
        <v>3.7025251200000002</v>
      </c>
      <c r="AD78" s="29">
        <v>0.22389999999999999</v>
      </c>
      <c r="AE78" s="42">
        <f>AH78*(1-AI78)*AD78</f>
        <v>47.222748999999993</v>
      </c>
      <c r="AF78" s="29">
        <f>IF(AND(AD78&gt;0,AB78&gt;0,Y78&gt;0),((Y78-AB78)*AD78)/((AD78-AB78)*Y78),0)</f>
        <v>0.92099192564657795</v>
      </c>
      <c r="AG78" s="30">
        <f t="shared" si="3"/>
        <v>0.9265107055322831</v>
      </c>
      <c r="AH78" s="192">
        <v>230</v>
      </c>
      <c r="AI78" s="66">
        <v>8.3000000000000004E-2</v>
      </c>
      <c r="AJ78" s="67">
        <v>0.23619999999999999</v>
      </c>
      <c r="AK78" s="42">
        <f t="shared" si="4"/>
        <v>49.816941999999997</v>
      </c>
      <c r="AL78" s="18">
        <v>1.75</v>
      </c>
      <c r="AM78" s="18"/>
      <c r="AN78" s="122">
        <f>AN77+AH78-AM78</f>
        <v>1353.859999999999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40200</v>
      </c>
      <c r="E79" s="68"/>
      <c r="F79" s="52">
        <f>SUM(F76:F78)</f>
        <v>40453</v>
      </c>
      <c r="G79" s="53"/>
      <c r="H79" s="69"/>
      <c r="I79" s="52">
        <f>SUM(I76:I78)</f>
        <v>38857</v>
      </c>
      <c r="J79" s="52">
        <f>SUM(J76:J78)</f>
        <v>44337</v>
      </c>
      <c r="K79" s="21">
        <f>IF(J79&gt;0,(J76*K76+J77*K77+J78*K78)/J79,0)</f>
        <v>7.2667478629587015E-2</v>
      </c>
      <c r="L79" s="53">
        <f>L76+L77+L78</f>
        <v>41115.142000000007</v>
      </c>
      <c r="M79" s="54">
        <f>IF(L79&gt;0,N79/L79,0)</f>
        <v>0.83266860593598324</v>
      </c>
      <c r="N79" s="55">
        <f>N76+N77+N78</f>
        <v>34235.287971999998</v>
      </c>
      <c r="O79" s="21">
        <f>IF(L79&gt;0,P79/L79,0)</f>
        <v>9.2997805431390704E-2</v>
      </c>
      <c r="P79" s="55">
        <f>P76+P77+P78</f>
        <v>3823.6179760000005</v>
      </c>
      <c r="Q79" s="21">
        <f>IF(L79&gt;0,R79/L79,0)</f>
        <v>7.4333588632625902E-2</v>
      </c>
      <c r="R79" s="55">
        <f>R76+R77+R78</f>
        <v>3056.2360520000002</v>
      </c>
      <c r="S79" s="21">
        <f>IF(L79&gt;0,T79/L79,0)</f>
        <v>0.21233258014772266</v>
      </c>
      <c r="T79" s="55">
        <f>T76+T77+T78</f>
        <v>8730.0841839999994</v>
      </c>
      <c r="U79" s="21">
        <f>IF(L79&gt;0,V79/L79,0)</f>
        <v>0.50133303900543502</v>
      </c>
      <c r="V79" s="55">
        <f>V76+V77+V78</f>
        <v>20612.379088000002</v>
      </c>
      <c r="W79" s="21">
        <f>IF(L79&gt;0,X79/L79,0)</f>
        <v>0.39333212129001038</v>
      </c>
      <c r="X79" s="55">
        <f>X76+X77+X78</f>
        <v>16171.906020000002</v>
      </c>
      <c r="Y79" s="56">
        <f>IF(L79&gt;0,Z79/L79,0)</f>
        <v>3.3300169256377612E-3</v>
      </c>
      <c r="Z79" s="57">
        <f>SUM(Z76:Z78)</f>
        <v>136.91411876000001</v>
      </c>
      <c r="AA79" s="63">
        <f>IF(L79&gt;0,(AA76*L76+AA77*L77+AA78*L78)/L79,0)</f>
        <v>3.4483116529846827E-3</v>
      </c>
      <c r="AB79" s="56">
        <f>IF(J79&gt;0,(J76*AB76+J77*AB77+J78*AB78)/J79,0)</f>
        <v>3.1666982430024585E-4</v>
      </c>
      <c r="AC79" s="53">
        <f>SUM(AC76:AC78)</f>
        <v>13.019234360000002</v>
      </c>
      <c r="AD79" s="54">
        <f>IF(J79&gt;0,(J76*AD76+J77*AD77+J78*AD78)/J79,0)</f>
        <v>0.22123299952635495</v>
      </c>
      <c r="AE79" s="59">
        <f>SUM(AE76:AE78)</f>
        <v>132.97680629999999</v>
      </c>
      <c r="AF79" s="54">
        <f>IF(AND(Z79&gt;0),((Z76*AF76+Z77*AF77+Z78*AF78)/Z79),0)</f>
        <v>0.90620487450742715</v>
      </c>
      <c r="AG79" s="58">
        <f t="shared" si="3"/>
        <v>0.90940463101794566</v>
      </c>
      <c r="AH79" s="52">
        <f>SUM(AH76:AH78)</f>
        <v>655</v>
      </c>
      <c r="AI79" s="21">
        <f>IF(AH79&gt;0,(AI76*AH76+AI77*AH77+AI78*AH78)/AH79,0)</f>
        <v>8.2645801526717577E-2</v>
      </c>
      <c r="AJ79" s="54">
        <f>IF(J79&gt;0,(AJ76*J76+AJ77*J77+AJ78*J78)/J79,0)</f>
        <v>0.23263167332025173</v>
      </c>
      <c r="AK79" s="59">
        <f>SUM(AK76:AK78)</f>
        <v>139.86176069999999</v>
      </c>
      <c r="AL79" s="70"/>
      <c r="AM79" s="57">
        <f>SUM(AM76:AM78)</f>
        <v>1256.3599999999999</v>
      </c>
      <c r="AN79" s="124"/>
      <c r="AO79" s="125">
        <f>AN78</f>
        <v>1353.859999999999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51</v>
      </c>
      <c r="D80" s="12">
        <v>3567</v>
      </c>
      <c r="E80" s="12">
        <v>1</v>
      </c>
      <c r="F80" s="12">
        <v>8328</v>
      </c>
      <c r="G80" s="13">
        <v>0.6</v>
      </c>
      <c r="H80" s="13">
        <v>3.3</v>
      </c>
      <c r="I80" s="12">
        <v>8585</v>
      </c>
      <c r="J80" s="12">
        <v>14846</v>
      </c>
      <c r="K80" s="14">
        <v>7.9000000000000001E-2</v>
      </c>
      <c r="L80" s="25">
        <f>J80*(1-K80)</f>
        <v>13673.166000000001</v>
      </c>
      <c r="M80" s="15">
        <v>0.79400000000000004</v>
      </c>
      <c r="N80" s="26">
        <f>L80*M80</f>
        <v>10856.493804000002</v>
      </c>
      <c r="O80" s="14">
        <v>9.9000000000000005E-2</v>
      </c>
      <c r="P80" s="26">
        <f>L80*O80</f>
        <v>1353.6434340000001</v>
      </c>
      <c r="Q80" s="16">
        <v>0.107</v>
      </c>
      <c r="R80" s="26">
        <f>L80*Q80</f>
        <v>1463.0287620000001</v>
      </c>
      <c r="S80" s="16">
        <v>0.20100000000000001</v>
      </c>
      <c r="T80" s="26">
        <f>L80*S80</f>
        <v>2748.3063660000003</v>
      </c>
      <c r="U80" s="16">
        <v>0.52400000000000002</v>
      </c>
      <c r="V80" s="26">
        <f>L80*U80</f>
        <v>7164.7389840000005</v>
      </c>
      <c r="W80" s="16">
        <v>0.4</v>
      </c>
      <c r="X80" s="26">
        <f>W80*L80</f>
        <v>5469.2664000000004</v>
      </c>
      <c r="Y80" s="17">
        <v>3.3800000000000002E-3</v>
      </c>
      <c r="Z80" s="61">
        <f>L80*Y80</f>
        <v>46.215301080000003</v>
      </c>
      <c r="AA80" s="28">
        <f>IF(J80&gt;0,(AC80+AK80)/J80,0)</f>
        <v>3.2885232439714401E-3</v>
      </c>
      <c r="AB80" s="17">
        <v>2.7999999999999998E-4</v>
      </c>
      <c r="AC80" s="25">
        <f>AB80*L80</f>
        <v>3.82848648</v>
      </c>
      <c r="AD80" s="141">
        <v>0.21809999999999999</v>
      </c>
      <c r="AE80" s="31">
        <f>AH80*(1-AI80)*AD80</f>
        <v>42.260800799999998</v>
      </c>
      <c r="AF80" s="29">
        <f>IF(AND(AD80&gt;0,AB80&gt;0,Y80&gt;0),((Y80-AB80)*AD80)/((AD80-AB80)*Y80),0)</f>
        <v>0.91833874014644312</v>
      </c>
      <c r="AG80" s="62">
        <f t="shared" si="3"/>
        <v>0.91595991553807243</v>
      </c>
      <c r="AH80" s="12">
        <v>212</v>
      </c>
      <c r="AI80" s="14">
        <v>8.5999999999999993E-2</v>
      </c>
      <c r="AJ80" s="15">
        <v>0.23219999999999999</v>
      </c>
      <c r="AK80" s="31">
        <f t="shared" ref="AK80:AK90" si="5">AH80*(1-AI80)*AJ80</f>
        <v>44.992929599999997</v>
      </c>
      <c r="AL80" s="19">
        <v>1.62</v>
      </c>
      <c r="AM80" s="19">
        <v>1001.68</v>
      </c>
      <c r="AN80" s="119">
        <f>AN78+AH80-AM80-AO80</f>
        <v>518.17999999999904</v>
      </c>
      <c r="AO80" s="120">
        <v>46</v>
      </c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24" t="s">
        <v>58</v>
      </c>
      <c r="D81" s="35">
        <v>17702</v>
      </c>
      <c r="E81" s="44">
        <v>2</v>
      </c>
      <c r="F81" s="35">
        <v>14527</v>
      </c>
      <c r="G81" s="36">
        <v>0.4</v>
      </c>
      <c r="H81" s="38">
        <v>3.3</v>
      </c>
      <c r="I81" s="35">
        <v>14618</v>
      </c>
      <c r="J81" s="35">
        <v>14715</v>
      </c>
      <c r="K81" s="66">
        <v>7.0999999999999994E-2</v>
      </c>
      <c r="L81" s="38">
        <f>J81*(1-K81)</f>
        <v>13670.235000000001</v>
      </c>
      <c r="M81" s="39">
        <v>0.76900000000000002</v>
      </c>
      <c r="N81" s="26">
        <f>L81*M81</f>
        <v>10512.410715</v>
      </c>
      <c r="O81" s="37">
        <v>0.14099999999999999</v>
      </c>
      <c r="P81" s="26">
        <f>L81*O81</f>
        <v>1927.5031349999999</v>
      </c>
      <c r="Q81" s="40">
        <v>0.09</v>
      </c>
      <c r="R81" s="26">
        <f>L81*Q81</f>
        <v>1230.32115</v>
      </c>
      <c r="S81" s="40">
        <v>0.20399999999999999</v>
      </c>
      <c r="T81" s="26">
        <f>L81*S81</f>
        <v>2788.7279399999998</v>
      </c>
      <c r="U81" s="40">
        <v>0.50600000000000001</v>
      </c>
      <c r="V81" s="26">
        <f>L81*U81</f>
        <v>6917.1389100000006</v>
      </c>
      <c r="W81" s="40">
        <v>0.39</v>
      </c>
      <c r="X81" s="26">
        <f>W81*L81</f>
        <v>5331.3916500000005</v>
      </c>
      <c r="Y81" s="41">
        <v>3.2200000000000002E-3</v>
      </c>
      <c r="Z81" s="18">
        <f>L81*Y81</f>
        <v>44.018156700000006</v>
      </c>
      <c r="AA81" s="28">
        <f>IF(J81&gt;0,(AC81+AK81)/J81,0)</f>
        <v>3.3357338396194361E-3</v>
      </c>
      <c r="AB81" s="41">
        <v>2.7E-4</v>
      </c>
      <c r="AC81" s="38">
        <f>AB81*L81</f>
        <v>3.6909634500000004</v>
      </c>
      <c r="AD81" s="29">
        <v>0.21110000000000001</v>
      </c>
      <c r="AE81" s="42">
        <f>AH81*(1-AI81)*AD81</f>
        <v>42.401546000000003</v>
      </c>
      <c r="AF81" s="29">
        <f>IF(AND(AD81&gt;0,AB81&gt;0,Y81&gt;0),((Y81-AB81)*AD81)/((AD81-AB81)*Y81),0)</f>
        <v>0.91732233706294819</v>
      </c>
      <c r="AG81" s="30">
        <f t="shared" si="3"/>
        <v>0.92015759364470595</v>
      </c>
      <c r="AH81" s="35">
        <v>220</v>
      </c>
      <c r="AI81" s="66">
        <v>8.6999999999999994E-2</v>
      </c>
      <c r="AJ81" s="67">
        <v>0.22600000000000001</v>
      </c>
      <c r="AK81" s="42">
        <f t="shared" si="5"/>
        <v>45.394360000000006</v>
      </c>
      <c r="AL81" s="18">
        <v>1.65</v>
      </c>
      <c r="AM81" s="18"/>
      <c r="AN81" s="122">
        <f>AN80+AH81-AM81</f>
        <v>738.17999999999904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50</v>
      </c>
      <c r="D82" s="44">
        <v>13096</v>
      </c>
      <c r="E82" s="44">
        <v>3</v>
      </c>
      <c r="F82" s="44">
        <v>14822</v>
      </c>
      <c r="G82" s="38">
        <v>0.8</v>
      </c>
      <c r="H82" s="38">
        <v>3.5</v>
      </c>
      <c r="I82" s="44">
        <v>14804</v>
      </c>
      <c r="J82" s="44">
        <v>14700</v>
      </c>
      <c r="K82" s="66">
        <v>7.2999999999999995E-2</v>
      </c>
      <c r="L82" s="38">
        <f>J82*(1-K82)</f>
        <v>13626.900000000001</v>
      </c>
      <c r="M82" s="29">
        <v>0.755</v>
      </c>
      <c r="N82" s="26">
        <f>L82*M82</f>
        <v>10288.309500000001</v>
      </c>
      <c r="O82" s="40">
        <v>0.14499999999999999</v>
      </c>
      <c r="P82" s="26">
        <f>L82*O82</f>
        <v>1975.9005</v>
      </c>
      <c r="Q82" s="40">
        <v>0.1</v>
      </c>
      <c r="R82" s="26">
        <f>L82*Q82</f>
        <v>1362.6900000000003</v>
      </c>
      <c r="S82" s="40">
        <v>0.214</v>
      </c>
      <c r="T82" s="26">
        <f>L82*S82</f>
        <v>2916.1566000000003</v>
      </c>
      <c r="U82" s="40">
        <v>0.501</v>
      </c>
      <c r="V82" s="26">
        <f>L82*U82</f>
        <v>6827.0769000000009</v>
      </c>
      <c r="W82" s="40">
        <v>0.39</v>
      </c>
      <c r="X82" s="26">
        <f>W82*L82</f>
        <v>5314.4910000000009</v>
      </c>
      <c r="Y82" s="48">
        <v>3.2100000000000002E-3</v>
      </c>
      <c r="Z82" s="18">
        <f>L82*Y82</f>
        <v>43.742349000000004</v>
      </c>
      <c r="AA82" s="28">
        <f>IF(J82&gt;0,(AC82+AK82)/J82,0)</f>
        <v>3.2673194285714291E-3</v>
      </c>
      <c r="AB82" s="48">
        <v>2.5000000000000001E-4</v>
      </c>
      <c r="AC82" s="38">
        <f>AB82*L82</f>
        <v>3.4067250000000002</v>
      </c>
      <c r="AD82" s="29">
        <v>0.22209999999999999</v>
      </c>
      <c r="AE82" s="42">
        <f>AH82*(1-AI82)*AD82</f>
        <v>44.6027883</v>
      </c>
      <c r="AF82" s="29">
        <f>IF(AND(AD82&gt;0,AB82&gt;0,Y82&gt;0),((Y82-AB82)*AD82)/((AD82-AB82)*Y82),0)</f>
        <v>0.92315750377208916</v>
      </c>
      <c r="AG82" s="30">
        <f t="shared" si="3"/>
        <v>0.9245248719353879</v>
      </c>
      <c r="AH82" s="44">
        <v>219</v>
      </c>
      <c r="AI82" s="66">
        <v>8.3000000000000004E-2</v>
      </c>
      <c r="AJ82" s="67">
        <v>0.22220000000000001</v>
      </c>
      <c r="AK82" s="42">
        <f t="shared" si="5"/>
        <v>44.622870600000006</v>
      </c>
      <c r="AL82" s="18">
        <v>1.75</v>
      </c>
      <c r="AM82" s="18"/>
      <c r="AN82" s="122">
        <f>AN81+AH82-AM82</f>
        <v>957.17999999999904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34365</v>
      </c>
      <c r="E83" s="68"/>
      <c r="F83" s="52">
        <f>SUM(F80:F82)</f>
        <v>37677</v>
      </c>
      <c r="G83" s="53"/>
      <c r="H83" s="69"/>
      <c r="I83" s="52">
        <f>SUM(I80:I82)</f>
        <v>38007</v>
      </c>
      <c r="J83" s="52">
        <f>SUM(J80:J82)</f>
        <v>44261</v>
      </c>
      <c r="K83" s="21">
        <f>IF(J83&gt;0,(J80*K80+J81*K81+J82*K82)/J83,0)</f>
        <v>7.4347597207473845E-2</v>
      </c>
      <c r="L83" s="53">
        <f>L80+L81+L82</f>
        <v>40970.301000000007</v>
      </c>
      <c r="M83" s="54">
        <f>IF(L83&gt;0,N83/L83,0)</f>
        <v>0.77268687918597423</v>
      </c>
      <c r="N83" s="55">
        <f>N80+N81+N82</f>
        <v>31657.214019000006</v>
      </c>
      <c r="O83" s="21">
        <f>IF(L83&gt;0,P83/L83,0)</f>
        <v>0.12831360621441368</v>
      </c>
      <c r="P83" s="55">
        <f>P80+P81+P82</f>
        <v>5257.0470690000002</v>
      </c>
      <c r="Q83" s="21">
        <f>IF(L83&gt;0,R83/L83,0)</f>
        <v>9.8999514599612037E-2</v>
      </c>
      <c r="R83" s="55">
        <f>R80+R81+R82</f>
        <v>4056.0399120000002</v>
      </c>
      <c r="S83" s="21">
        <f>IF(L83&gt;0,T83/L83,0)</f>
        <v>0.20632484262197631</v>
      </c>
      <c r="T83" s="55">
        <f>T80+T81+T82</f>
        <v>8453.1909059999998</v>
      </c>
      <c r="U83" s="21">
        <f>IF(L83&gt;0,V83/L83,0)</f>
        <v>0.51034418307056117</v>
      </c>
      <c r="V83" s="55">
        <f>V80+V81+V82</f>
        <v>20908.954794000001</v>
      </c>
      <c r="W83" s="21">
        <f>IF(L83&gt;0,X83/L83,0)</f>
        <v>0.39333733598881787</v>
      </c>
      <c r="X83" s="55">
        <f>X80+X81+X82</f>
        <v>16115.149050000004</v>
      </c>
      <c r="Y83" s="56">
        <f>IF(L83&gt;0,Z83/L83,0)</f>
        <v>3.2700713324024639E-3</v>
      </c>
      <c r="Z83" s="57">
        <f>SUM(Z80:Z82)</f>
        <v>133.97580678000003</v>
      </c>
      <c r="AA83" s="63">
        <f>IF(L83&gt;0,(AA80*L80+AA81*L81+AA82*L82)/L83,0)</f>
        <v>3.2972231474679668E-3</v>
      </c>
      <c r="AB83" s="56">
        <f>IF(J83&gt;0,(J80*AB80+J81*AB81+J82*AB82)/J83,0)</f>
        <v>2.6671177786313007E-4</v>
      </c>
      <c r="AC83" s="53">
        <f>SUM(AC80:AC82)</f>
        <v>10.92617493</v>
      </c>
      <c r="AD83" s="54">
        <f>IF(J83&gt;0,(J80*AD80+J81*AD81+J82*AD82)/J83,0)</f>
        <v>0.21710126522220466</v>
      </c>
      <c r="AE83" s="59">
        <f>SUM(AE80:AE82)</f>
        <v>129.26513510000001</v>
      </c>
      <c r="AF83" s="54">
        <f>IF(AND(Z83&gt;0),((Z80*AF80+Z81*AF81+Z82*AF82)/Z83),0)</f>
        <v>0.91957809711732152</v>
      </c>
      <c r="AG83" s="58">
        <f t="shared" si="3"/>
        <v>0.9201922247319263</v>
      </c>
      <c r="AH83" s="52">
        <f>SUM(AH80:AH82)</f>
        <v>651</v>
      </c>
      <c r="AI83" s="21">
        <f>IF(AH83&gt;0,(AI80*AH80+AI81*AH81+AI82*AH82)/AH83,0)</f>
        <v>8.5328725038402456E-2</v>
      </c>
      <c r="AJ83" s="54">
        <f>IF(J83&gt;0,(AJ80*J80+AJ81*J81+AJ82*J82)/J83,0)</f>
        <v>0.22681754140213733</v>
      </c>
      <c r="AK83" s="59">
        <f>SUM(AK80:AK82)</f>
        <v>135.0101602</v>
      </c>
      <c r="AL83" s="70"/>
      <c r="AM83" s="57">
        <f>SUM(AM80:AM82)</f>
        <v>1001.68</v>
      </c>
      <c r="AN83" s="124"/>
      <c r="AO83" s="125">
        <f>AN82</f>
        <v>957.17999999999904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11" t="s">
        <v>51</v>
      </c>
      <c r="D84" s="12">
        <v>15897</v>
      </c>
      <c r="E84" s="12">
        <v>0</v>
      </c>
      <c r="F84" s="12">
        <v>14037</v>
      </c>
      <c r="G84" s="13">
        <v>0.4</v>
      </c>
      <c r="H84" s="13">
        <v>3.1</v>
      </c>
      <c r="I84" s="12">
        <v>15030</v>
      </c>
      <c r="J84" s="12">
        <v>14534</v>
      </c>
      <c r="K84" s="14">
        <v>7.0000000000000007E-2</v>
      </c>
      <c r="L84" s="25">
        <f>J84*(1-K84)</f>
        <v>13516.619999999999</v>
      </c>
      <c r="M84" s="15">
        <v>0.874</v>
      </c>
      <c r="N84" s="26">
        <f>L84*M84</f>
        <v>11813.525879999999</v>
      </c>
      <c r="O84" s="14">
        <v>4.3999999999999997E-2</v>
      </c>
      <c r="P84" s="26">
        <f>L84*O84</f>
        <v>594.73127999999997</v>
      </c>
      <c r="Q84" s="16">
        <v>8.2000000000000003E-2</v>
      </c>
      <c r="R84" s="26">
        <f>L84*Q84</f>
        <v>1108.36284</v>
      </c>
      <c r="S84" s="16">
        <v>0.19</v>
      </c>
      <c r="T84" s="26">
        <f>L84*S84</f>
        <v>2568.1578</v>
      </c>
      <c r="U84" s="16">
        <v>0.51700000000000002</v>
      </c>
      <c r="V84" s="26">
        <f>L84*U84</f>
        <v>6988.0925399999996</v>
      </c>
      <c r="W84" s="16">
        <v>0.39</v>
      </c>
      <c r="X84" s="26">
        <f>W84*L84</f>
        <v>5271.4817999999996</v>
      </c>
      <c r="Y84" s="17">
        <v>3.2299999999999998E-3</v>
      </c>
      <c r="Z84" s="61">
        <f>L84*Y84</f>
        <v>43.658682599999992</v>
      </c>
      <c r="AA84" s="28">
        <f>IF(J84&gt;0,(AC84+AK84)/J84,0)</f>
        <v>3.0876202284298884E-3</v>
      </c>
      <c r="AB84" s="17">
        <v>2.4000000000000001E-4</v>
      </c>
      <c r="AC84" s="25">
        <f>AB84*L84</f>
        <v>3.2439887999999999</v>
      </c>
      <c r="AD84" s="141">
        <v>0.216</v>
      </c>
      <c r="AE84" s="31">
        <f>AH84*(1-AI84)*AD84</f>
        <v>40.252464000000003</v>
      </c>
      <c r="AF84" s="29">
        <f>IF(AND(AD84&gt;0,AB84&gt;0,Y84&gt;0),((Y84-AB84)*AD84)/((AD84-AB84)*Y84),0)</f>
        <v>0.92672629030536158</v>
      </c>
      <c r="AG84" s="62">
        <f t="shared" si="3"/>
        <v>0.92326209948125548</v>
      </c>
      <c r="AH84" s="12">
        <v>203</v>
      </c>
      <c r="AI84" s="14">
        <v>8.2000000000000003E-2</v>
      </c>
      <c r="AJ84" s="15">
        <v>0.22339999999999999</v>
      </c>
      <c r="AK84" s="31">
        <f t="shared" si="5"/>
        <v>41.631483600000003</v>
      </c>
      <c r="AL84" s="19">
        <v>1.62</v>
      </c>
      <c r="AM84" s="19"/>
      <c r="AN84" s="119">
        <f>AN82+AH84-AM84</f>
        <v>1160.1799999999989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11" t="s">
        <v>49</v>
      </c>
      <c r="D85" s="35">
        <v>18100</v>
      </c>
      <c r="E85" s="44">
        <v>1</v>
      </c>
      <c r="F85" s="35">
        <v>15088</v>
      </c>
      <c r="G85" s="36">
        <v>0.7</v>
      </c>
      <c r="H85" s="38">
        <v>3</v>
      </c>
      <c r="I85" s="35">
        <v>15713</v>
      </c>
      <c r="J85" s="35">
        <v>14837</v>
      </c>
      <c r="K85" s="66">
        <v>6.6000000000000003E-2</v>
      </c>
      <c r="L85" s="38">
        <f>J85*(1-K85)</f>
        <v>13857.758</v>
      </c>
      <c r="M85" s="39">
        <v>0.84799999999999998</v>
      </c>
      <c r="N85" s="26">
        <f>L85*M85</f>
        <v>11751.378783999999</v>
      </c>
      <c r="O85" s="37">
        <v>8.4000000000000005E-2</v>
      </c>
      <c r="P85" s="26">
        <f>L85*O85</f>
        <v>1164.0516720000001</v>
      </c>
      <c r="Q85" s="40">
        <v>6.8000000000000005E-2</v>
      </c>
      <c r="R85" s="26">
        <f>L85*Q85</f>
        <v>942.3275440000001</v>
      </c>
      <c r="S85" s="40">
        <v>0.19800000000000001</v>
      </c>
      <c r="T85" s="26">
        <f>L85*S85</f>
        <v>2743.836084</v>
      </c>
      <c r="U85" s="40">
        <v>0.51600000000000001</v>
      </c>
      <c r="V85" s="26">
        <f>L85*U85</f>
        <v>7150.6031279999997</v>
      </c>
      <c r="W85" s="40">
        <v>0.39</v>
      </c>
      <c r="X85" s="26">
        <f>W85*L85</f>
        <v>5404.5256200000003</v>
      </c>
      <c r="Y85" s="41">
        <v>3.1800000000000001E-3</v>
      </c>
      <c r="Z85" s="18">
        <f>L85*Y85</f>
        <v>44.067670440000001</v>
      </c>
      <c r="AA85" s="28">
        <f>IF(J85&gt;0,(AC85+AK85)/J85,0)</f>
        <v>3.136376925254431E-3</v>
      </c>
      <c r="AB85" s="41">
        <v>2.3000000000000001E-4</v>
      </c>
      <c r="AC85" s="38">
        <f>AB85*L85</f>
        <v>3.1872843400000002</v>
      </c>
      <c r="AD85" s="29">
        <v>0.21160000000000001</v>
      </c>
      <c r="AE85" s="42">
        <f>AH85*(1-AI85)*AD85</f>
        <v>41.149640400000003</v>
      </c>
      <c r="AF85" s="29">
        <f>IF(AND(AD85&gt;0,AB85&gt;0,Y85&gt;0),((Y85-AB85)*AD85)/((AD85-AB85)*Y85),0)</f>
        <v>0.92868239335892855</v>
      </c>
      <c r="AG85" s="30">
        <f t="shared" si="3"/>
        <v>0.9276241490022179</v>
      </c>
      <c r="AH85" s="35">
        <v>213</v>
      </c>
      <c r="AI85" s="66">
        <v>8.6999999999999994E-2</v>
      </c>
      <c r="AJ85" s="67">
        <v>0.22289999999999999</v>
      </c>
      <c r="AK85" s="42">
        <f t="shared" si="5"/>
        <v>43.347140099999997</v>
      </c>
      <c r="AL85" s="18">
        <v>1.7</v>
      </c>
      <c r="AM85" s="18"/>
      <c r="AN85" s="122">
        <f>AN84+AH85-AM85</f>
        <v>1373.1799999999989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50</v>
      </c>
      <c r="D86" s="44">
        <v>14440</v>
      </c>
      <c r="E86" s="44">
        <v>1</v>
      </c>
      <c r="F86" s="44">
        <v>15316</v>
      </c>
      <c r="G86" s="38">
        <v>0.6</v>
      </c>
      <c r="H86" s="38">
        <v>2.8</v>
      </c>
      <c r="I86" s="44">
        <v>16259</v>
      </c>
      <c r="J86" s="44">
        <v>14902</v>
      </c>
      <c r="K86" s="66">
        <v>6.8000000000000005E-2</v>
      </c>
      <c r="L86" s="38">
        <f>J86*(1-K86)</f>
        <v>13888.663999999999</v>
      </c>
      <c r="M86" s="29">
        <v>0.84</v>
      </c>
      <c r="N86" s="26">
        <f>L86*M86</f>
        <v>11666.477759999998</v>
      </c>
      <c r="O86" s="40">
        <v>8.5000000000000006E-2</v>
      </c>
      <c r="P86" s="26">
        <f>L86*O86</f>
        <v>1180.5364400000001</v>
      </c>
      <c r="Q86" s="40">
        <v>7.4999999999999997E-2</v>
      </c>
      <c r="R86" s="26">
        <f>L86*Q86</f>
        <v>1041.6497999999999</v>
      </c>
      <c r="S86" s="40">
        <v>0.19900000000000001</v>
      </c>
      <c r="T86" s="26">
        <f>L86*S86</f>
        <v>2763.8441359999997</v>
      </c>
      <c r="U86" s="40">
        <v>0.51800000000000002</v>
      </c>
      <c r="V86" s="26">
        <f>L86*U86</f>
        <v>7194.3279519999996</v>
      </c>
      <c r="W86" s="40">
        <v>0.39</v>
      </c>
      <c r="X86" s="26">
        <f>W86*L86</f>
        <v>5416.5789599999998</v>
      </c>
      <c r="Y86" s="48">
        <v>3.2399999999999998E-3</v>
      </c>
      <c r="Z86" s="18">
        <f>L86*Y86</f>
        <v>44.999271359999995</v>
      </c>
      <c r="AA86" s="28">
        <f>IF(J86&gt;0,(AC86+AK86)/J86,0)</f>
        <v>3.3916031619916787E-3</v>
      </c>
      <c r="AB86" s="48">
        <v>2.3000000000000001E-4</v>
      </c>
      <c r="AC86" s="38">
        <f>AB86*L86</f>
        <v>3.1943927199999997</v>
      </c>
      <c r="AD86" s="29">
        <v>0.21879999999999999</v>
      </c>
      <c r="AE86" s="42">
        <f>AH86*(1-AI86)*AD86</f>
        <v>46.749026799999996</v>
      </c>
      <c r="AF86" s="29">
        <f>IF(AND(AD86&gt;0,AB86&gt;0,Y86&gt;0),((Y86-AB86)*AD86)/((AD86-AB86)*Y86),0)</f>
        <v>0.92998994022312254</v>
      </c>
      <c r="AG86" s="30">
        <f t="shared" si="3"/>
        <v>0.93315398869696609</v>
      </c>
      <c r="AH86" s="44">
        <v>233</v>
      </c>
      <c r="AI86" s="66">
        <v>8.3000000000000004E-2</v>
      </c>
      <c r="AJ86" s="67">
        <v>0.22159999999999999</v>
      </c>
      <c r="AK86" s="42">
        <f t="shared" si="5"/>
        <v>47.347277599999998</v>
      </c>
      <c r="AL86" s="18">
        <v>1.75</v>
      </c>
      <c r="AM86" s="18"/>
      <c r="AN86" s="122">
        <f>AN85+AH86-AM86</f>
        <v>1606.1799999999989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48437</v>
      </c>
      <c r="E87" s="68"/>
      <c r="F87" s="52">
        <f>SUM(F84:F86)</f>
        <v>44441</v>
      </c>
      <c r="G87" s="53"/>
      <c r="H87" s="69"/>
      <c r="I87" s="52">
        <f>SUM(I84:I86)</f>
        <v>47002</v>
      </c>
      <c r="J87" s="52">
        <f>SUM(J84:J86)</f>
        <v>44273</v>
      </c>
      <c r="K87" s="21">
        <f>IF(J87&gt;0,(J84*K84+J85*K85+J86*K86)/J87,0)</f>
        <v>6.798631219930884E-2</v>
      </c>
      <c r="L87" s="53">
        <f>L84+L85+L86</f>
        <v>41263.041999999994</v>
      </c>
      <c r="M87" s="54">
        <f>IF(L87&gt;0,N87/L87,0)</f>
        <v>0.85382416604185418</v>
      </c>
      <c r="N87" s="55">
        <f>N84+N85+N86</f>
        <v>35231.382423999996</v>
      </c>
      <c r="O87" s="21">
        <f>IF(L87&gt;0,P87/L87,0)</f>
        <v>7.1233705745688866E-2</v>
      </c>
      <c r="P87" s="55">
        <f>P84+P85+P86</f>
        <v>2939.3193920000003</v>
      </c>
      <c r="Q87" s="21">
        <f>IF(L87&gt;0,R87/L87,0)</f>
        <v>7.4942128212457049E-2</v>
      </c>
      <c r="R87" s="55">
        <f>R84+R85+R86</f>
        <v>3092.3401839999997</v>
      </c>
      <c r="S87" s="21">
        <f>IF(L87&gt;0,T87/L87,0)</f>
        <v>0.19571601192175797</v>
      </c>
      <c r="T87" s="55">
        <f>T84+T85+T86</f>
        <v>8075.8380199999992</v>
      </c>
      <c r="U87" s="21">
        <f>IF(L87&gt;0,V87/L87,0)</f>
        <v>0.51700074899955273</v>
      </c>
      <c r="V87" s="55">
        <f>V84+V85+V86</f>
        <v>21333.02362</v>
      </c>
      <c r="W87" s="21">
        <f>IF(L87&gt;0,X87/L87,0)</f>
        <v>0.39000000000000007</v>
      </c>
      <c r="X87" s="55">
        <f>X84+X85+X86</f>
        <v>16092.586380000001</v>
      </c>
      <c r="Y87" s="56">
        <f>IF(L87&gt;0,Z87/L87,0)</f>
        <v>3.2165739113466235E-3</v>
      </c>
      <c r="Z87" s="57">
        <f>SUM(Z84:Z86)</f>
        <v>132.72562439999999</v>
      </c>
      <c r="AA87" s="63">
        <f>IF(L87&gt;0,(AA84*L84+AA85*L85+AA86*L86)/L87,0)</f>
        <v>3.2063118006956442E-3</v>
      </c>
      <c r="AB87" s="56">
        <f>IF(J87&gt;0,(J84*AB84+J85*AB85+J86*AB86)/J87,0)</f>
        <v>2.3328281345289453E-4</v>
      </c>
      <c r="AC87" s="53">
        <f>SUM(AC84:AC86)</f>
        <v>9.6256658599999998</v>
      </c>
      <c r="AD87" s="54">
        <f>IF(J87&gt;0,(J84*AD84+J85*AD85+J86*AD86)/J87,0)</f>
        <v>0.21546791046461725</v>
      </c>
      <c r="AE87" s="59">
        <f>SUM(AE84:AE86)</f>
        <v>128.15113120000001</v>
      </c>
      <c r="AF87" s="54">
        <f>IF(AND(Z87&gt;0),((Z84*AF84+Z85*AF85+Z86*AF86)/Z87),0)</f>
        <v>0.92848226451183613</v>
      </c>
      <c r="AG87" s="58">
        <f t="shared" si="3"/>
        <v>0.92821527540774773</v>
      </c>
      <c r="AH87" s="52">
        <f>SUM(AH84:AH86)</f>
        <v>649</v>
      </c>
      <c r="AI87" s="21">
        <f>IF(AH87&gt;0,(AI84*AH84+AI85*AH85+AI86*AH86)/AH87,0)</f>
        <v>8.4000000000000005E-2</v>
      </c>
      <c r="AJ87" s="54">
        <f>IF(J87&gt;0,(AJ84*J84+AJ85*J85+AJ86*J86)/J87,0)</f>
        <v>0.22262656924084653</v>
      </c>
      <c r="AK87" s="59">
        <f>SUM(AK84:AK86)</f>
        <v>132.3259013</v>
      </c>
      <c r="AL87" s="70"/>
      <c r="AM87" s="57">
        <f>SUM(AM84:AM86)</f>
        <v>0</v>
      </c>
      <c r="AN87" s="124"/>
      <c r="AO87" s="125">
        <f>AN86</f>
        <v>1606.1799999999989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11" t="s">
        <v>51</v>
      </c>
      <c r="D88" s="12">
        <v>13866</v>
      </c>
      <c r="E88" s="12">
        <v>0</v>
      </c>
      <c r="F88" s="12">
        <v>11880</v>
      </c>
      <c r="G88" s="13">
        <v>0.8</v>
      </c>
      <c r="H88" s="13">
        <v>2.9</v>
      </c>
      <c r="I88" s="12">
        <v>12456</v>
      </c>
      <c r="J88" s="12">
        <v>15075</v>
      </c>
      <c r="K88" s="14">
        <v>7.1999999999999995E-2</v>
      </c>
      <c r="L88" s="25">
        <f>J88*(1-K88)</f>
        <v>13989.6</v>
      </c>
      <c r="M88" s="15">
        <v>0.79</v>
      </c>
      <c r="N88" s="26">
        <f>L88*M88</f>
        <v>11051.784000000001</v>
      </c>
      <c r="O88" s="14">
        <v>0.108</v>
      </c>
      <c r="P88" s="26">
        <f>L88*O88</f>
        <v>1510.8768</v>
      </c>
      <c r="Q88" s="16">
        <v>0.10199999999999999</v>
      </c>
      <c r="R88" s="26">
        <f>L88*Q88</f>
        <v>1426.9392</v>
      </c>
      <c r="S88" s="16">
        <v>0.19800000000000001</v>
      </c>
      <c r="T88" s="26">
        <f>L88*S88</f>
        <v>2769.9408000000003</v>
      </c>
      <c r="U88" s="16">
        <v>0.51600000000000001</v>
      </c>
      <c r="V88" s="26">
        <f>L88*U88</f>
        <v>7218.6336000000001</v>
      </c>
      <c r="W88" s="16">
        <v>0.4</v>
      </c>
      <c r="X88" s="26">
        <f>W88*L88</f>
        <v>5595.84</v>
      </c>
      <c r="Y88" s="17">
        <v>3.29E-3</v>
      </c>
      <c r="Z88" s="61">
        <f>L88*Y88</f>
        <v>46.025784000000002</v>
      </c>
      <c r="AA88" s="28">
        <f>IF(J88&gt;0,(AC88+AK88)/J88,0)</f>
        <v>3.3282820563847433E-3</v>
      </c>
      <c r="AB88" s="17">
        <v>2.2000000000000001E-4</v>
      </c>
      <c r="AC88" s="25">
        <f>AB88*L88</f>
        <v>3.077712</v>
      </c>
      <c r="AD88" s="141">
        <v>0.2132</v>
      </c>
      <c r="AE88" s="31">
        <f>AH88*(1-AI88)*AD88</f>
        <v>44.135811200000006</v>
      </c>
      <c r="AF88" s="29">
        <f>IF(AND(AD88&gt;0,AB88&gt;0,Y88&gt;0),((Y88-AB88)*AD88)/((AD88-AB88)*Y88),0)</f>
        <v>0.93409458656020616</v>
      </c>
      <c r="AG88" s="62">
        <f t="shared" si="3"/>
        <v>0.93480381903564247</v>
      </c>
      <c r="AH88" s="12">
        <v>226</v>
      </c>
      <c r="AI88" s="14">
        <v>8.4000000000000005E-2</v>
      </c>
      <c r="AJ88" s="15">
        <v>0.22750000000000001</v>
      </c>
      <c r="AK88" s="31">
        <f t="shared" si="5"/>
        <v>47.096140000000005</v>
      </c>
      <c r="AL88" s="19">
        <v>1.68</v>
      </c>
      <c r="AM88" s="19"/>
      <c r="AN88" s="119">
        <f>AN86+AH88-AM88</f>
        <v>1832.1799999999989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11" t="s">
        <v>49</v>
      </c>
      <c r="D89" s="35">
        <v>18932</v>
      </c>
      <c r="E89" s="44">
        <v>2</v>
      </c>
      <c r="F89" s="35">
        <v>16473</v>
      </c>
      <c r="G89" s="36">
        <v>1</v>
      </c>
      <c r="H89" s="38">
        <v>3.2</v>
      </c>
      <c r="I89" s="35">
        <v>16600</v>
      </c>
      <c r="J89" s="35">
        <v>15202</v>
      </c>
      <c r="K89" s="66">
        <v>7.3999999999999996E-2</v>
      </c>
      <c r="L89" s="38">
        <f>J89*(1-K89)</f>
        <v>14077.052000000001</v>
      </c>
      <c r="M89" s="39">
        <v>0.86299999999999999</v>
      </c>
      <c r="N89" s="26">
        <f>L89*M89</f>
        <v>12148.495876000001</v>
      </c>
      <c r="O89" s="37">
        <v>9.9000000000000005E-2</v>
      </c>
      <c r="P89" s="26">
        <f>L89*O89</f>
        <v>1393.6281480000002</v>
      </c>
      <c r="Q89" s="40">
        <v>3.7999999999999999E-2</v>
      </c>
      <c r="R89" s="26">
        <f>L89*Q89</f>
        <v>534.92797600000006</v>
      </c>
      <c r="S89" s="40">
        <v>0.20300000000000001</v>
      </c>
      <c r="T89" s="26">
        <f>L89*S89</f>
        <v>2857.6415560000005</v>
      </c>
      <c r="U89" s="40">
        <v>0.51600000000000001</v>
      </c>
      <c r="V89" s="26">
        <f>L89*U89</f>
        <v>7263.7588320000013</v>
      </c>
      <c r="W89" s="40">
        <v>0.39</v>
      </c>
      <c r="X89" s="26">
        <f>W89*L89</f>
        <v>5490.0502800000004</v>
      </c>
      <c r="Y89" s="41">
        <v>3.2000000000000002E-3</v>
      </c>
      <c r="Z89" s="18">
        <f>L89*Y89</f>
        <v>45.04656640000001</v>
      </c>
      <c r="AA89" s="28">
        <f>IF(J89&gt;0,(AC89+AK89)/J89,0)</f>
        <v>3.2800204894092885E-3</v>
      </c>
      <c r="AB89" s="41">
        <v>2.4000000000000001E-4</v>
      </c>
      <c r="AC89" s="38">
        <f>AB89*L89</f>
        <v>3.3784924800000002</v>
      </c>
      <c r="AD89" s="29">
        <v>0.21879999999999999</v>
      </c>
      <c r="AE89" s="42">
        <f>AH89*(1-AI89)*AD89</f>
        <v>45.445854000000004</v>
      </c>
      <c r="AF89" s="29">
        <f>IF(AND(AD89&gt;0,AB89&gt;0,Y89&gt;0),((Y89-AB89)*AD89)/((AD89-AB89)*Y89),0)</f>
        <v>0.92601573938506587</v>
      </c>
      <c r="AG89" s="30">
        <f t="shared" si="3"/>
        <v>0.9278247116566003</v>
      </c>
      <c r="AH89" s="35">
        <v>227</v>
      </c>
      <c r="AI89" s="66">
        <v>8.5000000000000006E-2</v>
      </c>
      <c r="AJ89" s="67">
        <v>0.2238</v>
      </c>
      <c r="AK89" s="42">
        <f t="shared" si="5"/>
        <v>46.484379000000004</v>
      </c>
      <c r="AL89" s="18">
        <v>1.7</v>
      </c>
      <c r="AM89" s="18"/>
      <c r="AN89" s="122">
        <f>AN88+AH89-AM89</f>
        <v>2059.1799999999989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54</v>
      </c>
      <c r="D90" s="44">
        <v>13775</v>
      </c>
      <c r="E90" s="44">
        <v>2</v>
      </c>
      <c r="F90" s="44">
        <v>16068</v>
      </c>
      <c r="G90" s="38">
        <v>0.4</v>
      </c>
      <c r="H90" s="38">
        <v>3.8</v>
      </c>
      <c r="I90" s="44">
        <v>17020</v>
      </c>
      <c r="J90" s="44">
        <v>15176</v>
      </c>
      <c r="K90" s="66">
        <v>7.2999999999999995E-2</v>
      </c>
      <c r="L90" s="38">
        <f>J90*(1-K90)</f>
        <v>14068.152</v>
      </c>
      <c r="M90" s="29">
        <v>0.89400000000000002</v>
      </c>
      <c r="N90" s="26">
        <f>L90*M90</f>
        <v>12576.927888</v>
      </c>
      <c r="O90" s="40">
        <v>8.1000000000000003E-2</v>
      </c>
      <c r="P90" s="26">
        <f>L90*O90</f>
        <v>1139.5203120000001</v>
      </c>
      <c r="Q90" s="40">
        <v>2.5000000000000001E-2</v>
      </c>
      <c r="R90" s="26">
        <f>L90*Q90</f>
        <v>351.7038</v>
      </c>
      <c r="S90" s="40">
        <v>0.2</v>
      </c>
      <c r="T90" s="26">
        <f>L90*S90</f>
        <v>2813.6304</v>
      </c>
      <c r="U90" s="40">
        <v>0.51300000000000001</v>
      </c>
      <c r="V90" s="26">
        <f>L90*U90</f>
        <v>7216.9619760000005</v>
      </c>
      <c r="W90" s="40">
        <v>0.39</v>
      </c>
      <c r="X90" s="26">
        <f>W90*L90</f>
        <v>5486.5792799999999</v>
      </c>
      <c r="Y90" s="48">
        <v>3.16E-3</v>
      </c>
      <c r="Z90" s="18">
        <f>L90*Y90</f>
        <v>44.455360320000004</v>
      </c>
      <c r="AA90" s="28">
        <f>IF(J90&gt;0,(AC90+AK90)/J90,0)</f>
        <v>3.2829065946230894E-3</v>
      </c>
      <c r="AB90" s="48">
        <v>2.4000000000000001E-4</v>
      </c>
      <c r="AC90" s="38">
        <f>AB90*L90</f>
        <v>3.3763564800000001</v>
      </c>
      <c r="AD90" s="29">
        <v>0.22309999999999999</v>
      </c>
      <c r="AE90" s="42">
        <f>AH90*(1-AI90)*AD90</f>
        <v>46.134849000000003</v>
      </c>
      <c r="AF90" s="29">
        <f>IF(AND(AD90&gt;0,AB90&gt;0,Y90&gt;0),((Y90-AB90)*AD90)/((AD90-AB90)*Y90),0)</f>
        <v>0.92504575160428804</v>
      </c>
      <c r="AG90" s="30">
        <f t="shared" si="3"/>
        <v>0.9278855589088314</v>
      </c>
      <c r="AH90" s="44">
        <v>226</v>
      </c>
      <c r="AI90" s="66">
        <v>8.5000000000000006E-2</v>
      </c>
      <c r="AJ90" s="67">
        <v>0.22459999999999999</v>
      </c>
      <c r="AK90" s="42">
        <f t="shared" si="5"/>
        <v>46.445034000000007</v>
      </c>
      <c r="AL90" s="18">
        <v>1.7</v>
      </c>
      <c r="AM90" s="18"/>
      <c r="AN90" s="122">
        <f>AN89+AH90-AM90</f>
        <v>2285.1799999999989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46573</v>
      </c>
      <c r="E91" s="68"/>
      <c r="F91" s="52">
        <f>SUM(F88:F90)</f>
        <v>44421</v>
      </c>
      <c r="G91" s="53"/>
      <c r="H91" s="69"/>
      <c r="I91" s="52">
        <f>SUM(I88:I90)</f>
        <v>46076</v>
      </c>
      <c r="J91" s="52">
        <f>SUM(J88:J90)</f>
        <v>45453</v>
      </c>
      <c r="K91" s="21">
        <f>IF(J91&gt;0,(J88*K88+J89*K89+J90*K90)/J91,0)</f>
        <v>7.3002794094999227E-2</v>
      </c>
      <c r="L91" s="53">
        <f>L88+L89+L90</f>
        <v>42134.804000000004</v>
      </c>
      <c r="M91" s="54">
        <f>IF(L91&gt;0,N91/L91,0)</f>
        <v>0.84911295099414719</v>
      </c>
      <c r="N91" s="55">
        <f>N88+N89+N90</f>
        <v>35777.207763999999</v>
      </c>
      <c r="O91" s="21">
        <f>IF(L91&gt;0,P91/L91,0)</f>
        <v>9.5978262056232652E-2</v>
      </c>
      <c r="P91" s="55">
        <f>P88+P89+P90</f>
        <v>4044.0252600000003</v>
      </c>
      <c r="Q91" s="21">
        <f>IF(L91&gt;0,R91/L91,0)</f>
        <v>5.4908786949620078E-2</v>
      </c>
      <c r="R91" s="55">
        <f>R88+R89+R90</f>
        <v>2313.570976</v>
      </c>
      <c r="S91" s="21">
        <f>IF(L91&gt;0,T91/L91,0)</f>
        <v>0.20033824664284661</v>
      </c>
      <c r="T91" s="55">
        <f>T88+T89+T90</f>
        <v>8441.2127560000008</v>
      </c>
      <c r="U91" s="21">
        <f>IF(L91&gt;0,V91/L91,0)</f>
        <v>0.51499834692478919</v>
      </c>
      <c r="V91" s="55">
        <f>V88+V89+V90</f>
        <v>21699.354407999999</v>
      </c>
      <c r="W91" s="21">
        <f>IF(L91&gt;0,X91/L91,0)</f>
        <v>0.39332020056388528</v>
      </c>
      <c r="X91" s="55">
        <f>X88+X89+X90</f>
        <v>16572.469559999998</v>
      </c>
      <c r="Y91" s="56">
        <f>IF(L91&gt;0,Z91/L91,0)</f>
        <v>3.2165264307388261E-3</v>
      </c>
      <c r="Z91" s="57">
        <f>SUM(Z88:Z90)</f>
        <v>135.52771072000002</v>
      </c>
      <c r="AA91" s="63">
        <f>IF(L91&gt;0,(AA88*L88+AA89*L89+AA90*L90)/L91,0)</f>
        <v>3.297007922985473E-3</v>
      </c>
      <c r="AB91" s="56">
        <f>IF(J91&gt;0,(J88*AB88+J89*AB89+J90*AB90)/J91,0)</f>
        <v>2.3336677447033204E-4</v>
      </c>
      <c r="AC91" s="53">
        <f>SUM(AC88:AC90)</f>
        <v>9.8325609600000003</v>
      </c>
      <c r="AD91" s="54">
        <f>IF(J91&gt;0,(J88*AD88+J89*AD89+J90*AD90)/J91,0)</f>
        <v>0.21837839526543903</v>
      </c>
      <c r="AE91" s="59">
        <f>SUM(AE88:AE90)</f>
        <v>135.71651420000001</v>
      </c>
      <c r="AF91" s="54">
        <f>IF(AND(Z91&gt;0),((Z88*AF88+Z89*AF89+Z90*AF90)/Z91),0)</f>
        <v>0.92844117782127367</v>
      </c>
      <c r="AG91" s="58">
        <f t="shared" si="3"/>
        <v>0.93018213034154495</v>
      </c>
      <c r="AH91" s="52">
        <f>SUM(AH88:AH90)</f>
        <v>679</v>
      </c>
      <c r="AI91" s="21">
        <f>IF(AH91&gt;0,(AI88*AH88+AI89*AH89+AI90*AH90)/AH91,0)</f>
        <v>8.4667157584683364E-2</v>
      </c>
      <c r="AJ91" s="54">
        <f>IF(J91&gt;0,(AJ88*J88+AJ89*J89+AJ90*J90)/J91,0)</f>
        <v>0.22529425340461576</v>
      </c>
      <c r="AK91" s="59">
        <f>SUM(AK88:AK90)</f>
        <v>140.025553</v>
      </c>
      <c r="AL91" s="70"/>
      <c r="AM91" s="57">
        <f>SUM(AM88:AM90)</f>
        <v>0</v>
      </c>
      <c r="AN91" s="124"/>
      <c r="AO91" s="125">
        <f>AN90</f>
        <v>2285.1799999999989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58</v>
      </c>
      <c r="D92" s="12">
        <v>4830</v>
      </c>
      <c r="E92" s="12">
        <v>1</v>
      </c>
      <c r="F92" s="12">
        <v>9939</v>
      </c>
      <c r="G92" s="13">
        <v>0.6</v>
      </c>
      <c r="H92" s="13">
        <v>3</v>
      </c>
      <c r="I92" s="12">
        <v>10958</v>
      </c>
      <c r="J92" s="12">
        <v>14474</v>
      </c>
      <c r="K92" s="14">
        <v>7.0999999999999994E-2</v>
      </c>
      <c r="L92" s="25">
        <f>J92*(1-K92)</f>
        <v>13446.346000000001</v>
      </c>
      <c r="M92" s="15">
        <v>0.81599999999999995</v>
      </c>
      <c r="N92" s="26">
        <f>L92*M92</f>
        <v>10972.218336</v>
      </c>
      <c r="O92" s="14">
        <v>0.13800000000000001</v>
      </c>
      <c r="P92" s="26">
        <f>L92*O92</f>
        <v>1855.5957480000004</v>
      </c>
      <c r="Q92" s="16">
        <v>4.5999999999999999E-2</v>
      </c>
      <c r="R92" s="26">
        <f>L92*Q92</f>
        <v>618.53191600000002</v>
      </c>
      <c r="S92" s="16">
        <v>0.21199999999999999</v>
      </c>
      <c r="T92" s="26">
        <f>L92*S92</f>
        <v>2850.625352</v>
      </c>
      <c r="U92" s="16">
        <v>0.504</v>
      </c>
      <c r="V92" s="26">
        <f>L92*U92</f>
        <v>6776.9583840000005</v>
      </c>
      <c r="W92" s="16">
        <v>0.39</v>
      </c>
      <c r="X92" s="26">
        <f>W92*L92</f>
        <v>5244.0749400000004</v>
      </c>
      <c r="Y92" s="17">
        <v>3.2000000000000002E-3</v>
      </c>
      <c r="Z92" s="61">
        <f>L92*Y92</f>
        <v>43.028307200000008</v>
      </c>
      <c r="AA92" s="28">
        <f>IF(J92&gt;0,(AC92+AK92)/J92,0)</f>
        <v>3.2232323186403211E-3</v>
      </c>
      <c r="AB92" s="17">
        <v>2.3000000000000001E-4</v>
      </c>
      <c r="AC92" s="25">
        <f>AB92*L92</f>
        <v>3.0926595800000003</v>
      </c>
      <c r="AD92" s="141">
        <v>0.22040000000000001</v>
      </c>
      <c r="AE92" s="31">
        <f>AH92*(1-AI92)*AD92</f>
        <v>42.349860000000007</v>
      </c>
      <c r="AF92" s="29">
        <f>IF(AND(AD92&gt;0,AB92&gt;0,Y92&gt;0),((Y92-AB92)*AD92)/((AD92-AB92)*Y92),0)</f>
        <v>0.92909456329200146</v>
      </c>
      <c r="AG92" s="62">
        <f t="shared" si="3"/>
        <v>0.92958617636817042</v>
      </c>
      <c r="AH92" s="12">
        <v>210</v>
      </c>
      <c r="AI92" s="14">
        <v>8.5000000000000006E-2</v>
      </c>
      <c r="AJ92" s="15">
        <v>0.22670000000000001</v>
      </c>
      <c r="AK92" s="31">
        <f t="shared" ref="AK92:AK102" si="6">AH92*(1-AI92)*AJ92</f>
        <v>43.560405000000003</v>
      </c>
      <c r="AL92" s="19">
        <v>1.65</v>
      </c>
      <c r="AM92" s="19">
        <v>1121.74</v>
      </c>
      <c r="AN92" s="119">
        <f>AN90+AH92-AM92</f>
        <v>1373.4399999999989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49</v>
      </c>
      <c r="D93" s="35">
        <v>18680</v>
      </c>
      <c r="E93" s="44">
        <v>3</v>
      </c>
      <c r="F93" s="35">
        <v>14115</v>
      </c>
      <c r="G93" s="36">
        <v>0.7</v>
      </c>
      <c r="H93" s="38">
        <v>3.3</v>
      </c>
      <c r="I93" s="35">
        <v>14531</v>
      </c>
      <c r="J93" s="35">
        <v>15174</v>
      </c>
      <c r="K93" s="66">
        <v>7.1999999999999995E-2</v>
      </c>
      <c r="L93" s="38">
        <f>J93*(1-K93)</f>
        <v>14081.472000000002</v>
      </c>
      <c r="M93" s="39">
        <v>0.86199999999999999</v>
      </c>
      <c r="N93" s="26">
        <f>L93*M93</f>
        <v>12138.228864000001</v>
      </c>
      <c r="O93" s="37">
        <v>0.10299999999999999</v>
      </c>
      <c r="P93" s="26">
        <f>L93*O93</f>
        <v>1450.3916160000001</v>
      </c>
      <c r="Q93" s="40">
        <v>3.5000000000000003E-2</v>
      </c>
      <c r="R93" s="26">
        <f>L93*Q93</f>
        <v>492.85152000000011</v>
      </c>
      <c r="S93" s="40">
        <v>0.21299999999999999</v>
      </c>
      <c r="T93" s="26">
        <f>L93*S93</f>
        <v>2999.3535360000001</v>
      </c>
      <c r="U93" s="40">
        <v>0.497</v>
      </c>
      <c r="V93" s="26">
        <f>L93*U93</f>
        <v>6998.4915840000003</v>
      </c>
      <c r="W93" s="40">
        <v>0.39</v>
      </c>
      <c r="X93" s="26">
        <f>W93*L93</f>
        <v>5491.774080000001</v>
      </c>
      <c r="Y93" s="41">
        <v>3.1900000000000001E-3</v>
      </c>
      <c r="Z93" s="18">
        <f>L93*Y93</f>
        <v>44.919895680000003</v>
      </c>
      <c r="AA93" s="28">
        <f>IF(J93&gt;0,(AC93+AK93)/J93,0)</f>
        <v>3.1282599288256232E-3</v>
      </c>
      <c r="AB93" s="41">
        <v>2.3000000000000001E-4</v>
      </c>
      <c r="AC93" s="38">
        <f>AB93*L93</f>
        <v>3.2387385600000003</v>
      </c>
      <c r="AD93" s="29">
        <v>0.2147</v>
      </c>
      <c r="AE93" s="42">
        <f>AH93*(1-AI93)*AD93</f>
        <v>42.526058400000004</v>
      </c>
      <c r="AF93" s="29">
        <f>IF(AND(AD93&gt;0,AB93&gt;0,Y93&gt;0),((Y93-AB93)*AD93)/((AD93-AB93)*Y93),0)</f>
        <v>0.92889477640660578</v>
      </c>
      <c r="AG93" s="30">
        <f t="shared" si="3"/>
        <v>0.9274319569031777</v>
      </c>
      <c r="AH93" s="35">
        <v>216</v>
      </c>
      <c r="AI93" s="66">
        <v>8.3000000000000004E-2</v>
      </c>
      <c r="AJ93" s="67">
        <v>0.2233</v>
      </c>
      <c r="AK93" s="42">
        <f t="shared" si="6"/>
        <v>44.229477600000003</v>
      </c>
      <c r="AL93" s="18">
        <v>1.65</v>
      </c>
      <c r="AM93" s="18"/>
      <c r="AN93" s="122">
        <f>AN92+AH93-AM93</f>
        <v>1589.4399999999989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54</v>
      </c>
      <c r="D94" s="44">
        <v>17645</v>
      </c>
      <c r="E94" s="44">
        <v>2</v>
      </c>
      <c r="F94" s="44">
        <v>16398</v>
      </c>
      <c r="G94" s="38">
        <v>0.7</v>
      </c>
      <c r="H94" s="38">
        <v>3.8</v>
      </c>
      <c r="I94" s="44">
        <v>17988</v>
      </c>
      <c r="J94" s="44">
        <v>15177</v>
      </c>
      <c r="K94" s="66">
        <v>7.0999999999999994E-2</v>
      </c>
      <c r="L94" s="38">
        <f>J94*(1-K94)</f>
        <v>14099.433000000001</v>
      </c>
      <c r="M94" s="29">
        <v>0.84699999999999998</v>
      </c>
      <c r="N94" s="26">
        <f>L94*M94</f>
        <v>11942.219751000001</v>
      </c>
      <c r="O94" s="40">
        <v>0.112</v>
      </c>
      <c r="P94" s="26">
        <f>L94*O94</f>
        <v>1579.1364960000001</v>
      </c>
      <c r="Q94" s="40">
        <v>4.1000000000000002E-2</v>
      </c>
      <c r="R94" s="26">
        <f>L94*Q94</f>
        <v>578.07675300000005</v>
      </c>
      <c r="S94" s="40">
        <v>0.19900000000000001</v>
      </c>
      <c r="T94" s="26">
        <f>L94*S94</f>
        <v>2805.7871670000004</v>
      </c>
      <c r="U94" s="40">
        <v>0.505</v>
      </c>
      <c r="V94" s="26">
        <f>L94*U94</f>
        <v>7120.2136650000002</v>
      </c>
      <c r="W94" s="40">
        <v>0.4</v>
      </c>
      <c r="X94" s="26">
        <f>W94*L94</f>
        <v>5639.7732000000005</v>
      </c>
      <c r="Y94" s="48">
        <v>3.2399999999999998E-3</v>
      </c>
      <c r="Z94" s="18">
        <f>L94*Y94</f>
        <v>45.682162920000003</v>
      </c>
      <c r="AA94" s="28">
        <f>IF(J94&gt;0,(AC94+AK94)/J94,0)</f>
        <v>3.0717080793305658E-3</v>
      </c>
      <c r="AB94" s="48">
        <v>2.4000000000000001E-4</v>
      </c>
      <c r="AC94" s="38">
        <f>AB94*L94</f>
        <v>3.3838639200000005</v>
      </c>
      <c r="AD94" s="29">
        <v>0.22559999999999999</v>
      </c>
      <c r="AE94" s="42">
        <f>AH94*(1-AI94)*AD94</f>
        <v>43.8575424</v>
      </c>
      <c r="AF94" s="29">
        <f>IF(AND(AD94&gt;0,AB94&gt;0,Y94&gt;0),((Y94-AB94)*AD94)/((AD94-AB94)*Y94),0)</f>
        <v>0.9269120025243559</v>
      </c>
      <c r="AG94" s="30">
        <f t="shared" si="3"/>
        <v>0.92286347120016554</v>
      </c>
      <c r="AH94" s="44">
        <v>212</v>
      </c>
      <c r="AI94" s="66">
        <v>8.3000000000000004E-2</v>
      </c>
      <c r="AJ94" s="67">
        <v>0.22239999999999999</v>
      </c>
      <c r="AK94" s="42">
        <f t="shared" si="6"/>
        <v>43.235449599999995</v>
      </c>
      <c r="AL94" s="18">
        <v>1.75</v>
      </c>
      <c r="AM94" s="18"/>
      <c r="AN94" s="122">
        <f>AN93+AH94-AM94</f>
        <v>1801.4399999999989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41155</v>
      </c>
      <c r="E95" s="68"/>
      <c r="F95" s="52">
        <f>SUM(F92:F94)</f>
        <v>40452</v>
      </c>
      <c r="G95" s="53"/>
      <c r="H95" s="69"/>
      <c r="I95" s="52">
        <f>SUM(I92:I94)</f>
        <v>43477</v>
      </c>
      <c r="J95" s="52">
        <f>SUM(J92:J94)</f>
        <v>44825</v>
      </c>
      <c r="K95" s="21">
        <f>IF(J95&gt;0,(J92*K92+J93*K93+J94*K94)/J95,0)</f>
        <v>7.1338516452872272E-2</v>
      </c>
      <c r="L95" s="53">
        <f>L92+L93+L94</f>
        <v>41627.251000000004</v>
      </c>
      <c r="M95" s="54">
        <f>IF(L95&gt;0,N95/L95,0)</f>
        <v>0.84206057591936601</v>
      </c>
      <c r="N95" s="55">
        <f>N92+N93+N94</f>
        <v>35052.666951000007</v>
      </c>
      <c r="O95" s="21">
        <f>IF(L95&gt;0,P95/L95,0)</f>
        <v>0.11735398669491771</v>
      </c>
      <c r="P95" s="55">
        <f>P92+P93+P94</f>
        <v>4885.1238600000006</v>
      </c>
      <c r="Q95" s="21">
        <f>IF(L95&gt;0,R95/L95,0)</f>
        <v>4.0585437385716391E-2</v>
      </c>
      <c r="R95" s="55">
        <f>R92+R93+R94</f>
        <v>1689.4601890000001</v>
      </c>
      <c r="S95" s="21">
        <f>IF(L95&gt;0,T95/L95,0)</f>
        <v>0.20793508692178592</v>
      </c>
      <c r="T95" s="55">
        <f>T92+T93+T94</f>
        <v>8655.7660550000001</v>
      </c>
      <c r="U95" s="21">
        <f>IF(L95&gt;0,V95/L95,0)</f>
        <v>0.50197077950211022</v>
      </c>
      <c r="V95" s="55">
        <f>V92+V93+V94</f>
        <v>20895.663633</v>
      </c>
      <c r="W95" s="21">
        <f>IF(L95&gt;0,X95/L95,0)</f>
        <v>0.39338706800504314</v>
      </c>
      <c r="X95" s="55">
        <f>X92+X93+X94</f>
        <v>16375.622220000001</v>
      </c>
      <c r="Y95" s="56">
        <f>IF(L95&gt;0,Z95/L95,0)</f>
        <v>3.2101655187367528E-3</v>
      </c>
      <c r="Z95" s="57">
        <f>SUM(Z92:Z94)</f>
        <v>133.63036580000002</v>
      </c>
      <c r="AA95" s="63">
        <f>IF(L95&gt;0,(AA92*L92+AA93*L93+AA94*L94)/L95,0)</f>
        <v>3.139783211996872E-3</v>
      </c>
      <c r="AB95" s="56">
        <f>IF(J95&gt;0,(J92*AB92+J93*AB93+J94*AB94)/J95,0)</f>
        <v>2.3338583379810374E-4</v>
      </c>
      <c r="AC95" s="53">
        <f>SUM(AC92:AC94)</f>
        <v>9.7152620600000006</v>
      </c>
      <c r="AD95" s="54">
        <f>IF(J95&gt;0,(J92*AD92+J93*AD93+J94*AD94)/J95,0)</f>
        <v>0.22023108979364192</v>
      </c>
      <c r="AE95" s="59">
        <f>SUM(AE92:AE94)</f>
        <v>128.73346080000002</v>
      </c>
      <c r="AF95" s="54">
        <f>IF(AND(Z95&gt;0),((Z92*AF92+Z93*AF93+Z94*AF94)/Z95),0)</f>
        <v>0.92828128629489093</v>
      </c>
      <c r="AG95" s="58">
        <f t="shared" si="3"/>
        <v>0.92663322828377126</v>
      </c>
      <c r="AH95" s="52">
        <f>SUM(AH92:AH94)</f>
        <v>638</v>
      </c>
      <c r="AI95" s="21">
        <f>IF(AH95&gt;0,(AI92*AH92+AI93*AH93+AI94*AH94)/AH95,0)</f>
        <v>8.3658307210031368E-2</v>
      </c>
      <c r="AJ95" s="54">
        <f>IF(J95&gt;0,(AJ92*J92+AJ93*J93+AJ94*J94)/J95,0)</f>
        <v>0.22409313552704963</v>
      </c>
      <c r="AK95" s="59">
        <f>SUM(AK92:AK94)</f>
        <v>131.02533219999998</v>
      </c>
      <c r="AL95" s="70"/>
      <c r="AM95" s="57">
        <f>SUM(AM92:AM94)</f>
        <v>1121.74</v>
      </c>
      <c r="AN95" s="124"/>
      <c r="AO95" s="125">
        <f>AN94</f>
        <v>1801.4399999999989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24" t="s">
        <v>58</v>
      </c>
      <c r="D96" s="12">
        <v>9487</v>
      </c>
      <c r="E96" s="12">
        <v>1</v>
      </c>
      <c r="F96" s="12">
        <v>15708</v>
      </c>
      <c r="G96" s="13">
        <v>0.6</v>
      </c>
      <c r="H96" s="13">
        <v>2.9</v>
      </c>
      <c r="I96" s="12">
        <v>16842</v>
      </c>
      <c r="J96" s="12">
        <v>15014</v>
      </c>
      <c r="K96" s="14">
        <v>7.1999999999999995E-2</v>
      </c>
      <c r="L96" s="25">
        <f>J96*(1-K96)</f>
        <v>13932.992</v>
      </c>
      <c r="M96" s="15">
        <v>0.82599999999999996</v>
      </c>
      <c r="N96" s="26">
        <f>L96*M96</f>
        <v>11508.651392</v>
      </c>
      <c r="O96" s="14">
        <v>0.14299999999999999</v>
      </c>
      <c r="P96" s="26">
        <f>L96*O96</f>
        <v>1992.4178559999998</v>
      </c>
      <c r="Q96" s="16">
        <v>3.1E-2</v>
      </c>
      <c r="R96" s="26">
        <f>L96*Q96</f>
        <v>431.922752</v>
      </c>
      <c r="S96" s="16">
        <v>0.20799999999999999</v>
      </c>
      <c r="T96" s="26">
        <f>L96*S96</f>
        <v>2898.062336</v>
      </c>
      <c r="U96" s="16">
        <v>0.48699999999999999</v>
      </c>
      <c r="V96" s="26">
        <f>L96*U96</f>
        <v>6785.3671039999999</v>
      </c>
      <c r="W96" s="16">
        <v>0.38</v>
      </c>
      <c r="X96" s="26">
        <f>W96*L96</f>
        <v>5294.5369600000004</v>
      </c>
      <c r="Y96" s="17">
        <v>3.31E-3</v>
      </c>
      <c r="Z96" s="61">
        <f>L96*Y96</f>
        <v>46.118203520000002</v>
      </c>
      <c r="AA96" s="28">
        <f>IF(J96&gt;0,(AC96+AK96)/J96,0)</f>
        <v>3.1026953616624486E-3</v>
      </c>
      <c r="AB96" s="17">
        <v>2.3000000000000001E-4</v>
      </c>
      <c r="AC96" s="25">
        <f>AB96*L96</f>
        <v>3.2045881600000001</v>
      </c>
      <c r="AD96" s="141">
        <v>0.22470000000000001</v>
      </c>
      <c r="AE96" s="31">
        <f>AH96*(1-AI96)*AD96</f>
        <v>43.034544000000004</v>
      </c>
      <c r="AF96" s="29">
        <f>IF(AND(AD96&gt;0,AB96&gt;0,Y96&gt;0),((Y96-AB96)*AD96)/((AD96-AB96)*Y96),0)</f>
        <v>0.93146703271634013</v>
      </c>
      <c r="AG96" s="62">
        <f t="shared" si="3"/>
        <v>0.92681203838605586</v>
      </c>
      <c r="AH96" s="12">
        <v>210</v>
      </c>
      <c r="AI96" s="14">
        <v>8.7999999999999995E-2</v>
      </c>
      <c r="AJ96" s="15">
        <v>0.22650000000000001</v>
      </c>
      <c r="AK96" s="31">
        <f t="shared" si="6"/>
        <v>43.379280000000001</v>
      </c>
      <c r="AL96" s="19">
        <v>1.7</v>
      </c>
      <c r="AM96" s="19">
        <v>1010.04</v>
      </c>
      <c r="AN96" s="119">
        <f>AN94+AH96-AM96</f>
        <v>1001.399999999999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50</v>
      </c>
      <c r="D97" s="35">
        <v>19093</v>
      </c>
      <c r="E97" s="44">
        <v>7</v>
      </c>
      <c r="F97" s="35">
        <v>14042</v>
      </c>
      <c r="G97" s="36">
        <v>0.7</v>
      </c>
      <c r="H97" s="38">
        <v>3</v>
      </c>
      <c r="I97" s="35">
        <v>15464</v>
      </c>
      <c r="J97" s="35">
        <v>15059</v>
      </c>
      <c r="K97" s="66">
        <v>7.2999999999999995E-2</v>
      </c>
      <c r="L97" s="38">
        <f>J97*(1-K97)</f>
        <v>13959.693000000001</v>
      </c>
      <c r="M97" s="39">
        <v>0.85099999999999998</v>
      </c>
      <c r="N97" s="26">
        <f>L97*M97</f>
        <v>11879.698743000001</v>
      </c>
      <c r="O97" s="37">
        <v>0.1</v>
      </c>
      <c r="P97" s="26">
        <f>L97*O97</f>
        <v>1395.9693000000002</v>
      </c>
      <c r="Q97" s="40">
        <v>4.9000000000000002E-2</v>
      </c>
      <c r="R97" s="26">
        <f>L97*Q97</f>
        <v>684.02495700000009</v>
      </c>
      <c r="S97" s="40">
        <v>0.20499999999999999</v>
      </c>
      <c r="T97" s="26">
        <f>L97*S97</f>
        <v>2861.7370650000003</v>
      </c>
      <c r="U97" s="40">
        <v>0.49399999999999999</v>
      </c>
      <c r="V97" s="26">
        <f>L97*U97</f>
        <v>6896.0883420000009</v>
      </c>
      <c r="W97" s="40">
        <v>0.4</v>
      </c>
      <c r="X97" s="26">
        <f>W97*L97</f>
        <v>5583.8772000000008</v>
      </c>
      <c r="Y97" s="41">
        <v>3.2000000000000002E-3</v>
      </c>
      <c r="Z97" s="18">
        <f>L97*Y97</f>
        <v>44.671017600000006</v>
      </c>
      <c r="AA97" s="28">
        <f>IF(J97&gt;0,(AC97+AK97)/J97,0)</f>
        <v>3.2406016953316955E-3</v>
      </c>
      <c r="AB97" s="41">
        <v>2.1000000000000001E-4</v>
      </c>
      <c r="AC97" s="38">
        <f>AB97*L97</f>
        <v>2.9315355300000006</v>
      </c>
      <c r="AD97" s="29">
        <v>0.2276</v>
      </c>
      <c r="AE97" s="42">
        <f>AH97*(1-AI97)*AD97</f>
        <v>45.9292248</v>
      </c>
      <c r="AF97" s="29">
        <f>IF(AND(AD97&gt;0,AB97&gt;0,Y97&gt;0),((Y97-AB97)*AD97)/((AD97-AB97)*Y97),0)</f>
        <v>0.93523791723470684</v>
      </c>
      <c r="AG97" s="30">
        <f t="shared" si="3"/>
        <v>0.93606203715238467</v>
      </c>
      <c r="AH97" s="35">
        <v>222</v>
      </c>
      <c r="AI97" s="66">
        <v>9.0999999999999998E-2</v>
      </c>
      <c r="AJ97" s="67">
        <v>0.2273</v>
      </c>
      <c r="AK97" s="42">
        <f t="shared" si="6"/>
        <v>45.868685400000004</v>
      </c>
      <c r="AL97" s="18">
        <v>1.75</v>
      </c>
      <c r="AM97" s="18"/>
      <c r="AN97" s="122">
        <f>AN96+AH97-AM97</f>
        <v>1223.399999999999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54</v>
      </c>
      <c r="D98" s="44">
        <v>21530</v>
      </c>
      <c r="E98" s="44">
        <v>3</v>
      </c>
      <c r="F98" s="44">
        <v>17821</v>
      </c>
      <c r="G98" s="38">
        <v>0.7</v>
      </c>
      <c r="H98" s="38">
        <v>3.8</v>
      </c>
      <c r="I98" s="44">
        <v>18726</v>
      </c>
      <c r="J98" s="44">
        <v>15032</v>
      </c>
      <c r="K98" s="66">
        <v>7.1999999999999995E-2</v>
      </c>
      <c r="L98" s="38">
        <f>J98*(1-K98)</f>
        <v>13949.696</v>
      </c>
      <c r="M98" s="29">
        <v>0.86699999999999999</v>
      </c>
      <c r="N98" s="26">
        <f>L98*M98</f>
        <v>12094.386431999999</v>
      </c>
      <c r="O98" s="40">
        <v>8.4000000000000005E-2</v>
      </c>
      <c r="P98" s="26">
        <f>L98*O98</f>
        <v>1171.7744640000001</v>
      </c>
      <c r="Q98" s="40">
        <v>4.9000000000000002E-2</v>
      </c>
      <c r="R98" s="26">
        <f>L98*Q98</f>
        <v>683.53510400000005</v>
      </c>
      <c r="S98" s="40">
        <v>0.19700000000000001</v>
      </c>
      <c r="T98" s="26">
        <f>L98*S98</f>
        <v>2748.0901120000003</v>
      </c>
      <c r="U98" s="40">
        <v>0.53600000000000003</v>
      </c>
      <c r="V98" s="26">
        <f>L98*U98</f>
        <v>7477.0370560000001</v>
      </c>
      <c r="W98" s="40">
        <v>0.39</v>
      </c>
      <c r="X98" s="26">
        <f>W98*L98</f>
        <v>5440.3814400000001</v>
      </c>
      <c r="Y98" s="48">
        <v>3.3400000000000001E-3</v>
      </c>
      <c r="Z98" s="18">
        <f>L98*Y98</f>
        <v>46.59198464</v>
      </c>
      <c r="AA98" s="28">
        <f>IF(J98&gt;0,(AC98+AK98)/J98,0)</f>
        <v>2.9211906306546038E-3</v>
      </c>
      <c r="AB98" s="48">
        <v>2.1000000000000001E-4</v>
      </c>
      <c r="AC98" s="38">
        <f>AB98*L98</f>
        <v>2.9294361600000003</v>
      </c>
      <c r="AD98" s="29">
        <v>0.22520000000000001</v>
      </c>
      <c r="AE98" s="42">
        <f>AH98*(1-AI98)*AD98</f>
        <v>40.531946400000002</v>
      </c>
      <c r="AF98" s="29">
        <f>IF(AND(AD98&gt;0,AB98&gt;0,Y98&gt;0),((Y98-AB98)*AD98)/((AD98-AB98)*Y98),0)</f>
        <v>0.93800043807668887</v>
      </c>
      <c r="AG98" s="30">
        <f t="shared" si="3"/>
        <v>0.92896826030234014</v>
      </c>
      <c r="AH98" s="44">
        <v>198</v>
      </c>
      <c r="AI98" s="66">
        <v>9.0999999999999998E-2</v>
      </c>
      <c r="AJ98" s="67">
        <v>0.22770000000000001</v>
      </c>
      <c r="AK98" s="42">
        <f t="shared" si="6"/>
        <v>40.981901400000005</v>
      </c>
      <c r="AL98" s="18">
        <v>1.7</v>
      </c>
      <c r="AM98" s="18"/>
      <c r="AN98" s="122">
        <f>AN97+AH98-AM98</f>
        <v>1421.399999999999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50110</v>
      </c>
      <c r="E99" s="68"/>
      <c r="F99" s="52">
        <f>SUM(F96:F98)</f>
        <v>47571</v>
      </c>
      <c r="G99" s="53"/>
      <c r="H99" s="69"/>
      <c r="I99" s="52">
        <f>SUM(I96:I98)</f>
        <v>51032</v>
      </c>
      <c r="J99" s="52">
        <f>SUM(J96:J98)</f>
        <v>45105</v>
      </c>
      <c r="K99" s="21">
        <f>IF(J99&gt;0,(J96*K96+J97*K97+J98*K98)/J99,0)</f>
        <v>7.2333865425119159E-2</v>
      </c>
      <c r="L99" s="53">
        <f>L96+L97+L98</f>
        <v>41842.381000000001</v>
      </c>
      <c r="M99" s="54">
        <f>IF(L99&gt;0,N99/L99,0)</f>
        <v>0.84800949943551251</v>
      </c>
      <c r="N99" s="55">
        <f>N96+N97+N98</f>
        <v>35482.736567</v>
      </c>
      <c r="O99" s="21">
        <f>IF(L99&gt;0,P99/L99,0)</f>
        <v>0.10898427649229617</v>
      </c>
      <c r="P99" s="55">
        <f>P96+P97+P98</f>
        <v>4560.1616199999999</v>
      </c>
      <c r="Q99" s="21">
        <f>IF(L99&gt;0,R99/L99,0)</f>
        <v>4.3006224072191304E-2</v>
      </c>
      <c r="R99" s="55">
        <f>R96+R97+R98</f>
        <v>1799.4828130000001</v>
      </c>
      <c r="S99" s="21">
        <f>IF(L99&gt;0,T99/L99,0)</f>
        <v>0.20333186854256693</v>
      </c>
      <c r="T99" s="55">
        <f>T96+T97+T98</f>
        <v>8507.8895130000001</v>
      </c>
      <c r="U99" s="21">
        <f>IF(L99&gt;0,V99/L99,0)</f>
        <v>0.50567133122754182</v>
      </c>
      <c r="V99" s="55">
        <f>V96+V97+V98</f>
        <v>21158.492502000001</v>
      </c>
      <c r="W99" s="21">
        <f>IF(L99&gt;0,X99/L99,0)</f>
        <v>0.39000638132901666</v>
      </c>
      <c r="X99" s="55">
        <f>X96+X97+X98</f>
        <v>16318.795600000001</v>
      </c>
      <c r="Y99" s="56">
        <f>IF(L99&gt;0,Z99/L99,0)</f>
        <v>3.2833027776311293E-3</v>
      </c>
      <c r="Z99" s="57">
        <f>SUM(Z96:Z98)</f>
        <v>137.38120576</v>
      </c>
      <c r="AA99" s="63">
        <f>IF(L99&gt;0,(AA96*L96+AA97*L97+AA98*L98)/L99,0)</f>
        <v>3.0881931816994354E-3</v>
      </c>
      <c r="AB99" s="56">
        <f>IF(J99&gt;0,(J96*AB96+J97*AB97+J98*AB98)/J99,0)</f>
        <v>2.1665735506041459E-4</v>
      </c>
      <c r="AC99" s="53">
        <f>SUM(AC96:AC98)</f>
        <v>9.0655598500000014</v>
      </c>
      <c r="AD99" s="54">
        <f>IF(J99&gt;0,(J96*AD96+J97*AD97+J98*AD98)/J99,0)</f>
        <v>0.22583484314377564</v>
      </c>
      <c r="AE99" s="59">
        <f>SUM(AE96:AE98)</f>
        <v>129.49571520000001</v>
      </c>
      <c r="AF99" s="54">
        <f>IF(AND(Z99&gt;0),((Z96*AF96+Z97*AF97+Z98*AF98)/Z99),0)</f>
        <v>0.93490894144226777</v>
      </c>
      <c r="AG99" s="58">
        <f t="shared" si="3"/>
        <v>0.93073099999301634</v>
      </c>
      <c r="AH99" s="52">
        <f>SUM(AH96:AH98)</f>
        <v>630</v>
      </c>
      <c r="AI99" s="21">
        <f>IF(AH99&gt;0,(AI96*AH96+AI97*AH97+AI98*AH98)/AH99,0)</f>
        <v>9.0000000000000011E-2</v>
      </c>
      <c r="AJ99" s="54">
        <f>IF(J99&gt;0,(AJ96*J96+AJ97*J97+AJ98*J98)/J99,0)</f>
        <v>0.22716701252632748</v>
      </c>
      <c r="AK99" s="59">
        <f>SUM(AK96:AK98)</f>
        <v>130.2298668</v>
      </c>
      <c r="AL99" s="70"/>
      <c r="AM99" s="57">
        <f>SUM(AM96:AM98)</f>
        <v>1010.04</v>
      </c>
      <c r="AN99" s="124"/>
      <c r="AO99" s="125">
        <f>AN98</f>
        <v>1421.399999999999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24" t="s">
        <v>58</v>
      </c>
      <c r="D100" s="12">
        <v>6556</v>
      </c>
      <c r="E100" s="73">
        <v>1</v>
      </c>
      <c r="F100" s="12">
        <v>11557</v>
      </c>
      <c r="G100" s="74">
        <v>0.3</v>
      </c>
      <c r="H100" s="74">
        <v>2.6</v>
      </c>
      <c r="I100" s="12">
        <v>12222</v>
      </c>
      <c r="J100" s="12">
        <v>14826</v>
      </c>
      <c r="K100" s="66">
        <v>7.2999999999999995E-2</v>
      </c>
      <c r="L100" s="25">
        <f>J100*(1-K100)</f>
        <v>13743.702000000001</v>
      </c>
      <c r="M100" s="15">
        <v>0.89900000000000002</v>
      </c>
      <c r="N100" s="26">
        <f>L100*M100</f>
        <v>12355.588098000002</v>
      </c>
      <c r="O100" s="14">
        <v>7.9000000000000001E-2</v>
      </c>
      <c r="P100" s="26">
        <f>L100*O100</f>
        <v>1085.7524580000002</v>
      </c>
      <c r="Q100" s="16">
        <v>2.1999999999999999E-2</v>
      </c>
      <c r="R100" s="26">
        <f>L100*Q100</f>
        <v>302.36144400000001</v>
      </c>
      <c r="S100" s="16">
        <v>0.20599999999999999</v>
      </c>
      <c r="T100" s="26">
        <f>L100*S100</f>
        <v>2831.202612</v>
      </c>
      <c r="U100" s="16">
        <v>0.51100000000000001</v>
      </c>
      <c r="V100" s="26">
        <f>L100*U100</f>
        <v>7023.0317220000006</v>
      </c>
      <c r="W100" s="16">
        <v>0.4</v>
      </c>
      <c r="X100" s="26">
        <f>W100*L100</f>
        <v>5497.4808000000012</v>
      </c>
      <c r="Y100" s="17">
        <v>3.3700000000000002E-3</v>
      </c>
      <c r="Z100" s="61">
        <f>L100*Y100</f>
        <v>46.316275740000009</v>
      </c>
      <c r="AA100" s="28">
        <f>IF(J100&gt;0,(AC100+AK100)/J100,0)</f>
        <v>3.41350817887495E-3</v>
      </c>
      <c r="AB100" s="17">
        <v>2.3000000000000001E-4</v>
      </c>
      <c r="AC100" s="25">
        <f>AB100*L100</f>
        <v>3.1610514600000004</v>
      </c>
      <c r="AD100" s="141">
        <v>0.2248</v>
      </c>
      <c r="AE100" s="31">
        <f>AH100*(1-AI100)*AD100</f>
        <v>45.718924800000003</v>
      </c>
      <c r="AF100" s="29">
        <f>IF(AND(AD100&gt;0,AB100&gt;0,Y100&gt;0),((Y100-AB100)*AD100)/((AD100-AB100)*Y100),0)</f>
        <v>0.93270502188884807</v>
      </c>
      <c r="AG100" s="62">
        <f t="shared" ref="AG100:AG127" si="7">IF(AND(AA100&gt;0,AJ100&gt;0,AB100&gt;0),((AJ100*(AA100-AB100))/(AA100*(AJ100-AB100))),0)</f>
        <v>0.93354097511130074</v>
      </c>
      <c r="AH100" s="12">
        <v>223</v>
      </c>
      <c r="AI100" s="66">
        <v>8.7999999999999995E-2</v>
      </c>
      <c r="AJ100" s="67">
        <v>0.23330000000000001</v>
      </c>
      <c r="AK100" s="31">
        <f t="shared" si="6"/>
        <v>47.447620800000003</v>
      </c>
      <c r="AL100" s="75">
        <v>1.7</v>
      </c>
      <c r="AM100" s="75">
        <v>901.72</v>
      </c>
      <c r="AN100" s="119">
        <f>AN98+AH100-AM100</f>
        <v>742.67999999999893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50</v>
      </c>
      <c r="D101" s="35">
        <v>18489</v>
      </c>
      <c r="E101" s="44">
        <v>4</v>
      </c>
      <c r="F101" s="35">
        <v>15236</v>
      </c>
      <c r="G101" s="36">
        <v>0.4</v>
      </c>
      <c r="H101" s="38">
        <v>2.7</v>
      </c>
      <c r="I101" s="35">
        <v>15880</v>
      </c>
      <c r="J101" s="35">
        <v>14926</v>
      </c>
      <c r="K101" s="66">
        <v>7.2999999999999995E-2</v>
      </c>
      <c r="L101" s="38">
        <f>J101*(1-K101)</f>
        <v>13836.402</v>
      </c>
      <c r="M101" s="39">
        <v>0.89200000000000002</v>
      </c>
      <c r="N101" s="26">
        <f>L101*M101</f>
        <v>12342.070584000001</v>
      </c>
      <c r="O101" s="37">
        <v>8.1000000000000003E-2</v>
      </c>
      <c r="P101" s="26">
        <f>L101*O101</f>
        <v>1120.748562</v>
      </c>
      <c r="Q101" s="40">
        <v>2.7E-2</v>
      </c>
      <c r="R101" s="26">
        <f>L101*Q101</f>
        <v>373.582854</v>
      </c>
      <c r="S101" s="40">
        <v>0.20899999999999999</v>
      </c>
      <c r="T101" s="26">
        <f>L101*S101</f>
        <v>2891.8080179999997</v>
      </c>
      <c r="U101" s="40">
        <v>0.52200000000000002</v>
      </c>
      <c r="V101" s="26">
        <f>L101*U101</f>
        <v>7222.6018440000007</v>
      </c>
      <c r="W101" s="40">
        <v>0.39</v>
      </c>
      <c r="X101" s="26">
        <f>W101*L101</f>
        <v>5396.1967800000002</v>
      </c>
      <c r="Y101" s="41">
        <v>3.3400000000000001E-3</v>
      </c>
      <c r="Z101" s="18">
        <f>L101*Y101</f>
        <v>46.213582680000002</v>
      </c>
      <c r="AA101" s="28">
        <f>IF(J101&gt;0,(AC101+AK101)/J101,0)</f>
        <v>3.3938354267720756E-3</v>
      </c>
      <c r="AB101" s="41">
        <v>2.4000000000000001E-4</v>
      </c>
      <c r="AC101" s="38">
        <f>AB101*L101</f>
        <v>3.3207364799999999</v>
      </c>
      <c r="AD101" s="29">
        <v>0.22509999999999999</v>
      </c>
      <c r="AE101" s="42">
        <f>AH101*(1-AI101)*AD101</f>
        <v>46.960136900000002</v>
      </c>
      <c r="AF101" s="29">
        <f>IF(AND(AD101&gt;0,AB101&gt;0,Y101&gt;0),((Y101-AB101)*AD101)/((AD101-AB101)*Y101),0)</f>
        <v>0.92913434893088498</v>
      </c>
      <c r="AG101" s="30">
        <f t="shared" si="7"/>
        <v>0.93026752424229486</v>
      </c>
      <c r="AH101" s="35">
        <v>229</v>
      </c>
      <c r="AI101" s="66">
        <v>8.8999999999999996E-2</v>
      </c>
      <c r="AJ101" s="67">
        <v>0.22689999999999999</v>
      </c>
      <c r="AK101" s="42">
        <f t="shared" si="6"/>
        <v>47.3356511</v>
      </c>
      <c r="AL101" s="18">
        <v>1.75</v>
      </c>
      <c r="AM101" s="18"/>
      <c r="AN101" s="122">
        <f>AN100+AH101-AM101</f>
        <v>971.67999999999893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51</v>
      </c>
      <c r="D102" s="44">
        <v>21780</v>
      </c>
      <c r="E102" s="44">
        <v>1</v>
      </c>
      <c r="F102" s="44">
        <v>15327</v>
      </c>
      <c r="G102" s="38">
        <v>0.6</v>
      </c>
      <c r="H102" s="38">
        <v>3.2</v>
      </c>
      <c r="I102" s="44">
        <v>17085</v>
      </c>
      <c r="J102" s="44">
        <v>15001</v>
      </c>
      <c r="K102" s="66">
        <v>7.0999999999999994E-2</v>
      </c>
      <c r="L102" s="38">
        <f>J102*(1-K102)</f>
        <v>13935.929</v>
      </c>
      <c r="M102" s="29">
        <v>0.90700000000000003</v>
      </c>
      <c r="N102" s="26">
        <f>L102*M102</f>
        <v>12639.887603000001</v>
      </c>
      <c r="O102" s="40">
        <v>5.6000000000000001E-2</v>
      </c>
      <c r="P102" s="26">
        <f>L102*O102</f>
        <v>780.41202399999997</v>
      </c>
      <c r="Q102" s="40">
        <v>3.6999999999999998E-2</v>
      </c>
      <c r="R102" s="26">
        <f>L102*Q102</f>
        <v>515.62937299999999</v>
      </c>
      <c r="S102" s="40">
        <v>0.216</v>
      </c>
      <c r="T102" s="26">
        <f>L102*S102</f>
        <v>3010.160664</v>
      </c>
      <c r="U102" s="40">
        <v>0.504</v>
      </c>
      <c r="V102" s="26">
        <f>L102*U102</f>
        <v>7023.708216</v>
      </c>
      <c r="W102" s="40">
        <v>0.4</v>
      </c>
      <c r="X102" s="26">
        <f>W102*L102</f>
        <v>5574.3716000000004</v>
      </c>
      <c r="Y102" s="48">
        <v>3.2799999999999999E-3</v>
      </c>
      <c r="Z102" s="18">
        <f>L102*Y102</f>
        <v>45.709847119999999</v>
      </c>
      <c r="AA102" s="28">
        <f>IF(J102&gt;0,(AC102+AK102)/J102,0)</f>
        <v>2.9907631184587693E-3</v>
      </c>
      <c r="AB102" s="48">
        <v>2.5999999999999998E-4</v>
      </c>
      <c r="AC102" s="38">
        <f>AB102*L102</f>
        <v>3.6233415399999997</v>
      </c>
      <c r="AD102" s="29">
        <v>0.2233</v>
      </c>
      <c r="AE102" s="42">
        <f>AH102*(1-AI102)*AD102</f>
        <v>39.711672</v>
      </c>
      <c r="AF102" s="29">
        <f>IF(AND(AD102&gt;0,AB102&gt;0,Y102&gt;0),((Y102-AB102)*AD102)/((AD102-AB102)*Y102),0)</f>
        <v>0.92180501364733891</v>
      </c>
      <c r="AG102" s="30">
        <f t="shared" si="7"/>
        <v>0.91409051948780462</v>
      </c>
      <c r="AH102" s="44">
        <v>195</v>
      </c>
      <c r="AI102" s="66">
        <v>8.7999999999999995E-2</v>
      </c>
      <c r="AJ102" s="67">
        <v>0.2319</v>
      </c>
      <c r="AK102" s="42">
        <f t="shared" si="6"/>
        <v>41.241095999999999</v>
      </c>
      <c r="AL102" s="18">
        <v>1.75</v>
      </c>
      <c r="AM102" s="18"/>
      <c r="AN102" s="122">
        <f>AN101+AH102-AM102</f>
        <v>1166.6799999999989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46825</v>
      </c>
      <c r="E103" s="79"/>
      <c r="F103" s="52">
        <f>SUM(F100:F102)</f>
        <v>42120</v>
      </c>
      <c r="G103" s="146"/>
      <c r="H103" s="80"/>
      <c r="I103" s="52">
        <f>SUM(I100:I102)</f>
        <v>45187</v>
      </c>
      <c r="J103" s="52">
        <f>SUM(J100:J102)</f>
        <v>44753</v>
      </c>
      <c r="K103" s="21">
        <f>IF(J103&gt;0,(J100*K100+J101*K101+J102*K102)/J103,0)</f>
        <v>7.2329609188210839E-2</v>
      </c>
      <c r="L103" s="53">
        <f>L100+L101+L102</f>
        <v>41516.032999999996</v>
      </c>
      <c r="M103" s="54">
        <f>IF(L103&gt;0,N103/L103,0)</f>
        <v>0.89935245703750177</v>
      </c>
      <c r="N103" s="55">
        <f>N100+N101+N102</f>
        <v>37337.546285000004</v>
      </c>
      <c r="O103" s="21">
        <f>IF(L103&gt;0,P103/L103,0)</f>
        <v>7.1946012857249636E-2</v>
      </c>
      <c r="P103" s="55">
        <f>P100+P101+P102</f>
        <v>2986.9130439999999</v>
      </c>
      <c r="Q103" s="21">
        <f>IF(L103&gt;0,R103/L103,0)</f>
        <v>2.8701530105248743E-2</v>
      </c>
      <c r="R103" s="55">
        <f>R100+R101+R102</f>
        <v>1191.5736710000001</v>
      </c>
      <c r="S103" s="21">
        <f>IF(L103&gt;0,T103/L103,0)</f>
        <v>0.21035659389710959</v>
      </c>
      <c r="T103" s="55">
        <f>T100+T101+T102</f>
        <v>8733.1712939999998</v>
      </c>
      <c r="U103" s="21">
        <f>IF(L103&gt;0,V103/L103,0)</f>
        <v>0.51231633287313361</v>
      </c>
      <c r="V103" s="55">
        <f>V100+V101+V102</f>
        <v>21269.341782</v>
      </c>
      <c r="W103" s="21">
        <f>IF(L103&gt;0,X103/L103,0)</f>
        <v>0.3966672148083128</v>
      </c>
      <c r="X103" s="55">
        <f>X100+X101+X102</f>
        <v>16468.049180000002</v>
      </c>
      <c r="Y103" s="56">
        <f>IF(L103&gt;0,Z103/L103,0)</f>
        <v>3.3297908193685084E-3</v>
      </c>
      <c r="Z103" s="57">
        <f>SUM(Z100:Z102)</f>
        <v>138.23970554000002</v>
      </c>
      <c r="AA103" s="63">
        <f>IF(L103&gt;0,(AA100*L100+AA101*L101+AA102*L102)/L103,0)</f>
        <v>3.2650463724783153E-3</v>
      </c>
      <c r="AB103" s="56">
        <f>IF(J103&gt;0,(J100*AB100+J101*AB101+J102*AB102)/J103,0)</f>
        <v>2.4339105758273185E-4</v>
      </c>
      <c r="AC103" s="53">
        <f>SUM(AC100:AC102)</f>
        <v>10.10512948</v>
      </c>
      <c r="AD103" s="54">
        <f>IF(J103&gt;0,(J100*AD100+J101*AD101+J102*AD102)/J103,0)</f>
        <v>0.22439726275333496</v>
      </c>
      <c r="AE103" s="59">
        <f>SUM(AE100:AE102)</f>
        <v>132.3907337</v>
      </c>
      <c r="AF103" s="54">
        <f>IF(AND(Z103&gt;0),((Z100*AF100+Z101*AF101+Z102*AF102)/Z103),0)</f>
        <v>0.92790718686958662</v>
      </c>
      <c r="AG103" s="58">
        <f t="shared" si="7"/>
        <v>0.92643297187181517</v>
      </c>
      <c r="AH103" s="52">
        <f>SUM(AH100:AH102)</f>
        <v>647</v>
      </c>
      <c r="AI103" s="21">
        <f>IF(AH103&gt;0,(AI100*AH100+AI101*AH101+AI102*AH102)/AH103,0)</f>
        <v>8.8353941267387937E-2</v>
      </c>
      <c r="AJ103" s="54">
        <f>IF(J103&gt;0,(AJ100*J100+AJ101*J101+AJ102*J102)/J103,0)</f>
        <v>0.23069620137197505</v>
      </c>
      <c r="AK103" s="59">
        <f>SUM(AK100:AK102)</f>
        <v>136.02436790000002</v>
      </c>
      <c r="AL103" s="81"/>
      <c r="AM103" s="57">
        <f>SUM(AM100:AM102)</f>
        <v>901.72</v>
      </c>
      <c r="AN103" s="127"/>
      <c r="AO103" s="125">
        <f>AN102</f>
        <v>1166.6799999999989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11" t="s">
        <v>49</v>
      </c>
      <c r="D104" s="12">
        <v>6400</v>
      </c>
      <c r="E104" s="12">
        <v>1</v>
      </c>
      <c r="F104" s="12">
        <v>12193</v>
      </c>
      <c r="G104" s="13">
        <v>0.3</v>
      </c>
      <c r="H104" s="13">
        <v>2.5</v>
      </c>
      <c r="I104" s="12">
        <v>12758</v>
      </c>
      <c r="J104" s="12">
        <v>14889</v>
      </c>
      <c r="K104" s="14">
        <v>7.5999999999999998E-2</v>
      </c>
      <c r="L104" s="25">
        <f>J104*(1-K104)</f>
        <v>13757.436000000002</v>
      </c>
      <c r="M104" s="15">
        <v>0.85399999999999998</v>
      </c>
      <c r="N104" s="26">
        <f>L104*M104</f>
        <v>11748.850344</v>
      </c>
      <c r="O104" s="14">
        <v>9.1999999999999998E-2</v>
      </c>
      <c r="P104" s="26">
        <f>L104*O104</f>
        <v>1265.6841120000001</v>
      </c>
      <c r="Q104" s="16">
        <v>5.3999999999999999E-2</v>
      </c>
      <c r="R104" s="26">
        <f>L104*Q104</f>
        <v>742.90154400000006</v>
      </c>
      <c r="S104" s="16">
        <v>0.216</v>
      </c>
      <c r="T104" s="26">
        <f>L104*S104</f>
        <v>2971.6061760000002</v>
      </c>
      <c r="U104" s="16">
        <v>0.499</v>
      </c>
      <c r="V104" s="26">
        <f>L104*U104</f>
        <v>6864.9605640000009</v>
      </c>
      <c r="W104" s="16">
        <v>0.39</v>
      </c>
      <c r="X104" s="26">
        <f>W104*L104</f>
        <v>5365.4000400000004</v>
      </c>
      <c r="Y104" s="17">
        <v>3.3500000000000001E-3</v>
      </c>
      <c r="Z104" s="61">
        <f>L104*Y104</f>
        <v>46.087410600000005</v>
      </c>
      <c r="AA104" s="28">
        <f>IF(J104&gt;0,(AC104+AK104)/J104,0)</f>
        <v>3.0393022849083216E-3</v>
      </c>
      <c r="AB104" s="17">
        <v>2.7E-4</v>
      </c>
      <c r="AC104" s="25">
        <f>AB104*L104</f>
        <v>3.7145077200000003</v>
      </c>
      <c r="AD104" s="141">
        <v>0.22090000000000001</v>
      </c>
      <c r="AE104" s="31">
        <f>AH104*(1-AI104)*AD104</f>
        <v>40.962812400000004</v>
      </c>
      <c r="AF104" s="29">
        <f>IF(AND(AD104&gt;0,AB104&gt;0,Y104&gt;0),((Y104-AB104)*AD104)/((AD104-AB104)*Y104),0)</f>
        <v>0.92052812130256567</v>
      </c>
      <c r="AG104" s="62">
        <f t="shared" si="7"/>
        <v>0.91226342483319844</v>
      </c>
      <c r="AH104" s="12">
        <v>204</v>
      </c>
      <c r="AI104" s="14">
        <v>9.0999999999999998E-2</v>
      </c>
      <c r="AJ104" s="15">
        <v>0.224</v>
      </c>
      <c r="AK104" s="31">
        <f t="shared" ref="AK104:AK114" si="8">AH104*(1-AI104)*AJ104</f>
        <v>41.537663999999999</v>
      </c>
      <c r="AL104" s="19">
        <v>1.73</v>
      </c>
      <c r="AM104" s="19">
        <v>1107.7</v>
      </c>
      <c r="AN104" s="119">
        <f>AN102+AH104-AM104</f>
        <v>262.97999999999888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50</v>
      </c>
      <c r="D105" s="35">
        <v>13566</v>
      </c>
      <c r="E105" s="44">
        <v>5</v>
      </c>
      <c r="F105" s="35">
        <v>16117</v>
      </c>
      <c r="G105" s="36">
        <v>0.7</v>
      </c>
      <c r="H105" s="38">
        <v>2.9</v>
      </c>
      <c r="I105" s="35">
        <v>17213</v>
      </c>
      <c r="J105" s="35">
        <v>14977</v>
      </c>
      <c r="K105" s="66">
        <v>7.4999999999999997E-2</v>
      </c>
      <c r="L105" s="38">
        <f>J105*(1-K105)</f>
        <v>13853.725</v>
      </c>
      <c r="M105" s="39">
        <v>0.77500000000000002</v>
      </c>
      <c r="N105" s="26">
        <f>L105*M105</f>
        <v>10736.636875</v>
      </c>
      <c r="O105" s="37">
        <v>0.14499999999999999</v>
      </c>
      <c r="P105" s="26">
        <f>L105*O105</f>
        <v>2008.790125</v>
      </c>
      <c r="Q105" s="40">
        <v>0.08</v>
      </c>
      <c r="R105" s="26">
        <f>L105*Q105</f>
        <v>1108.298</v>
      </c>
      <c r="S105" s="40">
        <v>0.218</v>
      </c>
      <c r="T105" s="26">
        <f>L105*S105</f>
        <v>3020.1120500000002</v>
      </c>
      <c r="U105" s="40">
        <v>0.502</v>
      </c>
      <c r="V105" s="26">
        <f>L105*U105</f>
        <v>6954.5699500000001</v>
      </c>
      <c r="W105" s="40">
        <v>0.39</v>
      </c>
      <c r="X105" s="26">
        <f>W105*L105</f>
        <v>5402.9527500000004</v>
      </c>
      <c r="Y105" s="41">
        <v>3.3300000000000001E-3</v>
      </c>
      <c r="Z105" s="18">
        <f>L105*Y105</f>
        <v>46.132904250000003</v>
      </c>
      <c r="AA105" s="28">
        <f>IF(J105&gt;0,(AC105+AK105)/J105,0)</f>
        <v>3.2689046204179744E-3</v>
      </c>
      <c r="AB105" s="41">
        <v>2.5999999999999998E-4</v>
      </c>
      <c r="AC105" s="38">
        <f>AB105*L105</f>
        <v>3.6019684999999999</v>
      </c>
      <c r="AD105" s="29">
        <v>0.2235</v>
      </c>
      <c r="AE105" s="42">
        <f>AH105*(1-AI105)*AD105</f>
        <v>45.255174000000004</v>
      </c>
      <c r="AF105" s="29">
        <f>IF(AND(AD105&gt;0,AB105&gt;0,Y105&gt;0),((Y105-AB105)*AD105)/((AD105-AB105)*Y105),0)</f>
        <v>0.92299565288277008</v>
      </c>
      <c r="AG105" s="30">
        <f t="shared" si="7"/>
        <v>0.92153228903037931</v>
      </c>
      <c r="AH105" s="35">
        <v>223</v>
      </c>
      <c r="AI105" s="66">
        <v>9.1999999999999998E-2</v>
      </c>
      <c r="AJ105" s="67">
        <v>0.224</v>
      </c>
      <c r="AK105" s="42">
        <f t="shared" si="8"/>
        <v>45.356416000000003</v>
      </c>
      <c r="AL105" s="18">
        <v>1.9</v>
      </c>
      <c r="AM105" s="18"/>
      <c r="AN105" s="122">
        <f>AN104+AH105-AM105</f>
        <v>485.97999999999888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11" t="s">
        <v>51</v>
      </c>
      <c r="D106" s="44">
        <v>15965</v>
      </c>
      <c r="E106" s="44">
        <v>7</v>
      </c>
      <c r="F106" s="44">
        <v>16784</v>
      </c>
      <c r="G106" s="38">
        <v>0.5</v>
      </c>
      <c r="H106" s="38">
        <v>2.7</v>
      </c>
      <c r="I106" s="44">
        <v>17238</v>
      </c>
      <c r="J106" s="44">
        <v>15047</v>
      </c>
      <c r="K106" s="66">
        <v>7.6999999999999999E-2</v>
      </c>
      <c r="L106" s="38">
        <f>J106*(1-K106)</f>
        <v>13888.381000000001</v>
      </c>
      <c r="M106" s="29">
        <v>0.77400000000000002</v>
      </c>
      <c r="N106" s="26">
        <f>L106*M106</f>
        <v>10749.606894</v>
      </c>
      <c r="O106" s="40">
        <v>0.14299999999999999</v>
      </c>
      <c r="P106" s="26">
        <f>L106*O106</f>
        <v>1986.038483</v>
      </c>
      <c r="Q106" s="40">
        <v>8.3000000000000004E-2</v>
      </c>
      <c r="R106" s="26">
        <f>L106*Q106</f>
        <v>1152.7356230000003</v>
      </c>
      <c r="S106" s="40">
        <v>0.20499999999999999</v>
      </c>
      <c r="T106" s="26">
        <f>L106*S106</f>
        <v>2847.118105</v>
      </c>
      <c r="U106" s="40">
        <v>0.51100000000000001</v>
      </c>
      <c r="V106" s="26">
        <f>L106*U106</f>
        <v>7096.9626910000006</v>
      </c>
      <c r="W106" s="40">
        <v>0.39</v>
      </c>
      <c r="X106" s="26">
        <f>W106*L106</f>
        <v>5416.4685900000004</v>
      </c>
      <c r="Y106" s="48">
        <v>3.32E-3</v>
      </c>
      <c r="Z106" s="18">
        <f>L106*Y106</f>
        <v>46.109424920000002</v>
      </c>
      <c r="AA106" s="28">
        <f>IF(J106&gt;0,(AC106+AK106)/J106,0)</f>
        <v>3.1122767780953015E-3</v>
      </c>
      <c r="AB106" s="48">
        <v>2.7999999999999998E-4</v>
      </c>
      <c r="AC106" s="38">
        <f>AB106*L106</f>
        <v>3.8887466800000001</v>
      </c>
      <c r="AD106" s="29">
        <v>0.217</v>
      </c>
      <c r="AE106" s="42">
        <f>AH106*(1-AI106)*AD106</f>
        <v>41.286420000000007</v>
      </c>
      <c r="AF106" s="29">
        <f>IF(AND(AD106&gt;0,AB106&gt;0,Y106&gt;0),((Y106-AB106)*AD106)/((AD106-AB106)*Y106),0)</f>
        <v>0.91684567728277466</v>
      </c>
      <c r="AG106" s="30">
        <f t="shared" si="7"/>
        <v>0.9111640848076491</v>
      </c>
      <c r="AH106" s="44">
        <v>210</v>
      </c>
      <c r="AI106" s="66">
        <v>9.4E-2</v>
      </c>
      <c r="AJ106" s="67">
        <v>0.22570000000000001</v>
      </c>
      <c r="AK106" s="42">
        <f t="shared" si="8"/>
        <v>42.941682000000007</v>
      </c>
      <c r="AL106" s="18">
        <v>1.7</v>
      </c>
      <c r="AM106" s="18"/>
      <c r="AN106" s="122">
        <f>AN105+AH106-AM106</f>
        <v>695.97999999999888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35931</v>
      </c>
      <c r="E107" s="68"/>
      <c r="F107" s="52">
        <f>SUM(F104:F106)</f>
        <v>45094</v>
      </c>
      <c r="G107" s="53"/>
      <c r="H107" s="69"/>
      <c r="I107" s="52">
        <f>SUM(I104:I106)</f>
        <v>47209</v>
      </c>
      <c r="J107" s="52">
        <f>SUM(J104:J106)</f>
        <v>44913</v>
      </c>
      <c r="K107" s="21">
        <f>IF(J107&gt;0,(J104*K104+J105*K105+J106*K106)/J107,0)</f>
        <v>7.6001558568788541E-2</v>
      </c>
      <c r="L107" s="53">
        <f>L104+L105+L106</f>
        <v>41499.542000000001</v>
      </c>
      <c r="M107" s="54">
        <f>IF(L107&gt;0,N107/L107,0)</f>
        <v>0.80085447962293166</v>
      </c>
      <c r="N107" s="55">
        <f>N104+N105+N106</f>
        <v>33235.094112999999</v>
      </c>
      <c r="O107" s="21">
        <f>IF(L107&gt;0,P107/L107,0)</f>
        <v>0.12676074160047357</v>
      </c>
      <c r="P107" s="55">
        <f>P104+P105+P106</f>
        <v>5260.5127200000006</v>
      </c>
      <c r="Q107" s="21">
        <f>IF(L107&gt;0,R107/L107,0)</f>
        <v>7.2384778776594702E-2</v>
      </c>
      <c r="R107" s="55">
        <f>R104+R105+R106</f>
        <v>3003.9351670000005</v>
      </c>
      <c r="S107" s="21">
        <f>IF(L107&gt;0,T107/L107,0)</f>
        <v>0.21298635852414949</v>
      </c>
      <c r="T107" s="55">
        <f>T104+T105+T106</f>
        <v>8838.8363310000004</v>
      </c>
      <c r="U107" s="21">
        <f>IF(L107&gt;0,V107/L107,0)</f>
        <v>0.50401744686724503</v>
      </c>
      <c r="V107" s="55">
        <f>V104+V105+V106</f>
        <v>20916.493205000002</v>
      </c>
      <c r="W107" s="21">
        <f>IF(L107&gt;0,X107/L107,0)</f>
        <v>0.39</v>
      </c>
      <c r="X107" s="55">
        <f>X104+X105+X106</f>
        <v>16184.821380000001</v>
      </c>
      <c r="Y107" s="56">
        <f>IF(L107&gt;0,Z107/L107,0)</f>
        <v>3.3332835280447193E-3</v>
      </c>
      <c r="Z107" s="57">
        <f>SUM(Z104:Z106)</f>
        <v>138.32973977</v>
      </c>
      <c r="AA107" s="63">
        <f>IF(L107&gt;0,(AA104*L104+AA105*L105+AA106*L106)/L107,0)</f>
        <v>3.1403719588861969E-3</v>
      </c>
      <c r="AB107" s="56">
        <f>IF(J107&gt;0,(J104*AB104+J105*AB105+J106*AB106)/J107,0)</f>
        <v>2.7001558568788542E-4</v>
      </c>
      <c r="AC107" s="53">
        <f>SUM(AC104:AC106)</f>
        <v>11.205222900000001</v>
      </c>
      <c r="AD107" s="54">
        <f>IF(J107&gt;0,(J104*AD104+J105*AD105+J106*AD106)/J107,0)</f>
        <v>0.22046041457929774</v>
      </c>
      <c r="AE107" s="59">
        <f>SUM(AE104:AE106)</f>
        <v>127.50440640000001</v>
      </c>
      <c r="AF107" s="54">
        <f>IF(AND(Z107&gt;0),((Z104*AF104+Z105*AF105+Z106*AF106)/Z107),0)</f>
        <v>0.92012357360355124</v>
      </c>
      <c r="AG107" s="58">
        <f t="shared" si="7"/>
        <v>0.91511827090367515</v>
      </c>
      <c r="AH107" s="52">
        <f>SUM(AH104:AH106)</f>
        <v>637</v>
      </c>
      <c r="AI107" s="21">
        <f>IF(AH107&gt;0,(AI104*AH104+AI105*AH105+AI106*AH106)/AH107,0)</f>
        <v>9.2339089481946621E-2</v>
      </c>
      <c r="AJ107" s="54">
        <f>IF(J107&gt;0,(AJ104*J104+AJ105*J105+AJ106*J106)/J107,0)</f>
        <v>0.22456954333934495</v>
      </c>
      <c r="AK107" s="59">
        <f>SUM(AK104:AK106)</f>
        <v>129.83576200000002</v>
      </c>
      <c r="AL107" s="70"/>
      <c r="AM107" s="57">
        <f>SUM(AM104:AM106)</f>
        <v>1107.7</v>
      </c>
      <c r="AN107" s="124"/>
      <c r="AO107" s="125">
        <f>AN106</f>
        <v>695.97999999999888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11" t="s">
        <v>49</v>
      </c>
      <c r="D108" s="12">
        <v>9341</v>
      </c>
      <c r="E108" s="12">
        <v>6</v>
      </c>
      <c r="F108" s="12">
        <v>7843</v>
      </c>
      <c r="G108" s="13">
        <v>0.4</v>
      </c>
      <c r="H108" s="13">
        <v>2.7</v>
      </c>
      <c r="I108" s="12">
        <v>8258</v>
      </c>
      <c r="J108" s="12">
        <v>14762</v>
      </c>
      <c r="K108" s="14">
        <v>7.4999999999999997E-2</v>
      </c>
      <c r="L108" s="25">
        <f>J108*(1-K108)</f>
        <v>13654.85</v>
      </c>
      <c r="M108" s="15">
        <v>0.86399999999999999</v>
      </c>
      <c r="N108" s="26">
        <f>L108*M108</f>
        <v>11797.7904</v>
      </c>
      <c r="O108" s="14">
        <v>8.1000000000000003E-2</v>
      </c>
      <c r="P108" s="26">
        <f>L108*O108</f>
        <v>1106.04285</v>
      </c>
      <c r="Q108" s="16">
        <v>5.5E-2</v>
      </c>
      <c r="R108" s="26">
        <f>L108*Q108</f>
        <v>751.01675</v>
      </c>
      <c r="S108" s="16">
        <v>0.21099999999999999</v>
      </c>
      <c r="T108" s="26">
        <f>L108*S108</f>
        <v>2881.17335</v>
      </c>
      <c r="U108" s="16">
        <v>0.50900000000000001</v>
      </c>
      <c r="V108" s="26">
        <f>L108*U108</f>
        <v>6950.3186500000002</v>
      </c>
      <c r="W108" s="16">
        <v>0.39</v>
      </c>
      <c r="X108" s="26">
        <f>W108*L108</f>
        <v>5325.3915000000006</v>
      </c>
      <c r="Y108" s="17">
        <v>3.1700000000000001E-3</v>
      </c>
      <c r="Z108" s="61">
        <f>L108*Y108</f>
        <v>43.285874500000006</v>
      </c>
      <c r="AA108" s="28">
        <f>IF(J108&gt;0,(AC108+AK108)/J108,0)</f>
        <v>3.6570997493564558E-3</v>
      </c>
      <c r="AB108" s="17">
        <v>2.9E-4</v>
      </c>
      <c r="AC108" s="25">
        <f>AB108*L108</f>
        <v>3.9599065000000002</v>
      </c>
      <c r="AD108" s="141">
        <v>0.21460000000000001</v>
      </c>
      <c r="AE108" s="31">
        <f>AH108*(1-AI108)*AD108</f>
        <v>48.445950000000003</v>
      </c>
      <c r="AF108" s="29">
        <f>IF(AND(AD108&gt;0,AB108&gt;0,Y108&gt;0),((Y108-AB108)*AD108)/((AD108-AB108)*Y108),0)</f>
        <v>0.90974673764102743</v>
      </c>
      <c r="AG108" s="62">
        <f t="shared" si="7"/>
        <v>0.92190865920731246</v>
      </c>
      <c r="AH108" s="12">
        <v>250</v>
      </c>
      <c r="AI108" s="14">
        <v>9.7000000000000003E-2</v>
      </c>
      <c r="AJ108" s="15">
        <v>0.22159999999999999</v>
      </c>
      <c r="AK108" s="31">
        <f t="shared" si="8"/>
        <v>50.026199999999996</v>
      </c>
      <c r="AL108" s="19">
        <v>1.8</v>
      </c>
      <c r="AM108" s="19">
        <v>840.4</v>
      </c>
      <c r="AN108" s="119">
        <f>AN106+AH108-AM108-AO108</f>
        <v>-1.0942358130705543E-12</v>
      </c>
      <c r="AO108" s="120">
        <v>105.58</v>
      </c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54</v>
      </c>
      <c r="D109" s="35">
        <v>26669</v>
      </c>
      <c r="E109" s="44">
        <v>2</v>
      </c>
      <c r="F109" s="35">
        <v>14872</v>
      </c>
      <c r="G109" s="36">
        <v>0.5</v>
      </c>
      <c r="H109" s="38">
        <v>3.2</v>
      </c>
      <c r="I109" s="35">
        <v>16226</v>
      </c>
      <c r="J109" s="35">
        <v>14773</v>
      </c>
      <c r="K109" s="66">
        <v>7.6999999999999999E-2</v>
      </c>
      <c r="L109" s="38">
        <f>J109*(1-K109)</f>
        <v>13635.479000000001</v>
      </c>
      <c r="M109" s="39">
        <v>0.91600000000000004</v>
      </c>
      <c r="N109" s="26">
        <f>L109*M109</f>
        <v>12490.098764000002</v>
      </c>
      <c r="O109" s="37">
        <v>6.0999999999999999E-2</v>
      </c>
      <c r="P109" s="26">
        <f>L109*O109</f>
        <v>831.76421900000003</v>
      </c>
      <c r="Q109" s="40">
        <v>2.3E-2</v>
      </c>
      <c r="R109" s="26">
        <f>L109*Q109</f>
        <v>313.616017</v>
      </c>
      <c r="S109" s="40">
        <v>0.218</v>
      </c>
      <c r="T109" s="26">
        <f>L109*S109</f>
        <v>2972.5344220000002</v>
      </c>
      <c r="U109" s="40">
        <v>0.5</v>
      </c>
      <c r="V109" s="26">
        <f>L109*U109</f>
        <v>6817.7395000000006</v>
      </c>
      <c r="W109" s="40">
        <v>0.39</v>
      </c>
      <c r="X109" s="26">
        <f>W109*L109</f>
        <v>5317.8368100000007</v>
      </c>
      <c r="Y109" s="41">
        <v>3.0500000000000002E-3</v>
      </c>
      <c r="Z109" s="18">
        <f>L109*Y109</f>
        <v>41.588210950000004</v>
      </c>
      <c r="AA109" s="28">
        <f>IF(J109&gt;0,(AC109+AK109)/J109,0)</f>
        <v>3.0597740817707984E-3</v>
      </c>
      <c r="AB109" s="41">
        <v>2.9E-4</v>
      </c>
      <c r="AC109" s="38">
        <f>AB109*L109</f>
        <v>3.9542889100000003</v>
      </c>
      <c r="AD109" s="29">
        <v>0.22239999999999999</v>
      </c>
      <c r="AE109" s="42">
        <f>AH109*(1-AI109)*AD109</f>
        <v>40.971417600000002</v>
      </c>
      <c r="AF109" s="29">
        <f>IF(AND(AD109&gt;0,AB109&gt;0,Y109&gt;0),((Y109-AB109)*AD109)/((AD109-AB109)*Y109),0)</f>
        <v>0.90609954748459454</v>
      </c>
      <c r="AG109" s="30">
        <f t="shared" si="7"/>
        <v>0.90639574361589759</v>
      </c>
      <c r="AH109" s="35">
        <v>202</v>
      </c>
      <c r="AI109" s="66">
        <v>8.7999999999999995E-2</v>
      </c>
      <c r="AJ109" s="67">
        <v>0.22389999999999999</v>
      </c>
      <c r="AK109" s="42">
        <f t="shared" si="8"/>
        <v>41.247753600000003</v>
      </c>
      <c r="AL109" s="18">
        <v>1.65</v>
      </c>
      <c r="AM109" s="18"/>
      <c r="AN109" s="122">
        <f>AN108+AH109-AM109</f>
        <v>201.99999999999892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11" t="s">
        <v>51</v>
      </c>
      <c r="D110" s="44">
        <v>13952</v>
      </c>
      <c r="E110" s="44">
        <v>2</v>
      </c>
      <c r="F110" s="44">
        <v>16326</v>
      </c>
      <c r="G110" s="38">
        <v>0.5</v>
      </c>
      <c r="H110" s="38">
        <v>3.1</v>
      </c>
      <c r="I110" s="44">
        <v>17400</v>
      </c>
      <c r="J110" s="44">
        <v>14797</v>
      </c>
      <c r="K110" s="66">
        <v>7.4999999999999997E-2</v>
      </c>
      <c r="L110" s="38">
        <f>J110*(1-K110)</f>
        <v>13687.225</v>
      </c>
      <c r="M110" s="29">
        <v>0.92200000000000004</v>
      </c>
      <c r="N110" s="26">
        <f>L110*M110</f>
        <v>12619.621450000001</v>
      </c>
      <c r="O110" s="40">
        <v>4.3999999999999997E-2</v>
      </c>
      <c r="P110" s="26">
        <f>L110*O110</f>
        <v>602.23789999999997</v>
      </c>
      <c r="Q110" s="40">
        <v>3.4000000000000002E-2</v>
      </c>
      <c r="R110" s="26">
        <f>L110*Q110</f>
        <v>465.36565000000007</v>
      </c>
      <c r="S110" s="40">
        <v>0.222</v>
      </c>
      <c r="T110" s="26">
        <f>L110*S110</f>
        <v>3038.5639500000002</v>
      </c>
      <c r="U110" s="40">
        <v>0.49199999999999999</v>
      </c>
      <c r="V110" s="26">
        <f>L110*U110</f>
        <v>6734.1147000000001</v>
      </c>
      <c r="W110" s="40">
        <v>0.4</v>
      </c>
      <c r="X110" s="26">
        <f>W110*L110</f>
        <v>5474.89</v>
      </c>
      <c r="Y110" s="48">
        <v>2.9399999999999999E-3</v>
      </c>
      <c r="Z110" s="18">
        <f>L110*Y110</f>
        <v>40.240441500000003</v>
      </c>
      <c r="AA110" s="28">
        <f>IF(J110&gt;0,(AC110+AK110)/J110,0)</f>
        <v>3.1762189328918026E-3</v>
      </c>
      <c r="AB110" s="48">
        <v>2.9E-4</v>
      </c>
      <c r="AC110" s="38">
        <f>AB110*L110</f>
        <v>3.9692952500000001</v>
      </c>
      <c r="AD110" s="29">
        <v>0.21199999999999999</v>
      </c>
      <c r="AE110" s="42">
        <f>AH110*(1-AI110)*AD110</f>
        <v>41.408051999999998</v>
      </c>
      <c r="AF110" s="29">
        <f>IF(AND(AD110&gt;0,AB110&gt;0,Y110&gt;0),((Y110-AB110)*AD110)/((AD110-AB110)*Y110),0)</f>
        <v>0.90259522636696266</v>
      </c>
      <c r="AG110" s="30">
        <f t="shared" si="7"/>
        <v>0.90989424291808918</v>
      </c>
      <c r="AH110" s="44">
        <v>213</v>
      </c>
      <c r="AI110" s="66">
        <v>8.3000000000000004E-2</v>
      </c>
      <c r="AJ110" s="67">
        <v>0.2203</v>
      </c>
      <c r="AK110" s="42">
        <f t="shared" si="8"/>
        <v>43.029216300000002</v>
      </c>
      <c r="AL110" s="18">
        <v>1.67</v>
      </c>
      <c r="AM110" s="18"/>
      <c r="AN110" s="122">
        <f>AN109+AH110-AM110</f>
        <v>414.99999999999892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49962</v>
      </c>
      <c r="E111" s="68"/>
      <c r="F111" s="52">
        <f>SUM(F108:F110)</f>
        <v>39041</v>
      </c>
      <c r="G111" s="53"/>
      <c r="H111" s="69"/>
      <c r="I111" s="52">
        <f>SUM(I108:I110)</f>
        <v>41884</v>
      </c>
      <c r="J111" s="52">
        <f>SUM(J108:J110)</f>
        <v>44332</v>
      </c>
      <c r="K111" s="21">
        <f>IF(J111&gt;0,(J108*K108+J109*K109+J110*K110)/J111,0)</f>
        <v>7.5666471172065319E-2</v>
      </c>
      <c r="L111" s="53">
        <f>L108+L109+L110</f>
        <v>40977.554000000004</v>
      </c>
      <c r="M111" s="54">
        <f>IF(L111&gt;0,N111/L111,0)</f>
        <v>0.9006762730152218</v>
      </c>
      <c r="N111" s="55">
        <f>N108+N109+N110</f>
        <v>36907.510613999999</v>
      </c>
      <c r="O111" s="21">
        <f>IF(L111&gt;0,P111/L111,0)</f>
        <v>6.1986251521991768E-2</v>
      </c>
      <c r="P111" s="55">
        <f>P108+P109+P110</f>
        <v>2540.044969</v>
      </c>
      <c r="Q111" s="21">
        <f>IF(L111&gt;0,R111/L111,0)</f>
        <v>3.733747546278629E-2</v>
      </c>
      <c r="R111" s="55">
        <f>R108+R109+R110</f>
        <v>1529.9984170000002</v>
      </c>
      <c r="S111" s="21">
        <f>IF(L111&gt;0,T111/L111,0)</f>
        <v>0.21700347761118194</v>
      </c>
      <c r="T111" s="55">
        <f>T108+T109+T110</f>
        <v>8892.2717219999995</v>
      </c>
      <c r="U111" s="21">
        <f>IF(L111&gt;0,V111/L111,0)</f>
        <v>0.50032690701841309</v>
      </c>
      <c r="V111" s="55">
        <f>V108+V109+V110</f>
        <v>20502.172850000003</v>
      </c>
      <c r="W111" s="21">
        <f>IF(L111&gt;0,X111/L111,0)</f>
        <v>0.39334017618523548</v>
      </c>
      <c r="X111" s="55">
        <f>X108+X109+X110</f>
        <v>16118.118310000002</v>
      </c>
      <c r="Y111" s="56">
        <f>IF(L111&gt;0,Z111/L111,0)</f>
        <v>3.0532453681837621E-3</v>
      </c>
      <c r="Z111" s="57">
        <f>SUM(Z108:Z110)</f>
        <v>125.11452695000001</v>
      </c>
      <c r="AA111" s="63">
        <f>IF(L111&gt;0,(AA108*L108+AA109*L109+AA110*L110)/L111,0)</f>
        <v>3.2977140834950761E-3</v>
      </c>
      <c r="AB111" s="56">
        <f>IF(J111&gt;0,(J108*AB108+J109*AB109+J110*AB110)/J111,0)</f>
        <v>2.8999999999999995E-4</v>
      </c>
      <c r="AC111" s="53">
        <f>SUM(AC108:AC110)</f>
        <v>11.88349066</v>
      </c>
      <c r="AD111" s="54">
        <f>IF(J111&gt;0,(J108*AD108+J109*AD109+J110*AD110)/J111,0)</f>
        <v>0.21633141748624019</v>
      </c>
      <c r="AE111" s="59">
        <f>SUM(AE108:AE110)</f>
        <v>130.8254196</v>
      </c>
      <c r="AF111" s="54">
        <f>IF(AND(Z111&gt;0),((Z108*AF108+Z109*AF109+Z110*AF110)/Z111),0)</f>
        <v>0.90623427513667965</v>
      </c>
      <c r="AG111" s="58">
        <f t="shared" si="7"/>
        <v>0.91325364778679119</v>
      </c>
      <c r="AH111" s="52">
        <f>SUM(AH108:AH110)</f>
        <v>665</v>
      </c>
      <c r="AI111" s="21">
        <f>IF(AH111&gt;0,(AI108*AH108+AI109*AH109+AI110*AH110)/AH111,0)</f>
        <v>8.9781954887218046E-2</v>
      </c>
      <c r="AJ111" s="54">
        <f>IF(J111&gt;0,(AJ108*J108+AJ109*J109+AJ110*J110)/J111,0)</f>
        <v>0.22193253180546782</v>
      </c>
      <c r="AK111" s="59">
        <f>SUM(AK108:AK110)</f>
        <v>134.3031699</v>
      </c>
      <c r="AL111" s="70"/>
      <c r="AM111" s="57">
        <f>SUM(AM108:AM110)</f>
        <v>840.4</v>
      </c>
      <c r="AN111" s="124"/>
      <c r="AO111" s="125">
        <f>AN110</f>
        <v>414.99999999999892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49</v>
      </c>
      <c r="D112" s="12">
        <v>11700</v>
      </c>
      <c r="E112" s="12">
        <v>0</v>
      </c>
      <c r="F112" s="12">
        <v>12709</v>
      </c>
      <c r="G112" s="13">
        <v>0.6</v>
      </c>
      <c r="H112" s="13">
        <v>2.7</v>
      </c>
      <c r="I112" s="12">
        <v>13858</v>
      </c>
      <c r="J112" s="12">
        <v>14780</v>
      </c>
      <c r="K112" s="14">
        <v>7.4999999999999997E-2</v>
      </c>
      <c r="L112" s="25">
        <f>J112*(1-K112)</f>
        <v>13671.5</v>
      </c>
      <c r="M112" s="15">
        <v>0.85299999999999998</v>
      </c>
      <c r="N112" s="26">
        <f>L112*M112</f>
        <v>11661.789499999999</v>
      </c>
      <c r="O112" s="14">
        <v>0.128</v>
      </c>
      <c r="P112" s="26">
        <f>L112*O112</f>
        <v>1749.952</v>
      </c>
      <c r="Q112" s="16">
        <v>1.9E-2</v>
      </c>
      <c r="R112" s="26">
        <f>L112*Q112</f>
        <v>259.75849999999997</v>
      </c>
      <c r="S112" s="16">
        <v>0.22</v>
      </c>
      <c r="T112" s="26">
        <f>L112*S112</f>
        <v>3007.73</v>
      </c>
      <c r="U112" s="16">
        <v>0.48699999999999999</v>
      </c>
      <c r="V112" s="26">
        <f>L112*U112</f>
        <v>6658.0204999999996</v>
      </c>
      <c r="W112" s="16">
        <v>0.39</v>
      </c>
      <c r="X112" s="26">
        <f>W112*L112</f>
        <v>5331.8850000000002</v>
      </c>
      <c r="Y112" s="17">
        <v>2.9099999999999998E-3</v>
      </c>
      <c r="Z112" s="61">
        <f>L112*Y112</f>
        <v>39.784064999999998</v>
      </c>
      <c r="AA112" s="28">
        <f>IF(J112&gt;0,(AC112+AK112)/J112,0)</f>
        <v>2.9078851217861981E-3</v>
      </c>
      <c r="AB112" s="17">
        <v>2.9999999999999997E-4</v>
      </c>
      <c r="AC112" s="25">
        <f>AB112*L112</f>
        <v>4.1014499999999998</v>
      </c>
      <c r="AD112" s="141">
        <v>0.21840000000000001</v>
      </c>
      <c r="AE112" s="31">
        <f>AH112*(1-AI112)*AD112</f>
        <v>37.686448800000008</v>
      </c>
      <c r="AF112" s="29">
        <f>IF(AND(AD112&gt;0,AB112&gt;0,Y112&gt;0),((Y112-AB112)*AD112)/((AD112-AB112)*Y112),0)</f>
        <v>0.89814092655879985</v>
      </c>
      <c r="AG112" s="62">
        <f t="shared" si="7"/>
        <v>0.89802801437510837</v>
      </c>
      <c r="AH112" s="12">
        <v>189</v>
      </c>
      <c r="AI112" s="14">
        <v>8.6999999999999994E-2</v>
      </c>
      <c r="AJ112" s="15">
        <v>0.2253</v>
      </c>
      <c r="AK112" s="31">
        <f t="shared" si="8"/>
        <v>38.877092100000006</v>
      </c>
      <c r="AL112" s="19">
        <v>1.64</v>
      </c>
      <c r="AM112" s="19"/>
      <c r="AN112" s="119">
        <f>AN110+AH112-AM112</f>
        <v>603.99999999999886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54</v>
      </c>
      <c r="D113" s="35">
        <v>19409</v>
      </c>
      <c r="E113" s="35">
        <v>2</v>
      </c>
      <c r="F113" s="35">
        <v>14920</v>
      </c>
      <c r="G113" s="36">
        <v>0.6</v>
      </c>
      <c r="H113" s="36">
        <v>3.3</v>
      </c>
      <c r="I113" s="35">
        <v>16496</v>
      </c>
      <c r="J113" s="35">
        <v>14718</v>
      </c>
      <c r="K113" s="37">
        <v>7.0999999999999994E-2</v>
      </c>
      <c r="L113" s="38">
        <f>J113*(1-K113)</f>
        <v>13673.022000000001</v>
      </c>
      <c r="M113" s="39">
        <v>0.83799999999999997</v>
      </c>
      <c r="N113" s="26">
        <f>L113*M113</f>
        <v>11457.992436</v>
      </c>
      <c r="O113" s="37">
        <v>0.14299999999999999</v>
      </c>
      <c r="P113" s="26">
        <f>L113*O113</f>
        <v>1955.242146</v>
      </c>
      <c r="Q113" s="40">
        <v>1.9E-2</v>
      </c>
      <c r="R113" s="26">
        <f>L113*Q113</f>
        <v>259.787418</v>
      </c>
      <c r="S113" s="40">
        <v>0.21299999999999999</v>
      </c>
      <c r="T113" s="26">
        <f>L113*S113</f>
        <v>2912.3536859999999</v>
      </c>
      <c r="U113" s="40">
        <v>0.49299999999999999</v>
      </c>
      <c r="V113" s="26">
        <f>L113*U113</f>
        <v>6740.7998459999999</v>
      </c>
      <c r="W113" s="40">
        <v>0.4</v>
      </c>
      <c r="X113" s="26">
        <f>W113*L113</f>
        <v>5469.2088000000003</v>
      </c>
      <c r="Y113" s="41">
        <v>3.0999999999999999E-3</v>
      </c>
      <c r="Z113" s="18">
        <f>L113*Y113</f>
        <v>42.3863682</v>
      </c>
      <c r="AA113" s="28">
        <f>IF(J113&gt;0,(AC113+AK113)/J113,0)</f>
        <v>3.1521221076233189E-3</v>
      </c>
      <c r="AB113" s="41">
        <v>2.9E-4</v>
      </c>
      <c r="AC113" s="38">
        <f>AB113*L113</f>
        <v>3.9651763800000004</v>
      </c>
      <c r="AD113" s="29">
        <v>0.2261</v>
      </c>
      <c r="AE113" s="42">
        <f>AH113*(1-AI113)*AD113</f>
        <v>41.927079599999999</v>
      </c>
      <c r="AF113" s="29">
        <f>IF(AND(AD113&gt;0,AB113&gt;0,Y113&gt;0),((Y113-AB113)*AD113)/((AD113-AB113)*Y113),0)</f>
        <v>0.90761573746698276</v>
      </c>
      <c r="AG113" s="30">
        <f t="shared" si="7"/>
        <v>0.90915082074248488</v>
      </c>
      <c r="AH113" s="35">
        <v>202</v>
      </c>
      <c r="AI113" s="66">
        <v>8.2000000000000003E-2</v>
      </c>
      <c r="AJ113" s="67">
        <v>0.2288</v>
      </c>
      <c r="AK113" s="42">
        <f t="shared" si="8"/>
        <v>42.427756800000004</v>
      </c>
      <c r="AL113" s="18">
        <v>1.65</v>
      </c>
      <c r="AM113" s="18"/>
      <c r="AN113" s="122">
        <f>AN112+AH113-AM113</f>
        <v>805.99999999999886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58</v>
      </c>
      <c r="D114" s="44">
        <v>13934</v>
      </c>
      <c r="E114" s="44">
        <v>2</v>
      </c>
      <c r="F114" s="44">
        <v>14991</v>
      </c>
      <c r="G114" s="38">
        <v>1.2</v>
      </c>
      <c r="H114" s="38">
        <v>3.2</v>
      </c>
      <c r="I114" s="44">
        <v>17415</v>
      </c>
      <c r="J114" s="44">
        <v>14627</v>
      </c>
      <c r="K114" s="40">
        <v>7.0999999999999994E-2</v>
      </c>
      <c r="L114" s="38">
        <f>J114*(1-K114)</f>
        <v>13588.483</v>
      </c>
      <c r="M114" s="29">
        <v>0.84799999999999998</v>
      </c>
      <c r="N114" s="26">
        <f>L114*M114</f>
        <v>11523.033584000001</v>
      </c>
      <c r="O114" s="40">
        <v>0.11</v>
      </c>
      <c r="P114" s="26">
        <f>L114*O114</f>
        <v>1494.7331300000001</v>
      </c>
      <c r="Q114" s="40">
        <v>4.2000000000000003E-2</v>
      </c>
      <c r="R114" s="26">
        <f>L114*Q114</f>
        <v>570.71628600000008</v>
      </c>
      <c r="S114" s="40">
        <v>0.20599999999999999</v>
      </c>
      <c r="T114" s="26">
        <f>L114*S114</f>
        <v>2799.2274979999997</v>
      </c>
      <c r="U114" s="40">
        <v>0.50700000000000001</v>
      </c>
      <c r="V114" s="26">
        <f>L114*U114</f>
        <v>6889.3608810000005</v>
      </c>
      <c r="W114" s="40">
        <v>0.38</v>
      </c>
      <c r="X114" s="26">
        <f>W114*L114</f>
        <v>5163.6235400000005</v>
      </c>
      <c r="Y114" s="48">
        <v>3.1900000000000001E-3</v>
      </c>
      <c r="Z114" s="18">
        <f>L114*Y114</f>
        <v>43.347260770000005</v>
      </c>
      <c r="AA114" s="28">
        <f>IF(J114&gt;0,(AC114+AK114)/J114,0)</f>
        <v>3.1330000164080125E-3</v>
      </c>
      <c r="AB114" s="48">
        <v>2.7999999999999998E-4</v>
      </c>
      <c r="AC114" s="38">
        <f>AB114*L114</f>
        <v>3.8047752399999997</v>
      </c>
      <c r="AD114" s="29">
        <v>0.22339999999999999</v>
      </c>
      <c r="AE114" s="42">
        <f>AH114*(1-AI114)*AD114</f>
        <v>39.845624000000001</v>
      </c>
      <c r="AF114" s="29">
        <f>IF(AND(AD114&gt;0,AB114&gt;0,Y114&gt;0),((Y114-AB114)*AD114)/((AD114-AB114)*Y114),0)</f>
        <v>0.9133704848087707</v>
      </c>
      <c r="AG114" s="30">
        <f t="shared" si="7"/>
        <v>0.91171231983770329</v>
      </c>
      <c r="AH114" s="44">
        <v>196</v>
      </c>
      <c r="AI114" s="66">
        <v>0.09</v>
      </c>
      <c r="AJ114" s="67">
        <v>0.2356</v>
      </c>
      <c r="AK114" s="42">
        <f t="shared" si="8"/>
        <v>42.021616000000002</v>
      </c>
      <c r="AL114" s="18">
        <v>1.6</v>
      </c>
      <c r="AM114" s="18"/>
      <c r="AN114" s="122">
        <f>AN113+AH114-AM114</f>
        <v>1001.9999999999989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45043</v>
      </c>
      <c r="E115" s="68"/>
      <c r="F115" s="52">
        <f>SUM(F112:F114)</f>
        <v>42620</v>
      </c>
      <c r="G115" s="53"/>
      <c r="H115" s="69"/>
      <c r="I115" s="52">
        <f>SUM(I112:I114)</f>
        <v>47769</v>
      </c>
      <c r="J115" s="52">
        <f>SUM(J112:J114)</f>
        <v>44125</v>
      </c>
      <c r="K115" s="21">
        <f>IF(J115&gt;0,(J112*K112+J113*K113+J114*K114)/J115,0)</f>
        <v>7.2339830028328611E-2</v>
      </c>
      <c r="L115" s="53">
        <f>L112+L113+L114</f>
        <v>40933.005000000005</v>
      </c>
      <c r="M115" s="54">
        <f>IF(L115&gt;0,N115/L115,0)</f>
        <v>0.84632964327930482</v>
      </c>
      <c r="N115" s="55">
        <f>N112+N113+N114</f>
        <v>34642.815520000004</v>
      </c>
      <c r="O115" s="21">
        <f>IF(L115&gt;0,P115/L115,0)</f>
        <v>0.12703507294419258</v>
      </c>
      <c r="P115" s="55">
        <f>P112+P113+P114</f>
        <v>5199.9272760000003</v>
      </c>
      <c r="Q115" s="21">
        <f>IF(L115&gt;0,R115/L115,0)</f>
        <v>2.6635283776502604E-2</v>
      </c>
      <c r="R115" s="55">
        <f>R112+R113+R114</f>
        <v>1090.2622040000001</v>
      </c>
      <c r="S115" s="21">
        <f>IF(L115&gt;0,T115/L115,0)</f>
        <v>0.21301419683211625</v>
      </c>
      <c r="T115" s="55">
        <f>T112+T113+T114</f>
        <v>8719.3111840000001</v>
      </c>
      <c r="U115" s="21">
        <f>IF(L115&gt;0,V115/L115,0)</f>
        <v>0.49564358216554094</v>
      </c>
      <c r="V115" s="55">
        <f>V112+V113+V114</f>
        <v>20288.181227000001</v>
      </c>
      <c r="W115" s="21">
        <f>IF(L115&gt;0,X115/L115,0)</f>
        <v>0.39002065301582423</v>
      </c>
      <c r="X115" s="55">
        <f>X112+X113+X114</f>
        <v>15964.717340000001</v>
      </c>
      <c r="Y115" s="56">
        <f>IF(L115&gt;0,Z115/L115,0)</f>
        <v>3.0664177714291923E-3</v>
      </c>
      <c r="Z115" s="57">
        <f>SUM(Z112:Z114)</f>
        <v>125.51769397</v>
      </c>
      <c r="AA115" s="63">
        <f>IF(L115&gt;0,(AA112*L112+AA113*L113+AA114*L114)/L115,0)</f>
        <v>3.0641997534429735E-3</v>
      </c>
      <c r="AB115" s="56">
        <f>IF(J115&gt;0,(J112*AB112+J113*AB113+J114*AB114)/J115,0)</f>
        <v>2.9003467422096318E-4</v>
      </c>
      <c r="AC115" s="53">
        <f>SUM(AC112:AC114)</f>
        <v>11.87140162</v>
      </c>
      <c r="AD115" s="54">
        <f>IF(J115&gt;0,(J112*AD112+J113*AD113+J114*AD114)/J115,0)</f>
        <v>0.22262580396600568</v>
      </c>
      <c r="AE115" s="59">
        <f>SUM(AE112:AE114)</f>
        <v>119.45915240000001</v>
      </c>
      <c r="AF115" s="54">
        <f>IF(AND(Z115&gt;0),((Z112*AF112+Z113*AF113+Z114*AF114)/Z115),0)</f>
        <v>0.90659999255237034</v>
      </c>
      <c r="AG115" s="58">
        <f t="shared" si="7"/>
        <v>0.90649102597885212</v>
      </c>
      <c r="AH115" s="52">
        <f>SUM(AH112:AH114)</f>
        <v>587</v>
      </c>
      <c r="AI115" s="21">
        <f>IF(AH115&gt;0,(AI112*AH112+AI113*AH113+AI114*AH114)/AH115,0)</f>
        <v>8.6281090289608176E-2</v>
      </c>
      <c r="AJ115" s="54">
        <f>IF(J115&gt;0,(AJ112*J112+AJ113*J113+AJ114*J114)/J115,0)</f>
        <v>0.22988178130311615</v>
      </c>
      <c r="AK115" s="59">
        <f>SUM(AK112:AK114)</f>
        <v>123.32646490000002</v>
      </c>
      <c r="AL115" s="70"/>
      <c r="AM115" s="57">
        <f>SUM(AM112:AM114)</f>
        <v>0</v>
      </c>
      <c r="AN115" s="124"/>
      <c r="AO115" s="125">
        <f>AN114</f>
        <v>1001.9999999999989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50</v>
      </c>
      <c r="D116" s="12">
        <v>12000</v>
      </c>
      <c r="E116" s="73">
        <v>1</v>
      </c>
      <c r="F116" s="12">
        <v>13248</v>
      </c>
      <c r="G116" s="74">
        <v>0.7</v>
      </c>
      <c r="H116" s="74">
        <v>3.4</v>
      </c>
      <c r="I116" s="12">
        <v>13810</v>
      </c>
      <c r="J116" s="12">
        <v>14663</v>
      </c>
      <c r="K116" s="14">
        <v>7.2999999999999995E-2</v>
      </c>
      <c r="L116" s="25">
        <f t="shared" ref="L116:L126" si="9">J116*(1-K116)</f>
        <v>13592.601000000001</v>
      </c>
      <c r="M116" s="15">
        <v>0.875</v>
      </c>
      <c r="N116" s="26">
        <f>L116*M116</f>
        <v>11893.525875000001</v>
      </c>
      <c r="O116" s="14">
        <v>8.2000000000000003E-2</v>
      </c>
      <c r="P116" s="26">
        <f>L116*O116</f>
        <v>1114.593282</v>
      </c>
      <c r="Q116" s="16">
        <v>4.2999999999999997E-2</v>
      </c>
      <c r="R116" s="26">
        <f>L116*Q116</f>
        <v>584.48184300000003</v>
      </c>
      <c r="S116" s="16">
        <v>0.19900000000000001</v>
      </c>
      <c r="T116" s="26">
        <f>L116*S116</f>
        <v>2704.9275990000001</v>
      </c>
      <c r="U116" s="16">
        <v>0.51900000000000002</v>
      </c>
      <c r="V116" s="26">
        <f>L116*U116</f>
        <v>7054.5599190000003</v>
      </c>
      <c r="W116" s="16">
        <v>0.39</v>
      </c>
      <c r="X116" s="26">
        <f>W116*L116</f>
        <v>5301.1143900000006</v>
      </c>
      <c r="Y116" s="17">
        <v>3.2200000000000002E-3</v>
      </c>
      <c r="Z116" s="61">
        <f>L116*Y116</f>
        <v>43.768175220000003</v>
      </c>
      <c r="AA116" s="28">
        <f>IF(J116&gt;0,(AC116+AK116)/J116,0)</f>
        <v>3.4692953195116956E-3</v>
      </c>
      <c r="AB116" s="17">
        <v>2.7E-4</v>
      </c>
      <c r="AC116" s="25">
        <f>AB116*L116</f>
        <v>3.6700022700000003</v>
      </c>
      <c r="AD116" s="141">
        <v>0.22800000000000001</v>
      </c>
      <c r="AE116" s="31">
        <f>AH116*(1-AI116)*AD116</f>
        <v>46.426500000000004</v>
      </c>
      <c r="AF116" s="29">
        <f>IF(AND(AD116&gt;0,AB116&gt;0,Y116&gt;0),((Y116-AB116)*AD116)/((AD116-AB116)*Y116),0)</f>
        <v>0.91723526798243415</v>
      </c>
      <c r="AG116" s="62">
        <f t="shared" si="7"/>
        <v>0.92324979587831035</v>
      </c>
      <c r="AH116" s="12">
        <v>225</v>
      </c>
      <c r="AI116" s="14">
        <v>9.5000000000000001E-2</v>
      </c>
      <c r="AJ116" s="15">
        <v>0.23180000000000001</v>
      </c>
      <c r="AK116" s="31">
        <f t="shared" ref="AK116:AK126" si="10">AH116*(1-AI116)*AJ116</f>
        <v>47.200274999999998</v>
      </c>
      <c r="AL116" s="75">
        <v>1.75</v>
      </c>
      <c r="AM116" s="75"/>
      <c r="AN116" s="119">
        <f>AN114+AH116-AM116</f>
        <v>1226.9999999999989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54</v>
      </c>
      <c r="D117" s="73">
        <v>17383</v>
      </c>
      <c r="E117" s="44">
        <v>2</v>
      </c>
      <c r="F117" s="35">
        <v>14753</v>
      </c>
      <c r="G117" s="36">
        <v>0.4</v>
      </c>
      <c r="H117" s="38">
        <v>3.5</v>
      </c>
      <c r="I117" s="35">
        <v>15549</v>
      </c>
      <c r="J117" s="35">
        <v>14720</v>
      </c>
      <c r="K117" s="66">
        <v>7.3999999999999996E-2</v>
      </c>
      <c r="L117" s="38">
        <f t="shared" si="9"/>
        <v>13630.720000000001</v>
      </c>
      <c r="M117" s="39">
        <v>0.85499999999999998</v>
      </c>
      <c r="N117" s="26">
        <f>L117*M117</f>
        <v>11654.265600000001</v>
      </c>
      <c r="O117" s="37">
        <v>0.1</v>
      </c>
      <c r="P117" s="26">
        <f>L117*O117</f>
        <v>1363.0720000000001</v>
      </c>
      <c r="Q117" s="40">
        <v>4.4999999999999998E-2</v>
      </c>
      <c r="R117" s="26">
        <f>L117*Q117</f>
        <v>613.38240000000008</v>
      </c>
      <c r="S117" s="40">
        <v>0.186</v>
      </c>
      <c r="T117" s="26">
        <f>L117*S117</f>
        <v>2535.3139200000001</v>
      </c>
      <c r="U117" s="40">
        <v>0.52800000000000002</v>
      </c>
      <c r="V117" s="26">
        <f>L117*U117</f>
        <v>7197.0201600000009</v>
      </c>
      <c r="W117" s="40">
        <v>0.39</v>
      </c>
      <c r="X117" s="26">
        <f>W117*L117</f>
        <v>5315.9808000000003</v>
      </c>
      <c r="Y117" s="41">
        <v>3.2499999999999999E-3</v>
      </c>
      <c r="Z117" s="18">
        <f>L117*Y117</f>
        <v>44.299840000000003</v>
      </c>
      <c r="AA117" s="28">
        <f>IF(J117&gt;0,(AC117+AK117)/J117,0)</f>
        <v>3.3127997826086957E-3</v>
      </c>
      <c r="AB117" s="41">
        <v>2.5999999999999998E-4</v>
      </c>
      <c r="AC117" s="38">
        <f>AB117*L117</f>
        <v>3.5439872000000001</v>
      </c>
      <c r="AD117" s="29">
        <v>0.22189999999999999</v>
      </c>
      <c r="AE117" s="42">
        <f>AH117*(1-AI117)*AD117</f>
        <v>43.307779199999999</v>
      </c>
      <c r="AF117" s="29">
        <f>IF(AND(AD117&gt;0,AB117&gt;0,Y117&gt;0),((Y117-AB117)*AD117)/((AD117-AB117)*Y117),0)</f>
        <v>0.92107922757624983</v>
      </c>
      <c r="AG117" s="30">
        <f t="shared" si="7"/>
        <v>0.92255176963568897</v>
      </c>
      <c r="AH117" s="35">
        <v>214</v>
      </c>
      <c r="AI117" s="66">
        <v>8.7999999999999995E-2</v>
      </c>
      <c r="AJ117" s="67">
        <v>0.23169999999999999</v>
      </c>
      <c r="AK117" s="42">
        <f t="shared" si="10"/>
        <v>45.220425599999999</v>
      </c>
      <c r="AL117" s="18">
        <v>1.72</v>
      </c>
      <c r="AM117" s="18"/>
      <c r="AN117" s="122">
        <f>AN116+AH117-AM117</f>
        <v>1440.9999999999989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24" t="s">
        <v>58</v>
      </c>
      <c r="D118" s="73">
        <v>14417</v>
      </c>
      <c r="E118" s="44">
        <v>2</v>
      </c>
      <c r="F118" s="44">
        <v>14878</v>
      </c>
      <c r="G118" s="38">
        <v>0.7</v>
      </c>
      <c r="H118" s="38">
        <v>3.6</v>
      </c>
      <c r="I118" s="44">
        <v>15337</v>
      </c>
      <c r="J118" s="44">
        <v>14675</v>
      </c>
      <c r="K118" s="66">
        <v>7.1999999999999995E-2</v>
      </c>
      <c r="L118" s="38">
        <f t="shared" si="9"/>
        <v>13618.400000000001</v>
      </c>
      <c r="M118" s="29">
        <v>0.873</v>
      </c>
      <c r="N118" s="26">
        <f>L118*M118</f>
        <v>11888.863200000002</v>
      </c>
      <c r="O118" s="40">
        <v>8.8999999999999996E-2</v>
      </c>
      <c r="P118" s="26">
        <f>L118*O118</f>
        <v>1212.0376000000001</v>
      </c>
      <c r="Q118" s="40">
        <v>3.7999999999999999E-2</v>
      </c>
      <c r="R118" s="26">
        <f>L118*Q118</f>
        <v>517.49920000000009</v>
      </c>
      <c r="S118" s="40">
        <v>0.182</v>
      </c>
      <c r="T118" s="26">
        <f>L118*S118</f>
        <v>2478.5488</v>
      </c>
      <c r="U118" s="40">
        <v>0.51100000000000001</v>
      </c>
      <c r="V118" s="26">
        <f>L118*U118</f>
        <v>6959.0024000000012</v>
      </c>
      <c r="W118" s="40">
        <v>0.39</v>
      </c>
      <c r="X118" s="26">
        <f>W118*L118</f>
        <v>5311.1760000000004</v>
      </c>
      <c r="Y118" s="48">
        <v>3.32E-3</v>
      </c>
      <c r="Z118" s="18">
        <f>L118*Y118</f>
        <v>45.213088000000006</v>
      </c>
      <c r="AA118" s="28">
        <f>IF(J118&gt;0,(AC118+AK118)/J118,0)</f>
        <v>3.5111142214650773E-3</v>
      </c>
      <c r="AB118" s="48">
        <v>2.5999999999999998E-4</v>
      </c>
      <c r="AC118" s="38">
        <f>AB118*L118</f>
        <v>3.5407839999999999</v>
      </c>
      <c r="AD118" s="29">
        <v>0.23380000000000001</v>
      </c>
      <c r="AE118" s="42">
        <f>AH118*(1-AI118)*AD118</f>
        <v>48.294663200000009</v>
      </c>
      <c r="AF118" s="29">
        <f>IF(AND(AD118&gt;0,AB118&gt;0,Y118&gt;0),((Y118-AB118)*AD118)/((AD118-AB118)*Y118),0)</f>
        <v>0.9227128605197531</v>
      </c>
      <c r="AG118" s="30">
        <f t="shared" si="7"/>
        <v>0.92698695575420376</v>
      </c>
      <c r="AH118" s="44">
        <v>226</v>
      </c>
      <c r="AI118" s="66">
        <v>8.5999999999999993E-2</v>
      </c>
      <c r="AJ118" s="67">
        <v>0.23230000000000001</v>
      </c>
      <c r="AK118" s="42">
        <f t="shared" si="10"/>
        <v>47.984817200000009</v>
      </c>
      <c r="AL118" s="18">
        <v>1.7</v>
      </c>
      <c r="AM118" s="18"/>
      <c r="AN118" s="122">
        <f>AN117+AH118-AM118</f>
        <v>1666.9999999999989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43800</v>
      </c>
      <c r="E119" s="68"/>
      <c r="F119" s="52">
        <f>SUM(F116:F118)</f>
        <v>42879</v>
      </c>
      <c r="G119" s="53"/>
      <c r="H119" s="69"/>
      <c r="I119" s="52">
        <f>SUM(I116:I118)</f>
        <v>44696</v>
      </c>
      <c r="J119" s="52">
        <f>SUM(J116:J118)</f>
        <v>44058</v>
      </c>
      <c r="K119" s="21">
        <f>IF(J119&gt;0,(J116*K116+J117*K117+J118*K118)/J119,0)</f>
        <v>7.3001021380906986E-2</v>
      </c>
      <c r="L119" s="53">
        <f>L116+L117+L118</f>
        <v>40841.721000000005</v>
      </c>
      <c r="M119" s="54">
        <f>IF(L119&gt;0,N119/L119,0)</f>
        <v>0.86765821339898974</v>
      </c>
      <c r="N119" s="55">
        <f>N116+N117+N118</f>
        <v>35436.654675000005</v>
      </c>
      <c r="O119" s="21">
        <f>IF(L119&gt;0,P119/L119,0)</f>
        <v>9.0341513326531939E-2</v>
      </c>
      <c r="P119" s="55">
        <f>P116+P117+P118</f>
        <v>3689.702882</v>
      </c>
      <c r="Q119" s="21">
        <f>IF(L119&gt;0,R119/L119,0)</f>
        <v>4.200027327447832E-2</v>
      </c>
      <c r="R119" s="55">
        <f>R116+R117+R118</f>
        <v>1715.3634430000002</v>
      </c>
      <c r="S119" s="21">
        <f>IF(L119&gt;0,T119/L119,0)</f>
        <v>0.18899277821813626</v>
      </c>
      <c r="T119" s="55">
        <f>T116+T117+T118</f>
        <v>7718.7903189999997</v>
      </c>
      <c r="U119" s="21">
        <f>IF(L119&gt;0,V119/L119,0)</f>
        <v>0.51933615821429269</v>
      </c>
      <c r="V119" s="55">
        <f>V116+V117+V118</f>
        <v>21210.582479000004</v>
      </c>
      <c r="W119" s="21">
        <f>IF(L119&gt;0,X119/L119,0)</f>
        <v>0.38999999999999996</v>
      </c>
      <c r="X119" s="55">
        <f>X116+X117+X118</f>
        <v>15928.271189999999</v>
      </c>
      <c r="Y119" s="56">
        <f>IF(L119&gt;0,Z119/L119,0)</f>
        <v>3.2633566842102464E-3</v>
      </c>
      <c r="Z119" s="57">
        <f>SUM(Z116:Z118)</f>
        <v>133.28110322000001</v>
      </c>
      <c r="AA119" s="63">
        <f>IF(L119&gt;0,(AA116*L116+AA117*L117+AA118*L118)/L119,0)</f>
        <v>3.4310099517033087E-3</v>
      </c>
      <c r="AB119" s="56">
        <f>IF(J119&gt;0,(J116*AB116+J117*AB117+J118*AB118)/J119,0)</f>
        <v>2.6332811294203096E-4</v>
      </c>
      <c r="AC119" s="53">
        <f>SUM(AC116:AC118)</f>
        <v>10.75477347</v>
      </c>
      <c r="AD119" s="54">
        <f>IF(J119&gt;0,(J116*AD116+J117*AD117+J118*AD118)/J119,0)</f>
        <v>0.22789384447773392</v>
      </c>
      <c r="AE119" s="59">
        <f>SUM(AE116:AE118)</f>
        <v>138.02894240000001</v>
      </c>
      <c r="AF119" s="54">
        <f>IF(AND(Z119&gt;0),((Z116*AF116+Z117*AF117+Z118*AF118)/Z119),0)</f>
        <v>0.92037108887746821</v>
      </c>
      <c r="AG119" s="58">
        <f t="shared" si="7"/>
        <v>0.92429996927825631</v>
      </c>
      <c r="AH119" s="52">
        <f>SUM(AH116:AH118)</f>
        <v>665</v>
      </c>
      <c r="AI119" s="21">
        <f>IF(AH119&gt;0,(AI116*AH116+AI117*AH117+AI118*AH118)/AH119,0)</f>
        <v>8.9688721804511262E-2</v>
      </c>
      <c r="AJ119" s="54">
        <f>IF(J119&gt;0,(AJ116*J116+AJ117*J117+AJ118*J118)/J119,0)</f>
        <v>0.23193313132688731</v>
      </c>
      <c r="AK119" s="59">
        <f>SUM(AK116:AK118)</f>
        <v>140.40551780000001</v>
      </c>
      <c r="AL119" s="70"/>
      <c r="AM119" s="57">
        <f>SUM(AM116:AM118)</f>
        <v>0</v>
      </c>
      <c r="AN119" s="124"/>
      <c r="AO119" s="125">
        <f>AN118</f>
        <v>1666.9999999999989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50</v>
      </c>
      <c r="D120" s="12">
        <v>4983</v>
      </c>
      <c r="E120" s="12">
        <v>1</v>
      </c>
      <c r="F120" s="12">
        <v>10579</v>
      </c>
      <c r="G120" s="13">
        <v>1.3</v>
      </c>
      <c r="H120" s="13">
        <v>4.3</v>
      </c>
      <c r="I120" s="12">
        <v>10510</v>
      </c>
      <c r="J120" s="12">
        <v>14673</v>
      </c>
      <c r="K120" s="14">
        <v>7.4999999999999997E-2</v>
      </c>
      <c r="L120" s="25">
        <f>J120*(1-K120)</f>
        <v>13572.525000000001</v>
      </c>
      <c r="M120" s="15">
        <v>0.86799999999999999</v>
      </c>
      <c r="N120" s="26">
        <f>L120*M120</f>
        <v>11780.951700000001</v>
      </c>
      <c r="O120" s="14">
        <v>9.4E-2</v>
      </c>
      <c r="P120" s="26">
        <f>L120*O120</f>
        <v>1275.81735</v>
      </c>
      <c r="Q120" s="16">
        <v>3.7999999999999999E-2</v>
      </c>
      <c r="R120" s="26">
        <f>L120*Q120</f>
        <v>515.7559500000001</v>
      </c>
      <c r="S120" s="16">
        <v>0.191</v>
      </c>
      <c r="T120" s="26">
        <f>L120*S120</f>
        <v>2592.3522750000002</v>
      </c>
      <c r="U120" s="16">
        <v>0.504</v>
      </c>
      <c r="V120" s="26">
        <f>L120*U120</f>
        <v>6840.5526000000009</v>
      </c>
      <c r="W120" s="16">
        <v>0.39</v>
      </c>
      <c r="X120" s="26">
        <f>W120*L120</f>
        <v>5293.2847500000007</v>
      </c>
      <c r="Y120" s="17">
        <v>3.3700000000000002E-3</v>
      </c>
      <c r="Z120" s="61">
        <f>L120*Y120</f>
        <v>45.739409250000008</v>
      </c>
      <c r="AA120" s="28">
        <f>IF(J120&gt;0,(AC120+AK120)/J120,0)</f>
        <v>3.259831629523615E-3</v>
      </c>
      <c r="AB120" s="17">
        <v>2.5999999999999998E-4</v>
      </c>
      <c r="AC120" s="25">
        <f>AB120*L120</f>
        <v>3.5288565000000003</v>
      </c>
      <c r="AD120" s="141">
        <v>0.23300000000000001</v>
      </c>
      <c r="AE120" s="31">
        <f>AH120*(1-AI120)*AD120</f>
        <v>47.32929</v>
      </c>
      <c r="AF120" s="29">
        <f>IF(AND(AD120&gt;0,AB120&gt;0,Y120&gt;0),((Y120-AB120)*AD120)/((AD120-AB120)*Y120),0)</f>
        <v>0.9238796033015535</v>
      </c>
      <c r="AG120" s="62">
        <f t="shared" si="7"/>
        <v>0.92133962103679334</v>
      </c>
      <c r="AH120" s="12">
        <v>222</v>
      </c>
      <c r="AI120" s="14">
        <v>8.5000000000000006E-2</v>
      </c>
      <c r="AJ120" s="15">
        <v>0.21809999999999999</v>
      </c>
      <c r="AK120" s="31">
        <f t="shared" si="10"/>
        <v>44.302652999999999</v>
      </c>
      <c r="AL120" s="19">
        <v>1.6</v>
      </c>
      <c r="AM120" s="19">
        <v>853.76</v>
      </c>
      <c r="AN120" s="119">
        <f>AN118+AH120-AM120</f>
        <v>1035.2399999999989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51</v>
      </c>
      <c r="D121" s="73">
        <v>17733</v>
      </c>
      <c r="E121" s="44">
        <v>5</v>
      </c>
      <c r="F121" s="35">
        <v>15082</v>
      </c>
      <c r="G121" s="36">
        <v>0.7</v>
      </c>
      <c r="H121" s="38">
        <v>2.8</v>
      </c>
      <c r="I121" s="35">
        <v>14482</v>
      </c>
      <c r="J121" s="35">
        <v>14782</v>
      </c>
      <c r="K121" s="66">
        <v>7.1999999999999995E-2</v>
      </c>
      <c r="L121" s="38">
        <f t="shared" si="9"/>
        <v>13717.696</v>
      </c>
      <c r="M121" s="39">
        <v>0.85199999999999998</v>
      </c>
      <c r="N121" s="26">
        <f>L121*M121</f>
        <v>11687.476992</v>
      </c>
      <c r="O121" s="37">
        <v>5.6000000000000001E-2</v>
      </c>
      <c r="P121" s="26">
        <f>L121*O121</f>
        <v>768.19097599999998</v>
      </c>
      <c r="Q121" s="40">
        <v>9.1999999999999998E-2</v>
      </c>
      <c r="R121" s="26">
        <f>L121*Q121</f>
        <v>1262.0280319999999</v>
      </c>
      <c r="S121" s="40">
        <v>0.20499999999999999</v>
      </c>
      <c r="T121" s="26">
        <f>L121*S121</f>
        <v>2812.1276799999996</v>
      </c>
      <c r="U121" s="40">
        <v>0.499</v>
      </c>
      <c r="V121" s="26">
        <f>L121*U121</f>
        <v>6845.1303040000003</v>
      </c>
      <c r="W121" s="40">
        <v>0.39</v>
      </c>
      <c r="X121" s="26">
        <f>W121*L121</f>
        <v>5349.9014400000005</v>
      </c>
      <c r="Y121" s="41">
        <v>3.31E-3</v>
      </c>
      <c r="Z121" s="18">
        <f>L121*Y121</f>
        <v>45.405573760000003</v>
      </c>
      <c r="AA121" s="28">
        <f>IF(J121&gt;0,(AC121+AK121)/J121,0)</f>
        <v>3.305090607495603E-3</v>
      </c>
      <c r="AB121" s="41">
        <v>2.5999999999999998E-4</v>
      </c>
      <c r="AC121" s="38">
        <f>AB121*L121</f>
        <v>3.5666009599999997</v>
      </c>
      <c r="AD121" s="29">
        <v>0.2384</v>
      </c>
      <c r="AE121" s="42">
        <f>AH121*(1-AI121)*AD121</f>
        <v>44.015315200000003</v>
      </c>
      <c r="AF121" s="29">
        <f>IF(AND(AD121&gt;0,AB121&gt;0,Y121&gt;0),((Y121-AB121)*AD121)/((AD121-AB121)*Y121),0)</f>
        <v>0.92245618548788355</v>
      </c>
      <c r="AG121" s="30">
        <f t="shared" si="7"/>
        <v>0.92231105489177756</v>
      </c>
      <c r="AH121" s="35">
        <v>202</v>
      </c>
      <c r="AI121" s="66">
        <v>8.5999999999999993E-2</v>
      </c>
      <c r="AJ121" s="67">
        <v>0.24529999999999999</v>
      </c>
      <c r="AK121" s="42">
        <f t="shared" si="10"/>
        <v>45.289248399999998</v>
      </c>
      <c r="AL121" s="18">
        <v>1.65</v>
      </c>
      <c r="AM121" s="18"/>
      <c r="AN121" s="122">
        <f>AN120+AH121-AM121</f>
        <v>1237.2399999999989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24" t="s">
        <v>58</v>
      </c>
      <c r="D122" s="73">
        <v>21184</v>
      </c>
      <c r="E122" s="44">
        <v>1</v>
      </c>
      <c r="F122" s="44">
        <v>16586</v>
      </c>
      <c r="G122" s="38">
        <v>0.5</v>
      </c>
      <c r="H122" s="38">
        <v>3.8</v>
      </c>
      <c r="I122" s="44">
        <v>15544</v>
      </c>
      <c r="J122" s="44">
        <v>14643</v>
      </c>
      <c r="K122" s="66">
        <v>7.0000000000000007E-2</v>
      </c>
      <c r="L122" s="38">
        <f t="shared" si="9"/>
        <v>13617.99</v>
      </c>
      <c r="M122" s="29">
        <v>0.83399999999999996</v>
      </c>
      <c r="N122" s="26">
        <f>L122*M122</f>
        <v>11357.40366</v>
      </c>
      <c r="O122" s="40">
        <v>0.13800000000000001</v>
      </c>
      <c r="P122" s="26">
        <f>L122*O122</f>
        <v>1879.2826200000002</v>
      </c>
      <c r="Q122" s="40">
        <v>2.8000000000000001E-2</v>
      </c>
      <c r="R122" s="26">
        <f>L122*Q122</f>
        <v>381.30372</v>
      </c>
      <c r="S122" s="40">
        <v>0.19800000000000001</v>
      </c>
      <c r="T122" s="26">
        <f>L122*S122</f>
        <v>2696.36202</v>
      </c>
      <c r="U122" s="40">
        <v>0.52200000000000002</v>
      </c>
      <c r="V122" s="26">
        <f>L122*U122</f>
        <v>7108.5907800000004</v>
      </c>
      <c r="W122" s="40">
        <v>0.39</v>
      </c>
      <c r="X122" s="26">
        <f>W122*L122</f>
        <v>5311.0160999999998</v>
      </c>
      <c r="Y122" s="48">
        <v>3.3E-3</v>
      </c>
      <c r="Z122" s="18">
        <f>L122*Y122</f>
        <v>44.939366999999997</v>
      </c>
      <c r="AA122" s="28">
        <f>IF(J122&gt;0,(AC122+AK122)/J122,0)</f>
        <v>3.5014308133579186E-3</v>
      </c>
      <c r="AB122" s="48">
        <v>2.5999999999999998E-4</v>
      </c>
      <c r="AC122" s="38">
        <f>AB122*L122</f>
        <v>3.5406773999999994</v>
      </c>
      <c r="AD122" s="29">
        <v>0.23089999999999999</v>
      </c>
      <c r="AE122" s="42">
        <f>AH122*(1-AI122)*AD122</f>
        <v>44.965465999999999</v>
      </c>
      <c r="AF122" s="29">
        <f>IF(AND(AD122&gt;0,AB122&gt;0,Y122&gt;0),((Y122-AB122)*AD122)/((AD122-AB122)*Y122),0)</f>
        <v>0.92225060175112206</v>
      </c>
      <c r="AG122" s="30">
        <f t="shared" si="7"/>
        <v>0.92672770647471314</v>
      </c>
      <c r="AH122" s="44">
        <v>214</v>
      </c>
      <c r="AI122" s="66">
        <v>0.09</v>
      </c>
      <c r="AJ122" s="67">
        <v>0.24510000000000001</v>
      </c>
      <c r="AK122" s="42">
        <f t="shared" si="10"/>
        <v>47.730774000000004</v>
      </c>
      <c r="AL122" s="18">
        <v>1.62</v>
      </c>
      <c r="AM122" s="18"/>
      <c r="AN122" s="122">
        <f>AN121+AH122-AM122</f>
        <v>1451.2399999999989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43900</v>
      </c>
      <c r="E123" s="68"/>
      <c r="F123" s="52">
        <f>SUM(F120:F122)</f>
        <v>42247</v>
      </c>
      <c r="G123" s="53"/>
      <c r="H123" s="69"/>
      <c r="I123" s="52">
        <f>SUM(I120:I122)</f>
        <v>40536</v>
      </c>
      <c r="J123" s="52">
        <f>SUM(J120:J122)</f>
        <v>44098</v>
      </c>
      <c r="K123" s="21">
        <f>IF(J123&gt;0,(J120*K120+J121*K121+J122*K122)/J123,0)</f>
        <v>7.2334096784434657E-2</v>
      </c>
      <c r="L123" s="53">
        <f>L120+L121+L122</f>
        <v>40908.211000000003</v>
      </c>
      <c r="M123" s="54">
        <f>IF(L123&gt;0,N123/L123,0)</f>
        <v>0.85131643503061027</v>
      </c>
      <c r="N123" s="55">
        <f>N120+N121+N122</f>
        <v>34825.832351999998</v>
      </c>
      <c r="O123" s="21">
        <f>IF(L123&gt;0,P123/L123,0)</f>
        <v>9.5904730373078395E-2</v>
      </c>
      <c r="P123" s="55">
        <f>P120+P121+P122</f>
        <v>3923.2909460000001</v>
      </c>
      <c r="Q123" s="21">
        <f>IF(L123&gt;0,R123/L123,0)</f>
        <v>5.2778834596311233E-2</v>
      </c>
      <c r="R123" s="55">
        <f>R120+R121+R122</f>
        <v>2159.0877019999998</v>
      </c>
      <c r="S123" s="21">
        <f>IF(L123&gt;0,T123/L123,0)</f>
        <v>0.19802484090541136</v>
      </c>
      <c r="T123" s="55">
        <f>T120+T121+T122</f>
        <v>8100.8419749999994</v>
      </c>
      <c r="U123" s="21">
        <f>IF(L123&gt;0,V123/L123,0)</f>
        <v>0.50831540113059448</v>
      </c>
      <c r="V123" s="55">
        <f>V120+V121+V122</f>
        <v>20794.273684</v>
      </c>
      <c r="W123" s="21">
        <f>IF(L123&gt;0,X123/L123,0)</f>
        <v>0.39</v>
      </c>
      <c r="X123" s="55">
        <f>X120+X121+X122</f>
        <v>15954.202290000001</v>
      </c>
      <c r="Y123" s="56">
        <f>IF(L123&gt;0,Z123/L123,0)</f>
        <v>3.3265778845718774E-3</v>
      </c>
      <c r="Z123" s="57">
        <f>SUM(Z120:Z122)</f>
        <v>136.08435001000001</v>
      </c>
      <c r="AA123" s="63">
        <f>IF(L123&gt;0,(AA120*L120+AA121*L121+AA122*L122)/L123,0)</f>
        <v>3.3554345433385001E-3</v>
      </c>
      <c r="AB123" s="56">
        <f>IF(J123&gt;0,(J120*AB120+J121*AB121+J122*AB122)/J123,0)</f>
        <v>2.5999999999999998E-4</v>
      </c>
      <c r="AC123" s="53">
        <f>SUM(AC120:AC122)</f>
        <v>10.63613486</v>
      </c>
      <c r="AD123" s="54">
        <f>IF(J123&gt;0,(J120*AD120+J121*AD121+J122*AD122)/J123,0)</f>
        <v>0.23411280556941361</v>
      </c>
      <c r="AE123" s="59">
        <f>SUM(AE120:AE122)</f>
        <v>136.31007120000001</v>
      </c>
      <c r="AF123" s="54">
        <f>IF(AND(Z123&gt;0),((Z120*AF120+Z121*AF121+Z122*AF122)/Z123),0)</f>
        <v>0.9228667212101288</v>
      </c>
      <c r="AG123" s="58">
        <f t="shared" si="7"/>
        <v>0.92353042160400611</v>
      </c>
      <c r="AH123" s="52">
        <f>SUM(AH120:AH122)</f>
        <v>638</v>
      </c>
      <c r="AI123" s="21">
        <f>IF(AH123&gt;0,(AI120*AH120+AI121*AH121+AI122*AH122)/AH123,0)</f>
        <v>8.699373040752352E-2</v>
      </c>
      <c r="AJ123" s="54">
        <f>IF(J123&gt;0,(AJ120*J120+AJ121*J121+AJ122*J122)/J123,0)</f>
        <v>0.23618316476937731</v>
      </c>
      <c r="AK123" s="59">
        <f>SUM(AK120:AK122)</f>
        <v>137.32267540000001</v>
      </c>
      <c r="AL123" s="70"/>
      <c r="AM123" s="57">
        <f>SUM(AM120:AM122)</f>
        <v>853.76</v>
      </c>
      <c r="AN123" s="124"/>
      <c r="AO123" s="125">
        <f>AN122</f>
        <v>1451.2399999999989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/>
      <c r="D124" s="12"/>
      <c r="E124" s="12"/>
      <c r="F124" s="12"/>
      <c r="G124" s="147"/>
      <c r="H124" s="13"/>
      <c r="I124" s="12"/>
      <c r="J124" s="12"/>
      <c r="K124" s="14"/>
      <c r="L124" s="25">
        <f>J124*(1-K124)</f>
        <v>0</v>
      </c>
      <c r="M124" s="15"/>
      <c r="N124" s="26">
        <f>L124*M124</f>
        <v>0</v>
      </c>
      <c r="O124" s="14"/>
      <c r="P124" s="26">
        <f>L124*O124</f>
        <v>0</v>
      </c>
      <c r="Q124" s="16"/>
      <c r="R124" s="26">
        <f>L124*Q124</f>
        <v>0</v>
      </c>
      <c r="S124" s="16"/>
      <c r="T124" s="26">
        <f>L124*S124</f>
        <v>0</v>
      </c>
      <c r="U124" s="16"/>
      <c r="V124" s="26">
        <f>L124*U124</f>
        <v>0</v>
      </c>
      <c r="W124" s="16"/>
      <c r="X124" s="26">
        <f>W124*L124</f>
        <v>0</v>
      </c>
      <c r="Y124" s="17"/>
      <c r="Z124" s="61">
        <f>L124*Y124</f>
        <v>0</v>
      </c>
      <c r="AA124" s="28">
        <f>IF(J124&gt;0,(AC124+AK124)/J124,0)</f>
        <v>0</v>
      </c>
      <c r="AB124" s="17"/>
      <c r="AC124" s="25">
        <f>AB124*L124</f>
        <v>0</v>
      </c>
      <c r="AD124" s="141"/>
      <c r="AE124" s="31">
        <f>AH124*(1-AI124)*AD124</f>
        <v>0</v>
      </c>
      <c r="AF124" s="29">
        <f>IF(AND(AD124&gt;0,AB124&gt;0,Y124&gt;0),((Y124-AB124)*AD124)/((AD124-AB124)*Y124),0)</f>
        <v>0</v>
      </c>
      <c r="AG124" s="62">
        <f t="shared" si="7"/>
        <v>0</v>
      </c>
      <c r="AH124" s="12"/>
      <c r="AI124" s="14"/>
      <c r="AJ124" s="15"/>
      <c r="AK124" s="31">
        <f t="shared" si="10"/>
        <v>0</v>
      </c>
      <c r="AL124" s="19"/>
      <c r="AM124" s="19"/>
      <c r="AN124" s="119">
        <f>AN122+AH124-AM124</f>
        <v>1451.2399999999989</v>
      </c>
      <c r="AO124" s="120"/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/>
      <c r="D125" s="73"/>
      <c r="E125" s="44"/>
      <c r="F125" s="35"/>
      <c r="G125" s="148"/>
      <c r="H125" s="38"/>
      <c r="I125" s="35"/>
      <c r="J125" s="35"/>
      <c r="K125" s="66"/>
      <c r="L125" s="38">
        <f t="shared" si="9"/>
        <v>0</v>
      </c>
      <c r="M125" s="39"/>
      <c r="N125" s="26">
        <f>L125*M125</f>
        <v>0</v>
      </c>
      <c r="O125" s="37"/>
      <c r="P125" s="26">
        <f>L125*O125</f>
        <v>0</v>
      </c>
      <c r="Q125" s="40"/>
      <c r="R125" s="26">
        <f>L125*Q125</f>
        <v>0</v>
      </c>
      <c r="S125" s="40"/>
      <c r="T125" s="26">
        <f>L125*S125</f>
        <v>0</v>
      </c>
      <c r="U125" s="40"/>
      <c r="V125" s="26">
        <f>L125*U125</f>
        <v>0</v>
      </c>
      <c r="W125" s="40"/>
      <c r="X125" s="26">
        <f>W125*L125</f>
        <v>0</v>
      </c>
      <c r="Y125" s="41"/>
      <c r="Z125" s="18">
        <f>L125*Y125</f>
        <v>0</v>
      </c>
      <c r="AA125" s="28">
        <f>IF(J125&gt;0,(AC125+AK125)/J125,0)</f>
        <v>0</v>
      </c>
      <c r="AB125" s="41"/>
      <c r="AC125" s="38">
        <f>AB125*L125</f>
        <v>0</v>
      </c>
      <c r="AD125" s="29"/>
      <c r="AE125" s="42">
        <f>AH125*(1-AI125)*AD125</f>
        <v>0</v>
      </c>
      <c r="AF125" s="29">
        <f>IF(AND(AD125&gt;0,AB125&gt;0,Y125&gt;0),((Y125-AB125)*AD125)/((AD125-AB125)*Y125),0)</f>
        <v>0</v>
      </c>
      <c r="AG125" s="30">
        <f t="shared" si="7"/>
        <v>0</v>
      </c>
      <c r="AH125" s="35"/>
      <c r="AI125" s="66"/>
      <c r="AJ125" s="67"/>
      <c r="AK125" s="42">
        <f t="shared" si="10"/>
        <v>0</v>
      </c>
      <c r="AL125" s="18"/>
      <c r="AM125" s="18"/>
      <c r="AN125" s="122">
        <f>AN124+AH125-AM125</f>
        <v>1451.2399999999989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11"/>
      <c r="D126" s="73"/>
      <c r="E126" s="44"/>
      <c r="F126" s="44"/>
      <c r="G126" s="149"/>
      <c r="H126" s="38"/>
      <c r="I126" s="44"/>
      <c r="J126" s="44"/>
      <c r="K126" s="66"/>
      <c r="L126" s="38">
        <f t="shared" si="9"/>
        <v>0</v>
      </c>
      <c r="M126" s="29"/>
      <c r="N126" s="26">
        <f>L126*M126</f>
        <v>0</v>
      </c>
      <c r="O126" s="40"/>
      <c r="P126" s="26">
        <f>L126*O126</f>
        <v>0</v>
      </c>
      <c r="Q126" s="40"/>
      <c r="R126" s="26">
        <f>L126*Q126</f>
        <v>0</v>
      </c>
      <c r="S126" s="40"/>
      <c r="T126" s="26">
        <f>L126*S126</f>
        <v>0</v>
      </c>
      <c r="U126" s="40"/>
      <c r="V126" s="26">
        <f>L126*U126</f>
        <v>0</v>
      </c>
      <c r="W126" s="40"/>
      <c r="X126" s="26">
        <f>W126*L126</f>
        <v>0</v>
      </c>
      <c r="Y126" s="48"/>
      <c r="Z126" s="18">
        <f>L126*Y126</f>
        <v>0</v>
      </c>
      <c r="AA126" s="28">
        <f>IF(J126&gt;0,(AC126+AK126)/J126,0)</f>
        <v>0</v>
      </c>
      <c r="AB126" s="48"/>
      <c r="AC126" s="38">
        <f>AB126*L126</f>
        <v>0</v>
      </c>
      <c r="AD126" s="29"/>
      <c r="AE126" s="42">
        <f>AH126*(1-AI126)*AD126</f>
        <v>0</v>
      </c>
      <c r="AF126" s="29">
        <f>IF(AND(AD126&gt;0,AB126&gt;0,Y126&gt;0),((Y126-AB126)*AD126)/((AD126-AB126)*Y126),0)</f>
        <v>0</v>
      </c>
      <c r="AG126" s="30">
        <f t="shared" si="7"/>
        <v>0</v>
      </c>
      <c r="AH126" s="44"/>
      <c r="AI126" s="66"/>
      <c r="AJ126" s="67"/>
      <c r="AK126" s="42">
        <f t="shared" si="10"/>
        <v>0</v>
      </c>
      <c r="AL126" s="18"/>
      <c r="AM126" s="18"/>
      <c r="AN126" s="122">
        <f>AN125+AH126-AM126</f>
        <v>1451.2399999999989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0</v>
      </c>
      <c r="E127" s="68"/>
      <c r="F127" s="52">
        <f>SUM(F124:F126)</f>
        <v>0</v>
      </c>
      <c r="G127" s="69"/>
      <c r="H127" s="69"/>
      <c r="I127" s="52">
        <f>SUM(I124:I126)</f>
        <v>0</v>
      </c>
      <c r="J127" s="52">
        <f>SUM(J124:J126)</f>
        <v>0</v>
      </c>
      <c r="K127" s="21">
        <f>IF(J127&gt;0,(J124*K124+J125*K125+J126*K126)/J127,0)</f>
        <v>0</v>
      </c>
      <c r="L127" s="53">
        <f>L124+L125+L126</f>
        <v>0</v>
      </c>
      <c r="M127" s="54">
        <f>IF(L127&gt;0,N127/L127,0)</f>
        <v>0</v>
      </c>
      <c r="N127" s="55">
        <f>N124+N125+N126</f>
        <v>0</v>
      </c>
      <c r="O127" s="21">
        <f>IF(L127&gt;0,P127/L127,0)</f>
        <v>0</v>
      </c>
      <c r="P127" s="55">
        <f>P124+P125+P126</f>
        <v>0</v>
      </c>
      <c r="Q127" s="21">
        <f>IF(L127&gt;0,R127/L127,0)</f>
        <v>0</v>
      </c>
      <c r="R127" s="55">
        <f>R124+R125+R126</f>
        <v>0</v>
      </c>
      <c r="S127" s="21">
        <f>IF(L127&gt;0,T127/L127,0)</f>
        <v>0</v>
      </c>
      <c r="T127" s="55">
        <f>T124+T125+T126</f>
        <v>0</v>
      </c>
      <c r="U127" s="21">
        <f>IF(L127&gt;0,V127/L127,0)</f>
        <v>0</v>
      </c>
      <c r="V127" s="55">
        <f>V124+V125+V126</f>
        <v>0</v>
      </c>
      <c r="W127" s="21">
        <f>IF(L127&gt;0,X127/L127,0)</f>
        <v>0</v>
      </c>
      <c r="X127" s="55">
        <f>X124+X125+X126</f>
        <v>0</v>
      </c>
      <c r="Y127" s="56">
        <f>IF(L127&gt;0,Z127/L127,0)</f>
        <v>0</v>
      </c>
      <c r="Z127" s="57">
        <f>SUM(Z124:Z126)</f>
        <v>0</v>
      </c>
      <c r="AA127" s="63">
        <f>IF(L127&gt;0,(AA124*L124+AA125*L125+AA126*L126)/L127,0)</f>
        <v>0</v>
      </c>
      <c r="AB127" s="56">
        <f>IF(J127&gt;0,(J124*AB124+J125*AB125+J126*AB126)/J127,0)</f>
        <v>0</v>
      </c>
      <c r="AC127" s="53">
        <f>SUM(AC124:AC126)</f>
        <v>0</v>
      </c>
      <c r="AD127" s="54">
        <f>IF(J127&gt;0,(J124*AD124+J125*AD125+J126*AD126)/J127,0)</f>
        <v>0</v>
      </c>
      <c r="AE127" s="59">
        <f>SUM(AE124:AE126)</f>
        <v>0</v>
      </c>
      <c r="AF127" s="54">
        <f>IF(AND(Z127&gt;0),((Z124*AF124+Z125*AF125+Z126*AF126)/Z127),0)</f>
        <v>0</v>
      </c>
      <c r="AG127" s="58">
        <f t="shared" si="7"/>
        <v>0</v>
      </c>
      <c r="AH127" s="52">
        <f>SUM(AH124:AH126)</f>
        <v>0</v>
      </c>
      <c r="AI127" s="21">
        <f>IF(AH127&gt;0,(AI124*AH124+AI125*AH125+AI126*AH126)/AH127,0)</f>
        <v>0</v>
      </c>
      <c r="AJ127" s="54">
        <f>IF(J127&gt;0,(AJ124*J124+AJ125*J125+AJ126*J126)/J127,0)</f>
        <v>0</v>
      </c>
      <c r="AK127" s="59">
        <f>SUM(AK124:AK126)</f>
        <v>0</v>
      </c>
      <c r="AL127" s="70"/>
      <c r="AM127" s="57">
        <f>SUM(AM124:AM126)</f>
        <v>0</v>
      </c>
      <c r="AN127" s="124"/>
      <c r="AO127" s="125">
        <f>AN126</f>
        <v>1451.2399999999989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1306091</v>
      </c>
      <c r="E128" s="86"/>
      <c r="F128" s="86">
        <f>SUM(F127,F123,F119,F115,F111,F107,F103,F99,F95,F91,F87,F83,F79,F75,F71,F67,F63,F59,F55,F51,F47,F43,F39,F35,F31,F27,F23,F19,F15,F11,F7)</f>
        <v>1245805</v>
      </c>
      <c r="G128" s="92"/>
      <c r="H128" s="86"/>
      <c r="I128" s="86">
        <f>SUM(I127,I123,I119,I115,I111,I107,I103,I99,I95,I91,I87,I83,I79,I75,I71,I67,I63,I59,I55,I51,I47,I43,I39,I35,I31,I27,I23,I19,I15,I11,I7)</f>
        <v>1278578</v>
      </c>
      <c r="J128" s="86">
        <f>SUM(J127,J123,J119,J115,J111,J107,J103,J99,J95,J91,J87,J83,J79,J75,J71,J67,J63,J59,J55,J51,J47,J43,J39,J35,J31,J27,J23,J19,J15,J11,J7)</f>
        <v>1307353</v>
      </c>
      <c r="K128" s="87">
        <f>1-L128/J128</f>
        <v>7.4909061286431489E-2</v>
      </c>
      <c r="L128" s="86">
        <f>SUM(L127,L123,L119,L115,L111,L107,L103,L99,L95,L91,L87,L83,L79,L75,L71,L67,L63,L59,L55,L51,L47,L43,L39,L35,L31,L27,L23,L19,L15,L11,L7)</f>
        <v>1209420.4139999999</v>
      </c>
      <c r="M128" s="88">
        <f>IF(AND(L128&gt;0),(N128/L128),0)</f>
        <v>0.78215474578635669</v>
      </c>
      <c r="N128" s="86">
        <f>SUM(N127,N123,N119,N115,N111,N107,N103,N99,N95,N91,N87,N83,N79,N75,N71,N67,N63,N59,N55,N51,N47,N43,N39,N35,N31,N27,N23,N19,N15,N11,N7)</f>
        <v>945953.91646100022</v>
      </c>
      <c r="O128" s="88">
        <f>P128/L128</f>
        <v>0.12098743141688034</v>
      </c>
      <c r="P128" s="86">
        <f>SUM(P127,P123,P119,P115,P111,P107,P103,P99,P95,P91,P87,P83,P79,P75,P71,P67,P63,P59,P55,P51,P47,P43,P39,P35,P31,P27,P23,P19,P15,P11,P7)</f>
        <v>146324.66939300002</v>
      </c>
      <c r="Q128" s="88">
        <f>R128/L128</f>
        <v>9.6857822796763235E-2</v>
      </c>
      <c r="R128" s="86">
        <f>SUM(R127,R123,R119,R115,R111,R107,R103,R99,R95,R91,R87,R83,R79,R75,R71,R67,R63,R59,R55,R51,R47,R43,R39,R35,R31,R27,R23,R19,R15,R11,R7)</f>
        <v>117141.82814600001</v>
      </c>
      <c r="S128" s="88">
        <f>T128/L128</f>
        <v>0.20462964302089251</v>
      </c>
      <c r="T128" s="86">
        <f>SUM(T127,T123,T119,T115,T111,T107,T103,T99,T95,T91,T87,T83,T79,T75,T71,T67,T63,T59,T55,T51,T47,T43,T39,T35,T31,T27,T23,T19,T15,T11,T7)</f>
        <v>247483.26757900001</v>
      </c>
      <c r="U128" s="88">
        <f>V128/L128</f>
        <v>0.509944001947366</v>
      </c>
      <c r="V128" s="86">
        <f>SUM(V127,V123,V119,V115,V111,V107,V103,V99,V95,V91,V87,V83,V79,V75,V71,V67,V63,V59,V55,V51,V47,V43,V39,V35,V31,V27,V23,V19,V15,V11,V7)</f>
        <v>616736.68595200009</v>
      </c>
      <c r="W128" s="88">
        <f>IF(AND(L128&gt;0),(X128/L128),0)</f>
        <v>0.39599575736944687</v>
      </c>
      <c r="X128" s="86">
        <f>SUM(X127,X123,X119,X115,X111,X107,X103,X99,X95,X91,X87,X83,X79,X75,X71,X67,X63,X59,X55,X51,X47,X43,X39,X35,X31,X27,X23,X19,X15,X11,X7)</f>
        <v>478925.35281999991</v>
      </c>
      <c r="Y128" s="89">
        <f>IF(AND(L128&gt;0),(Z128/L128),0)</f>
        <v>3.184947913455677E-3</v>
      </c>
      <c r="Z128" s="86">
        <f>SUM(Z127,Z123,Z119,Z115,Z111,Z107,Z103,Z99,Z95,Z91,Z87,Z83,Z79,Z75,Z71,Z67,Z63,Z59,Z55,Z51,Z47,Z43,Z39,Z35,Z31,Z27,Z23,Z19,Z15,Z11,Z7)</f>
        <v>3851.9410240600005</v>
      </c>
      <c r="AA128" s="90">
        <f>(AC128+AK128)/J128</f>
        <v>3.1893111362118727E-3</v>
      </c>
      <c r="AB128" s="91">
        <f>AC128/(L128-AH128)</f>
        <v>3.0859695956887495E-4</v>
      </c>
      <c r="AC128" s="92">
        <f>SUM(AC127,AC123,AC119,AC115,AC111,AC107,AC103,AC99,AC95,AC91,AC87,AC83,AC79,AC75,AC71,AC67,AC63,AC59,AC55,AC51,AC47,AC43,AC39,AC35,AC31,AC27,AC23,AC19,AC15,AC11,AC7)</f>
        <v>367.36104616000006</v>
      </c>
      <c r="AD128" s="88">
        <f>AE128/AH128</f>
        <v>0.19840568676633158</v>
      </c>
      <c r="AE128" s="86">
        <f>SUM(AE127,AE123,AE119,AE115,AE111,AE107,AE103,AE99,AE95,AE91,AE87,AE83,AE79,AE75,AE71,AE67,AE63,AE59,AE55,AE51,AE47,AE43,AE39,AE35,AE31,AE27,AE23,AE19,AE15,AE11,AE7)</f>
        <v>3769.112831500001</v>
      </c>
      <c r="AF128" s="93">
        <f>((Y128-AB128)*AJ128)/((AJ128-AB128)*Y128)</f>
        <v>0.90450229788239456</v>
      </c>
      <c r="AG128" s="94">
        <f>((AA128-AB128)*AJ128)/((AJ128-AB128)*AA128)</f>
        <v>0.90463505870630823</v>
      </c>
      <c r="AH128" s="86">
        <f>SUM(AH127,AH123,AH119,AH115,AH111,AH107,AH103,AH99,AH95,AH91,AH87,AH83,AH79,AH75,AH71,AH67,AH63,AH59,AH55,AH51,AH47,AH43,AH39,AH35,AH31,AH27,AH23,AH19,AH15,AH11,AH7)</f>
        <v>18997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8.6550704265136683E-2</v>
      </c>
      <c r="AJ128" s="88">
        <f>AK128/AH128</f>
        <v>0.20014709878928255</v>
      </c>
      <c r="AK128" s="86">
        <f>SUM(AK127,AK123,AK119,AK115,AK111,AK107,AK103,AK99,AK95,AK91,AK87,AK83,AK79,AK75,AK71,AK67,AK63,AK59,AK55,AK51,AK47,AK43,AK39,AK35,AK31,AK27,AK23,AK19,AK15,AK11,AK7)</f>
        <v>3802.1944357000007</v>
      </c>
      <c r="AL128" s="86"/>
      <c r="AM128" s="128">
        <f>SUM(AM127,AM123,AM119,AM115,AM111,AM107,AM103,AM99,AM95,AM91,AM87,AM83,AM79,AM75,AM71,AM67,AM63,AM59,AM55,AM51,AM47,AM43,AM39,AM35,AM31,AM27,AM23,AM19,AM15,AM11,AM7)</f>
        <v>18561.86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L1:L1048576 R1:R1048576 AC1:AC1048576 AG1:AG1048576 Z1:AA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R1:AS1"/>
    <mergeCell ref="AT1:AU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tabSelected="1" topLeftCell="J1" zoomScale="110" zoomScaleNormal="110" workbookViewId="0">
      <pane ySplit="2" topLeftCell="A108" activePane="bottomLeft" state="frozen"/>
      <selection pane="bottomLeft" activeCell="AF129" sqref="AF129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5703125" style="131" customWidth="1"/>
    <col min="40" max="40" width="11.5703125" style="132" customWidth="1"/>
    <col min="41" max="41" width="11.5703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43" t="s">
        <v>0</v>
      </c>
      <c r="E1" s="143" t="s">
        <v>1</v>
      </c>
      <c r="F1" s="143" t="s">
        <v>2</v>
      </c>
      <c r="G1" s="2" t="s">
        <v>48</v>
      </c>
      <c r="H1" s="143" t="s">
        <v>3</v>
      </c>
      <c r="I1" s="143" t="s">
        <v>4</v>
      </c>
      <c r="J1" s="143" t="s">
        <v>5</v>
      </c>
      <c r="K1" s="143" t="s">
        <v>6</v>
      </c>
      <c r="L1" s="143" t="s">
        <v>7</v>
      </c>
      <c r="M1" s="143" t="s">
        <v>8</v>
      </c>
      <c r="N1" s="143"/>
      <c r="O1" s="1" t="s">
        <v>9</v>
      </c>
      <c r="P1" s="1"/>
      <c r="Q1" s="1" t="s">
        <v>10</v>
      </c>
      <c r="R1" s="1"/>
      <c r="S1" s="143" t="s">
        <v>11</v>
      </c>
      <c r="T1" s="143"/>
      <c r="U1" s="143" t="s">
        <v>12</v>
      </c>
      <c r="V1" s="143"/>
      <c r="W1" s="143" t="s">
        <v>13</v>
      </c>
      <c r="X1" s="143"/>
      <c r="Y1" s="143" t="s">
        <v>14</v>
      </c>
      <c r="Z1" s="143" t="s">
        <v>15</v>
      </c>
      <c r="AA1" s="143" t="s">
        <v>16</v>
      </c>
      <c r="AB1" s="143" t="s">
        <v>17</v>
      </c>
      <c r="AC1" s="143" t="s">
        <v>18</v>
      </c>
      <c r="AD1" s="138" t="s">
        <v>43</v>
      </c>
      <c r="AE1" s="3" t="s">
        <v>44</v>
      </c>
      <c r="AF1" s="143" t="s">
        <v>19</v>
      </c>
      <c r="AG1" s="143" t="s">
        <v>20</v>
      </c>
      <c r="AH1" s="143" t="s">
        <v>21</v>
      </c>
      <c r="AI1" s="2" t="s">
        <v>22</v>
      </c>
      <c r="AJ1" s="3" t="s">
        <v>23</v>
      </c>
      <c r="AK1" s="143" t="s">
        <v>24</v>
      </c>
      <c r="AL1" s="143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43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42"/>
      <c r="E3" s="142"/>
      <c r="F3" s="142"/>
      <c r="G3" s="105"/>
      <c r="H3" s="142"/>
      <c r="I3" s="142"/>
      <c r="J3" s="142"/>
      <c r="K3" s="142"/>
      <c r="L3" s="142"/>
      <c r="M3" s="142"/>
      <c r="N3" s="6"/>
      <c r="O3" s="142"/>
      <c r="P3" s="6"/>
      <c r="Q3" s="142"/>
      <c r="R3" s="6"/>
      <c r="S3" s="108"/>
      <c r="T3" s="6"/>
      <c r="U3" s="142"/>
      <c r="V3" s="6"/>
      <c r="W3" s="142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42"/>
      <c r="AI3" s="105"/>
      <c r="AJ3" s="106"/>
      <c r="AK3" s="142"/>
      <c r="AL3" s="142"/>
      <c r="AM3" s="116"/>
      <c r="AN3" s="117">
        <f>Ноември!AO127</f>
        <v>1451.2399999999989</v>
      </c>
      <c r="AO3" s="118"/>
      <c r="AP3" s="107"/>
      <c r="AQ3" s="142"/>
      <c r="AR3" s="142"/>
      <c r="AS3" s="142"/>
      <c r="AT3" s="142"/>
      <c r="AU3" s="142"/>
    </row>
    <row r="4" spans="1:47" x14ac:dyDescent="0.2">
      <c r="A4" s="196">
        <v>1</v>
      </c>
      <c r="B4" s="23">
        <v>1</v>
      </c>
      <c r="C4" s="11" t="s">
        <v>50</v>
      </c>
      <c r="D4" s="12">
        <v>3180</v>
      </c>
      <c r="E4" s="12">
        <v>0</v>
      </c>
      <c r="F4" s="12">
        <v>9722</v>
      </c>
      <c r="G4" s="13">
        <v>1.1000000000000001</v>
      </c>
      <c r="H4" s="13">
        <v>3.5</v>
      </c>
      <c r="I4" s="12">
        <v>9096</v>
      </c>
      <c r="J4" s="12">
        <v>13447</v>
      </c>
      <c r="K4" s="14">
        <v>7.5999999999999998E-2</v>
      </c>
      <c r="L4" s="13">
        <f>J4*(1-K4)</f>
        <v>12425.028</v>
      </c>
      <c r="M4" s="15">
        <v>0.84299999999999997</v>
      </c>
      <c r="N4" s="26">
        <f>L4*M4</f>
        <v>10474.298604</v>
      </c>
      <c r="O4" s="14">
        <v>9.8000000000000004E-2</v>
      </c>
      <c r="P4" s="26">
        <f>L4*O4</f>
        <v>1217.652744</v>
      </c>
      <c r="Q4" s="16">
        <v>5.8999999999999997E-2</v>
      </c>
      <c r="R4" s="26">
        <f>L4*Q4</f>
        <v>733.07665199999997</v>
      </c>
      <c r="S4" s="27">
        <v>0.20200000000000001</v>
      </c>
      <c r="T4" s="26">
        <f>L4*S4</f>
        <v>2509.8556560000002</v>
      </c>
      <c r="U4" s="16">
        <v>0.51500000000000001</v>
      </c>
      <c r="V4" s="26">
        <f>L4*U4</f>
        <v>6398.8894200000004</v>
      </c>
      <c r="W4" s="16">
        <v>0.39</v>
      </c>
      <c r="X4" s="26">
        <f>W4*L4</f>
        <v>4845.7609200000006</v>
      </c>
      <c r="Y4" s="17">
        <v>3.2799999999999999E-3</v>
      </c>
      <c r="Z4" s="18">
        <f>L4*Y4</f>
        <v>40.754091840000001</v>
      </c>
      <c r="AA4" s="28">
        <f>IF(J4&gt;0,(AC4+AK4)/J4,0)</f>
        <v>3.5808405592325423E-3</v>
      </c>
      <c r="AB4" s="17">
        <v>2.5000000000000001E-4</v>
      </c>
      <c r="AC4" s="25">
        <f>AB4*L4</f>
        <v>3.1062570000000003</v>
      </c>
      <c r="AD4" s="141">
        <v>0.2298</v>
      </c>
      <c r="AE4" s="31">
        <f>AH4*(1-AI4)*AD4</f>
        <v>42.916299000000002</v>
      </c>
      <c r="AF4" s="29">
        <f>IF(AND(AD4&gt;0,AB4&gt;0,Y4&gt;0),((Y4-AB4)*AD4)/((AD4-AB4)*Y4),0)</f>
        <v>0.92478656544352422</v>
      </c>
      <c r="AG4" s="62">
        <f>IF(AND(AA4&gt;0,AJ4&gt;0,AB4&gt;0),((AJ4*(AA4-AB4))/(AA4*(AJ4-AB4))),0)</f>
        <v>0.93114911146567414</v>
      </c>
      <c r="AH4" s="12">
        <v>205</v>
      </c>
      <c r="AI4" s="14">
        <v>8.8999999999999996E-2</v>
      </c>
      <c r="AJ4" s="15">
        <v>0.2412</v>
      </c>
      <c r="AK4" s="31">
        <f>AH4*(1-AI4)*AJ4</f>
        <v>45.045305999999997</v>
      </c>
      <c r="AL4" s="19">
        <v>1.7</v>
      </c>
      <c r="AM4" s="19">
        <v>1007.58</v>
      </c>
      <c r="AN4" s="119">
        <f>AN3+AH4-AM4</f>
        <v>648.65999999999883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51</v>
      </c>
      <c r="D5" s="35">
        <v>18385</v>
      </c>
      <c r="E5" s="35">
        <v>4</v>
      </c>
      <c r="F5" s="35">
        <v>14704</v>
      </c>
      <c r="G5" s="36">
        <v>0.5</v>
      </c>
      <c r="H5" s="36">
        <v>3.6</v>
      </c>
      <c r="I5" s="35">
        <v>13905</v>
      </c>
      <c r="J5" s="35">
        <v>13476</v>
      </c>
      <c r="K5" s="37">
        <v>7.0000000000000007E-2</v>
      </c>
      <c r="L5" s="38">
        <f>J5*(1-K5)</f>
        <v>12532.679999999998</v>
      </c>
      <c r="M5" s="39">
        <v>0.81399999999999995</v>
      </c>
      <c r="N5" s="26">
        <f>L5*M5</f>
        <v>10201.601519999998</v>
      </c>
      <c r="O5" s="37">
        <v>0.129</v>
      </c>
      <c r="P5" s="26">
        <f>L5*O5</f>
        <v>1616.7157199999999</v>
      </c>
      <c r="Q5" s="40">
        <v>5.7000000000000002E-2</v>
      </c>
      <c r="R5" s="26">
        <f>L5*Q5</f>
        <v>714.36275999999998</v>
      </c>
      <c r="S5" s="29">
        <v>0.2</v>
      </c>
      <c r="T5" s="26">
        <f>L5*S5</f>
        <v>2506.5360000000001</v>
      </c>
      <c r="U5" s="40">
        <v>0.51700000000000002</v>
      </c>
      <c r="V5" s="26">
        <f>L5*U5</f>
        <v>6479.395559999999</v>
      </c>
      <c r="W5" s="40">
        <v>0.39</v>
      </c>
      <c r="X5" s="26">
        <f>W5*L5</f>
        <v>4887.7451999999994</v>
      </c>
      <c r="Y5" s="41">
        <v>3.2100000000000002E-3</v>
      </c>
      <c r="Z5" s="18">
        <f>L5*Y5</f>
        <v>40.229902799999998</v>
      </c>
      <c r="AA5" s="28">
        <f>IF(J5&gt;0,(AC5+AK5)/J5,0)</f>
        <v>3.4179498664292074E-3</v>
      </c>
      <c r="AB5" s="41">
        <v>2.5999999999999998E-4</v>
      </c>
      <c r="AC5" s="38">
        <f>AB5*L5</f>
        <v>3.2584967999999992</v>
      </c>
      <c r="AD5" s="29">
        <v>0.2293</v>
      </c>
      <c r="AE5" s="42">
        <f>AH5*(1-AI5)*AD5</f>
        <v>41.341414200000003</v>
      </c>
      <c r="AF5" s="29">
        <f>IF(AND(AD5&gt;0,AB5&gt;0,Y5&gt;0),((Y5-AB5)*AD5)/((AD5-AB5)*Y5),0)</f>
        <v>0.92004634269218522</v>
      </c>
      <c r="AG5" s="30">
        <f t="shared" ref="AG5:AG35" si="0">IF(AND(AA5&gt;0,AJ5&gt;0,AB5&gt;0),((AJ5*(AA5-AB5))/(AA5*(AJ5-AB5))),0)</f>
        <v>0.92494400511022301</v>
      </c>
      <c r="AH5" s="35">
        <v>199</v>
      </c>
      <c r="AI5" s="37">
        <v>9.4E-2</v>
      </c>
      <c r="AJ5" s="39">
        <v>0.2374</v>
      </c>
      <c r="AK5" s="42">
        <f>AH5*(1-AI5)*AJ5</f>
        <v>42.801795600000005</v>
      </c>
      <c r="AL5" s="43">
        <v>1.65</v>
      </c>
      <c r="AM5" s="43"/>
      <c r="AN5" s="134">
        <f>AN4+AH5-AM5</f>
        <v>847.65999999999883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11" t="s">
        <v>49</v>
      </c>
      <c r="D6" s="44">
        <v>22435</v>
      </c>
      <c r="E6" s="44">
        <v>1</v>
      </c>
      <c r="F6" s="44">
        <v>16677</v>
      </c>
      <c r="G6" s="38">
        <v>0.4</v>
      </c>
      <c r="H6" s="38">
        <v>3.6</v>
      </c>
      <c r="I6" s="44">
        <v>16153</v>
      </c>
      <c r="J6" s="44">
        <v>13435</v>
      </c>
      <c r="K6" s="40">
        <v>7.3999999999999996E-2</v>
      </c>
      <c r="L6" s="38">
        <f>J6*(1-K6)</f>
        <v>12440.810000000001</v>
      </c>
      <c r="M6" s="29">
        <v>0.95399999999999996</v>
      </c>
      <c r="N6" s="26">
        <f>L6*M6</f>
        <v>11868.532740000001</v>
      </c>
      <c r="O6" s="40">
        <v>3.5999999999999997E-2</v>
      </c>
      <c r="P6" s="26">
        <f>L6*O6</f>
        <v>447.86916000000002</v>
      </c>
      <c r="Q6" s="40">
        <v>0.01</v>
      </c>
      <c r="R6" s="26">
        <f>L6*Q6</f>
        <v>124.40810000000002</v>
      </c>
      <c r="S6" s="29">
        <v>0.187</v>
      </c>
      <c r="T6" s="26">
        <f>L6*S6</f>
        <v>2326.4314700000004</v>
      </c>
      <c r="U6" s="40">
        <v>0.51600000000000001</v>
      </c>
      <c r="V6" s="26">
        <f>L6*U6</f>
        <v>6419.4579600000006</v>
      </c>
      <c r="W6" s="40">
        <v>0.39</v>
      </c>
      <c r="X6" s="26">
        <f>W6*L6</f>
        <v>4851.9159000000009</v>
      </c>
      <c r="Y6" s="48">
        <v>3.1900000000000001E-3</v>
      </c>
      <c r="Z6" s="18">
        <f>L6*Y6</f>
        <v>39.686183900000003</v>
      </c>
      <c r="AA6" s="28">
        <f>IF(J6&gt;0,(AC6+AK6)/J6,0)</f>
        <v>3.5178922590249346E-3</v>
      </c>
      <c r="AB6" s="48">
        <v>2.5000000000000001E-4</v>
      </c>
      <c r="AC6" s="38">
        <f>AB6*L6</f>
        <v>3.1102025000000002</v>
      </c>
      <c r="AD6" s="29">
        <v>0.23019999999999999</v>
      </c>
      <c r="AE6" s="42">
        <f>AH6*(1-AI6)*AD6</f>
        <v>42.034519999999993</v>
      </c>
      <c r="AF6" s="29">
        <f>IF(AND(AD6&gt;0,AB6&gt;0,Y6&gt;0),((Y6-AB6)*AD6)/((AD6-AB6)*Y6),0)</f>
        <v>0.92263208370907923</v>
      </c>
      <c r="AG6" s="30">
        <f t="shared" si="0"/>
        <v>0.92989615063485442</v>
      </c>
      <c r="AH6" s="44">
        <v>200</v>
      </c>
      <c r="AI6" s="40">
        <v>8.6999999999999994E-2</v>
      </c>
      <c r="AJ6" s="29">
        <v>0.24179999999999999</v>
      </c>
      <c r="AK6" s="42">
        <f>AH6*(1-AI6)*AJ6</f>
        <v>44.152679999999997</v>
      </c>
      <c r="AL6" s="18">
        <v>1.62</v>
      </c>
      <c r="AM6" s="18"/>
      <c r="AN6" s="134">
        <f>AN5+AH6-AM6</f>
        <v>1047.6599999999989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44000</v>
      </c>
      <c r="E7" s="52"/>
      <c r="F7" s="52">
        <f>SUM(F4:F6)</f>
        <v>41103</v>
      </c>
      <c r="G7" s="53"/>
      <c r="H7" s="53"/>
      <c r="I7" s="52">
        <f>SUM(I4:I6)</f>
        <v>39154</v>
      </c>
      <c r="J7" s="52">
        <f>SUM(J4:J6)</f>
        <v>40358</v>
      </c>
      <c r="K7" s="21">
        <f>IF(J7&gt;0,(J4*K4+J5*K5+J6*K6)/J7,0)</f>
        <v>7.3330739878091078E-2</v>
      </c>
      <c r="L7" s="53">
        <f>L4+L5+L6</f>
        <v>37398.517999999996</v>
      </c>
      <c r="M7" s="54">
        <f>IF(L7&gt;0,N7/L7,0)</f>
        <v>0.87020648422485636</v>
      </c>
      <c r="N7" s="55">
        <f>N4+N5+N6</f>
        <v>32544.432864000002</v>
      </c>
      <c r="O7" s="21">
        <f>IF(L7&gt;0,P7/L7,0)</f>
        <v>8.7763841978978976E-2</v>
      </c>
      <c r="P7" s="55">
        <f>P4+P5+P6</f>
        <v>3282.2376240000003</v>
      </c>
      <c r="Q7" s="21">
        <f>IF(L7&gt;0,R7/L7,0)</f>
        <v>4.2029673796164867E-2</v>
      </c>
      <c r="R7" s="55">
        <f>R4+R5+R6</f>
        <v>1571.8475120000001</v>
      </c>
      <c r="S7" s="21">
        <f>IF(L7&gt;0,T7/L7,0)</f>
        <v>0.19633994924611722</v>
      </c>
      <c r="T7" s="55">
        <f>T4+T5+T6</f>
        <v>7342.8231260000002</v>
      </c>
      <c r="U7" s="21">
        <f>IF(L7&gt;0,V7/L7,0)</f>
        <v>0.51600287850978488</v>
      </c>
      <c r="V7" s="55">
        <f>V4+V5+V6</f>
        <v>19297.74294</v>
      </c>
      <c r="W7" s="21">
        <f>IF(L7&gt;0,X7/L7,0)</f>
        <v>0.39000000000000007</v>
      </c>
      <c r="X7" s="55">
        <f>X4+X5+X6</f>
        <v>14585.422020000002</v>
      </c>
      <c r="Y7" s="56">
        <f>IF(L7&gt;0,Z7/L7,0)</f>
        <v>3.2266032183414328E-3</v>
      </c>
      <c r="Z7" s="57">
        <f>SUM(Z4:Z6)</f>
        <v>120.67017853999999</v>
      </c>
      <c r="AA7" s="56">
        <f>IF(L7&gt;0,(AA4*L4+AA5*L5+AA6*L6)/L7,0)</f>
        <v>3.5053139094709585E-3</v>
      </c>
      <c r="AB7" s="56">
        <f>IF(J7&gt;0,(J4*AB4+J5*AB5+J6*AB6)/J7,0)</f>
        <v>2.5333911492145305E-4</v>
      </c>
      <c r="AC7" s="53">
        <f>SUM(AC4:AC6)</f>
        <v>9.4749562999999988</v>
      </c>
      <c r="AD7" s="54">
        <f>IF(J7&gt;0,(J4*AD4+J5*AD5+J6*AD6)/J7,0)</f>
        <v>0.22976620248773477</v>
      </c>
      <c r="AE7" s="59">
        <f>SUM(AE4:AE6)</f>
        <v>126.2922332</v>
      </c>
      <c r="AF7" s="54">
        <f>IF(AND(Z7&gt;0),((Z4*AF4+Z5*AF5+Z6*AF6)/Z7),0)</f>
        <v>0.92249766637831299</v>
      </c>
      <c r="AG7" s="58">
        <f t="shared" si="0"/>
        <v>0.92870691457080035</v>
      </c>
      <c r="AH7" s="52">
        <f>SUM(AH4:AH6)</f>
        <v>604</v>
      </c>
      <c r="AI7" s="21">
        <f>IF(AH7&gt;0,(AI4*AH4+AI5*AH5+AI6*AH6)/AH7,0)</f>
        <v>8.9985099337748328E-2</v>
      </c>
      <c r="AJ7" s="54">
        <f>IF(J7&gt;0,(AJ4*J4+AJ5*J5+AJ6*J6)/J7,0)</f>
        <v>0.24013087368055896</v>
      </c>
      <c r="AK7" s="59">
        <f>SUM(AK4:AK6)</f>
        <v>131.99978160000001</v>
      </c>
      <c r="AL7" s="57"/>
      <c r="AM7" s="57">
        <f>SUM(AM4:AM6)</f>
        <v>1007.58</v>
      </c>
      <c r="AN7" s="124"/>
      <c r="AO7" s="125">
        <f>AN6</f>
        <v>1047.6599999999989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54</v>
      </c>
      <c r="D8" s="12">
        <v>3632</v>
      </c>
      <c r="E8" s="12">
        <v>0</v>
      </c>
      <c r="F8" s="12">
        <v>10020</v>
      </c>
      <c r="G8" s="13">
        <v>0.4</v>
      </c>
      <c r="H8" s="13">
        <v>3.5</v>
      </c>
      <c r="I8" s="12">
        <v>10205</v>
      </c>
      <c r="J8" s="12">
        <v>13375</v>
      </c>
      <c r="K8" s="14">
        <v>7.1999999999999995E-2</v>
      </c>
      <c r="L8" s="25">
        <f>J8*(1-K8)</f>
        <v>12412</v>
      </c>
      <c r="M8" s="15">
        <v>0.95399999999999996</v>
      </c>
      <c r="N8" s="26">
        <f>L8*M8</f>
        <v>11841.047999999999</v>
      </c>
      <c r="O8" s="14">
        <v>3.9E-2</v>
      </c>
      <c r="P8" s="26">
        <f>L8*O8</f>
        <v>484.06799999999998</v>
      </c>
      <c r="Q8" s="16">
        <v>7.0000000000000001E-3</v>
      </c>
      <c r="R8" s="26">
        <f>L8*Q8</f>
        <v>86.884</v>
      </c>
      <c r="S8" s="16">
        <v>0.19400000000000001</v>
      </c>
      <c r="T8" s="26">
        <f>L8*S8</f>
        <v>2407.9279999999999</v>
      </c>
      <c r="U8" s="16">
        <v>0.499</v>
      </c>
      <c r="V8" s="26">
        <f>L8*U8</f>
        <v>6193.5879999999997</v>
      </c>
      <c r="W8" s="16">
        <v>0.39</v>
      </c>
      <c r="X8" s="26">
        <f>W8*L8</f>
        <v>4840.68</v>
      </c>
      <c r="Y8" s="17">
        <v>3.2200000000000002E-3</v>
      </c>
      <c r="Z8" s="61">
        <f>L8*Y8</f>
        <v>39.966640000000005</v>
      </c>
      <c r="AA8" s="28">
        <f>IF(J8&gt;0,(AC8+AK8)/J8,0)</f>
        <v>3.4578063551401867E-3</v>
      </c>
      <c r="AB8" s="17">
        <v>2.7999999999999998E-4</v>
      </c>
      <c r="AC8" s="25">
        <f>AB8*L8</f>
        <v>3.4753599999999998</v>
      </c>
      <c r="AD8" s="141">
        <v>0.2225</v>
      </c>
      <c r="AE8" s="31">
        <f>AH8*(1-AI8)*AD8</f>
        <v>40.584000000000003</v>
      </c>
      <c r="AF8" s="29">
        <f>IF(AND(AD8&gt;0,AB8&gt;0,Y8&gt;0),((Y8-AB8)*AD8)/((AD8-AB8)*Y8),0)</f>
        <v>0.91419392454794113</v>
      </c>
      <c r="AG8" s="62">
        <f t="shared" si="0"/>
        <v>0.92012245917020419</v>
      </c>
      <c r="AH8" s="12">
        <v>200</v>
      </c>
      <c r="AI8" s="14">
        <v>8.7999999999999995E-2</v>
      </c>
      <c r="AJ8" s="15">
        <v>0.23449999999999999</v>
      </c>
      <c r="AK8" s="31">
        <f t="shared" ref="AK8:AK70" si="1">AH8*(1-AI8)*AJ8</f>
        <v>42.772799999999997</v>
      </c>
      <c r="AL8" s="19">
        <v>1.68</v>
      </c>
      <c r="AM8" s="19">
        <v>502.4</v>
      </c>
      <c r="AN8" s="119">
        <f>AN6+AH8-AM8</f>
        <v>745.25999999999897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11" t="s">
        <v>51</v>
      </c>
      <c r="D9" s="35">
        <v>22978</v>
      </c>
      <c r="E9" s="44">
        <v>2</v>
      </c>
      <c r="F9" s="35">
        <v>17827</v>
      </c>
      <c r="G9" s="36">
        <v>0.6</v>
      </c>
      <c r="H9" s="38">
        <v>3.6</v>
      </c>
      <c r="I9" s="35">
        <v>17423</v>
      </c>
      <c r="J9" s="35">
        <v>13652</v>
      </c>
      <c r="K9" s="40">
        <v>7.3999999999999996E-2</v>
      </c>
      <c r="L9" s="38">
        <f>J9*(1-K9)</f>
        <v>12641.752</v>
      </c>
      <c r="M9" s="39">
        <v>0.89200000000000002</v>
      </c>
      <c r="N9" s="26">
        <f>L9*M9</f>
        <v>11276.442784000001</v>
      </c>
      <c r="O9" s="37">
        <v>6.6000000000000003E-2</v>
      </c>
      <c r="P9" s="26">
        <f>L9*O9</f>
        <v>834.35563200000001</v>
      </c>
      <c r="Q9" s="40">
        <v>4.2000000000000003E-2</v>
      </c>
      <c r="R9" s="26">
        <f>L9*Q9</f>
        <v>530.95358400000009</v>
      </c>
      <c r="S9" s="40">
        <v>0.19500000000000001</v>
      </c>
      <c r="T9" s="26">
        <f>L9*S9</f>
        <v>2465.1416400000003</v>
      </c>
      <c r="U9" s="40">
        <v>0.52100000000000002</v>
      </c>
      <c r="V9" s="26">
        <f>L9*U9</f>
        <v>6586.3527920000006</v>
      </c>
      <c r="W9" s="40">
        <v>0.4</v>
      </c>
      <c r="X9" s="26">
        <f>W9*L9</f>
        <v>5056.7008000000005</v>
      </c>
      <c r="Y9" s="41">
        <v>3.2399999999999998E-3</v>
      </c>
      <c r="Z9" s="18">
        <f>L9*Y9</f>
        <v>40.95927648</v>
      </c>
      <c r="AA9" s="28">
        <f>IF(J9&gt;0,(AC9+AK9)/J9,0)</f>
        <v>3.3141146791678872E-3</v>
      </c>
      <c r="AB9" s="41">
        <v>2.9999999999999997E-4</v>
      </c>
      <c r="AC9" s="38">
        <f>AB9*L9</f>
        <v>3.7925255999999998</v>
      </c>
      <c r="AD9" s="29">
        <v>0.22600000000000001</v>
      </c>
      <c r="AE9" s="42">
        <f>AH9*(1-AI9)*AD9</f>
        <v>39.779616000000004</v>
      </c>
      <c r="AF9" s="29">
        <f>IF(AND(AD9&gt;0,AB9&gt;0,Y9&gt;0),((Y9-AB9)*AD9)/((AD9-AB9)*Y9),0)</f>
        <v>0.90861353156435121</v>
      </c>
      <c r="AG9" s="30">
        <f t="shared" si="0"/>
        <v>0.91063813577965613</v>
      </c>
      <c r="AH9" s="35">
        <v>193</v>
      </c>
      <c r="AI9" s="40">
        <v>8.7999999999999995E-2</v>
      </c>
      <c r="AJ9" s="39">
        <v>0.23549999999999999</v>
      </c>
      <c r="AK9" s="42">
        <f t="shared" si="1"/>
        <v>41.451768000000001</v>
      </c>
      <c r="AL9" s="18">
        <v>1.65</v>
      </c>
      <c r="AM9" s="18"/>
      <c r="AN9" s="134">
        <f>AN8+AH9-AM9</f>
        <v>938.25999999999897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11" t="s">
        <v>49</v>
      </c>
      <c r="D10" s="44">
        <v>15800</v>
      </c>
      <c r="E10" s="44">
        <v>1</v>
      </c>
      <c r="F10" s="44">
        <v>14668</v>
      </c>
      <c r="G10" s="38">
        <v>0.3</v>
      </c>
      <c r="H10" s="38">
        <v>2.6</v>
      </c>
      <c r="I10" s="44">
        <v>15728</v>
      </c>
      <c r="J10" s="44">
        <v>13554</v>
      </c>
      <c r="K10" s="40">
        <v>7.6999999999999999E-2</v>
      </c>
      <c r="L10" s="38">
        <f>J10*(1-K10)</f>
        <v>12510.342000000001</v>
      </c>
      <c r="M10" s="29">
        <v>0.82899999999999996</v>
      </c>
      <c r="N10" s="26">
        <f>L10*M10</f>
        <v>10371.073517999999</v>
      </c>
      <c r="O10" s="40">
        <v>0.125</v>
      </c>
      <c r="P10" s="26">
        <f>L10*O10</f>
        <v>1563.7927500000001</v>
      </c>
      <c r="Q10" s="40">
        <v>4.5999999999999999E-2</v>
      </c>
      <c r="R10" s="26">
        <f>L10*Q10</f>
        <v>575.47573199999999</v>
      </c>
      <c r="S10" s="40">
        <v>0.19900000000000001</v>
      </c>
      <c r="T10" s="26">
        <f>L10*S10</f>
        <v>2489.5580580000001</v>
      </c>
      <c r="U10" s="40">
        <v>0.50800000000000001</v>
      </c>
      <c r="V10" s="26">
        <f>L10*U10</f>
        <v>6355.2537360000006</v>
      </c>
      <c r="W10" s="40">
        <v>0.39</v>
      </c>
      <c r="X10" s="26">
        <f>W10*L10</f>
        <v>4879.0333800000008</v>
      </c>
      <c r="Y10" s="48">
        <v>3.1800000000000001E-3</v>
      </c>
      <c r="Z10" s="18">
        <f>L10*Y10</f>
        <v>39.782887560000006</v>
      </c>
      <c r="AA10" s="28">
        <f>IF(J10&gt;0,(AC10+AK10)/J10,0)</f>
        <v>3.3367801372288625E-3</v>
      </c>
      <c r="AB10" s="48">
        <v>2.9E-4</v>
      </c>
      <c r="AC10" s="38">
        <f>AB10*L10</f>
        <v>3.6279991800000002</v>
      </c>
      <c r="AD10" s="29">
        <v>0.2122</v>
      </c>
      <c r="AE10" s="42">
        <f>AH10*(1-AI10)*AD10</f>
        <v>39.197371799999999</v>
      </c>
      <c r="AF10" s="29">
        <f>IF(AND(AD10&gt;0,AB10&gt;0,Y10&gt;0),((Y10-AB10)*AD10)/((AD10-AB10)*Y10),0)</f>
        <v>0.91004873612833748</v>
      </c>
      <c r="AG10" s="30">
        <f t="shared" si="0"/>
        <v>0.91426721097697972</v>
      </c>
      <c r="AH10" s="44">
        <v>201</v>
      </c>
      <c r="AI10" s="40">
        <v>8.1000000000000003E-2</v>
      </c>
      <c r="AJ10" s="29">
        <v>0.22520000000000001</v>
      </c>
      <c r="AK10" s="42">
        <f t="shared" si="1"/>
        <v>41.5987188</v>
      </c>
      <c r="AL10" s="18">
        <v>1.62</v>
      </c>
      <c r="AM10" s="18"/>
      <c r="AN10" s="134">
        <f>AN9+AH10-AM10</f>
        <v>1139.2599999999989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42410</v>
      </c>
      <c r="E11" s="52"/>
      <c r="F11" s="52">
        <f>SUM(F8:F10)</f>
        <v>42515</v>
      </c>
      <c r="G11" s="53"/>
      <c r="H11" s="53"/>
      <c r="I11" s="52">
        <f>SUM(I8:I10)</f>
        <v>43356</v>
      </c>
      <c r="J11" s="52">
        <f>SUM(J8:J10)</f>
        <v>40581</v>
      </c>
      <c r="K11" s="21">
        <f>IF(J11&gt;0,(J8*K8+J9*K9+J10*K10)/J11,0)</f>
        <v>7.4342820531775947E-2</v>
      </c>
      <c r="L11" s="53">
        <f>L8+L9+L10</f>
        <v>37564.093999999997</v>
      </c>
      <c r="M11" s="54">
        <f>IF(L11&gt;0,N11/L11,0)</f>
        <v>0.89150464542017172</v>
      </c>
      <c r="N11" s="55">
        <f>N8+N9+N10</f>
        <v>33488.564301999999</v>
      </c>
      <c r="O11" s="21">
        <f>IF(L11&gt;0,P11/L11,0)</f>
        <v>7.6727962133200933E-2</v>
      </c>
      <c r="P11" s="55">
        <f>P8+P9+P10</f>
        <v>2882.2163820000001</v>
      </c>
      <c r="Q11" s="21">
        <f>IF(L11&gt;0,R11/L11,0)</f>
        <v>3.1767392446627365E-2</v>
      </c>
      <c r="R11" s="55">
        <f>R8+R9+R10</f>
        <v>1193.3133160000002</v>
      </c>
      <c r="S11" s="21">
        <f>IF(L11&gt;0,T11/L11,0)</f>
        <v>0.19600173767002077</v>
      </c>
      <c r="T11" s="55">
        <f>T8+T9+T10</f>
        <v>7362.6276980000002</v>
      </c>
      <c r="U11" s="21">
        <f>IF(L11&gt;0,V11/L11,0)</f>
        <v>0.50940119913447135</v>
      </c>
      <c r="V11" s="55">
        <f>V8+V9+V10</f>
        <v>19135.194528</v>
      </c>
      <c r="W11" s="21">
        <f>IF(L11&gt;0,X11/L11,0)</f>
        <v>0.39336538184575948</v>
      </c>
      <c r="X11" s="55">
        <f>X8+X9+X10</f>
        <v>14776.414180000002</v>
      </c>
      <c r="Y11" s="56">
        <f>IF(L11&gt;0,Z11/L11,0)</f>
        <v>3.2134091678079611E-3</v>
      </c>
      <c r="Z11" s="57">
        <f>SUM(Z8:Z10)</f>
        <v>120.70880404000002</v>
      </c>
      <c r="AA11" s="63">
        <f>IF(L11&gt;0,(AA8*L8+AA9*L9+AA10*L10)/L11,0)</f>
        <v>3.3691420602115414E-3</v>
      </c>
      <c r="AB11" s="56">
        <f>IF(J11&gt;0,(J8*AB8+J9*AB9+J10*AB10)/J11,0)</f>
        <v>2.9006825854463908E-4</v>
      </c>
      <c r="AC11" s="53">
        <f>SUM(AC8:AC10)</f>
        <v>10.895884779999999</v>
      </c>
      <c r="AD11" s="54">
        <f>IF(J11&gt;0,(J8*AD8+J9*AD9+J10*AD10)/J11,0)</f>
        <v>0.22023726127990931</v>
      </c>
      <c r="AE11" s="59">
        <f>SUM(AE8:AE10)</f>
        <v>119.56098780000001</v>
      </c>
      <c r="AF11" s="54">
        <f>IF(AND(Z11&gt;0),((Z8*AF8+Z9*AF9+Z10*AF10)/Z11),0)</f>
        <v>0.91093420851460494</v>
      </c>
      <c r="AG11" s="58">
        <f t="shared" si="0"/>
        <v>0.91504982784676303</v>
      </c>
      <c r="AH11" s="52">
        <f>SUM(AH8:AH10)</f>
        <v>594</v>
      </c>
      <c r="AI11" s="21">
        <f>IF(AH11&gt;0,(AI8*AH8+AI9*AH9+AI10*AH10)/AH11,0)</f>
        <v>8.5631313131313128E-2</v>
      </c>
      <c r="AJ11" s="54">
        <f>IF(J11&gt;0,(AJ8*J8+AJ9*J9+AJ10*J10)/J11,0)</f>
        <v>0.23173022596781748</v>
      </c>
      <c r="AK11" s="59">
        <f>SUM(AK8:AK10)</f>
        <v>125.82328680000001</v>
      </c>
      <c r="AL11" s="57"/>
      <c r="AM11" s="57">
        <f>SUM(AM8:AM10)</f>
        <v>502.4</v>
      </c>
      <c r="AN11" s="124"/>
      <c r="AO11" s="125">
        <f>AN10</f>
        <v>1139.2599999999989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54</v>
      </c>
      <c r="D12" s="12">
        <v>3771</v>
      </c>
      <c r="E12" s="12">
        <v>0</v>
      </c>
      <c r="F12" s="12">
        <v>7075</v>
      </c>
      <c r="G12" s="13">
        <v>0.5</v>
      </c>
      <c r="H12" s="13">
        <v>2.7</v>
      </c>
      <c r="I12" s="12">
        <v>7525</v>
      </c>
      <c r="J12" s="12">
        <v>13500</v>
      </c>
      <c r="K12" s="14">
        <v>7.1999999999999995E-2</v>
      </c>
      <c r="L12" s="25">
        <f>J12*(1-K12)</f>
        <v>12528</v>
      </c>
      <c r="M12" s="15">
        <v>0.873</v>
      </c>
      <c r="N12" s="26">
        <f>L12*M12</f>
        <v>10936.944</v>
      </c>
      <c r="O12" s="14">
        <v>9.5000000000000001E-2</v>
      </c>
      <c r="P12" s="26">
        <f>L12*O12</f>
        <v>1190.1600000000001</v>
      </c>
      <c r="Q12" s="16">
        <v>3.2000000000000001E-2</v>
      </c>
      <c r="R12" s="26">
        <f>L12*Q12</f>
        <v>400.89600000000002</v>
      </c>
      <c r="S12" s="16">
        <v>0.20300000000000001</v>
      </c>
      <c r="T12" s="26">
        <f>L12*S12</f>
        <v>2543.1840000000002</v>
      </c>
      <c r="U12" s="16">
        <v>0.496</v>
      </c>
      <c r="V12" s="26">
        <f>L12*U12</f>
        <v>6213.8879999999999</v>
      </c>
      <c r="W12" s="16">
        <v>0.39</v>
      </c>
      <c r="X12" s="26">
        <f>W12*L12</f>
        <v>4885.92</v>
      </c>
      <c r="Y12" s="17">
        <v>3.16E-3</v>
      </c>
      <c r="Z12" s="61">
        <f>L12*Y12</f>
        <v>39.588480000000004</v>
      </c>
      <c r="AA12" s="28">
        <f>IF(J12&gt;0,(AC12+AK12)/J12,0)</f>
        <v>2.233525511111111E-3</v>
      </c>
      <c r="AB12" s="17">
        <v>2.9999999999999997E-4</v>
      </c>
      <c r="AC12" s="25">
        <f>AB12*L12</f>
        <v>3.7583999999999995</v>
      </c>
      <c r="AD12" s="141">
        <v>0.21379999999999999</v>
      </c>
      <c r="AE12" s="31">
        <f>AH12*(1-AI12)*AD12</f>
        <v>26.2713164</v>
      </c>
      <c r="AF12" s="29">
        <f>IF(AND(AD12&gt;0,AB12&gt;0,Y12&gt;0),((Y12-AB12)*AD12)/((AD12-AB12)*Y12),0)</f>
        <v>0.90633504283639166</v>
      </c>
      <c r="AG12" s="62">
        <f t="shared" si="0"/>
        <v>0.86689394545216858</v>
      </c>
      <c r="AH12" s="12">
        <v>134</v>
      </c>
      <c r="AI12" s="14">
        <v>8.3000000000000004E-2</v>
      </c>
      <c r="AJ12" s="15">
        <v>0.21479999999999999</v>
      </c>
      <c r="AK12" s="31">
        <f t="shared" si="1"/>
        <v>26.3941944</v>
      </c>
      <c r="AL12" s="19">
        <v>1.8</v>
      </c>
      <c r="AM12" s="19">
        <v>498.86</v>
      </c>
      <c r="AN12" s="119">
        <f>AN10+AH12-AM12</f>
        <v>774.39999999999884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24" t="s">
        <v>58</v>
      </c>
      <c r="D13" s="35">
        <v>18119</v>
      </c>
      <c r="E13" s="44">
        <v>2</v>
      </c>
      <c r="F13" s="35">
        <v>15441</v>
      </c>
      <c r="G13" s="36">
        <v>0.9</v>
      </c>
      <c r="H13" s="38">
        <v>3.8</v>
      </c>
      <c r="I13" s="35">
        <v>15443</v>
      </c>
      <c r="J13" s="35">
        <v>13427</v>
      </c>
      <c r="K13" s="40">
        <v>7.2999999999999995E-2</v>
      </c>
      <c r="L13" s="38">
        <f>J13*(1-K13)</f>
        <v>12446.829</v>
      </c>
      <c r="M13" s="39">
        <v>0.83899999999999997</v>
      </c>
      <c r="N13" s="26">
        <f>L13*M13</f>
        <v>10442.889530999999</v>
      </c>
      <c r="O13" s="37">
        <v>0.125</v>
      </c>
      <c r="P13" s="26">
        <f>L13*O13</f>
        <v>1555.853625</v>
      </c>
      <c r="Q13" s="40">
        <v>3.5999999999999997E-2</v>
      </c>
      <c r="R13" s="26">
        <f>L13*Q13</f>
        <v>448.08584399999995</v>
      </c>
      <c r="S13" s="40">
        <v>0.221</v>
      </c>
      <c r="T13" s="26">
        <f>L13*S13</f>
        <v>2750.7492090000001</v>
      </c>
      <c r="U13" s="40">
        <v>0.5</v>
      </c>
      <c r="V13" s="26">
        <f>L13*U13</f>
        <v>6223.4144999999999</v>
      </c>
      <c r="W13" s="40">
        <v>0.39</v>
      </c>
      <c r="X13" s="26">
        <f>W13*L13</f>
        <v>4854.2633100000003</v>
      </c>
      <c r="Y13" s="41">
        <v>3.1199999999999999E-3</v>
      </c>
      <c r="Z13" s="18">
        <f>L13*Y13</f>
        <v>38.834106479999996</v>
      </c>
      <c r="AA13" s="28">
        <f>IF(J13&gt;0,(AC13+AK13)/J13,0)</f>
        <v>3.170120758918597E-3</v>
      </c>
      <c r="AB13" s="41">
        <v>2.7E-4</v>
      </c>
      <c r="AC13" s="38">
        <f>AB13*L13</f>
        <v>3.3606438299999999</v>
      </c>
      <c r="AD13" s="29">
        <v>0.22600000000000001</v>
      </c>
      <c r="AE13" s="42">
        <f>AH13*(1-AI13)*AD13</f>
        <v>41.519364000000003</v>
      </c>
      <c r="AF13" s="29">
        <f>IF(AND(AD13&gt;0,AB13&gt;0,Y13&gt;0),((Y13-AB13)*AD13)/((AD13-AB13)*Y13),0)</f>
        <v>0.91455414739869623</v>
      </c>
      <c r="AG13" s="30">
        <f t="shared" si="0"/>
        <v>0.91598867892797076</v>
      </c>
      <c r="AH13" s="73">
        <v>201</v>
      </c>
      <c r="AI13" s="193">
        <v>8.5999999999999993E-2</v>
      </c>
      <c r="AJ13" s="39">
        <v>0.21340000000000001</v>
      </c>
      <c r="AK13" s="42">
        <f t="shared" si="1"/>
        <v>39.204567600000004</v>
      </c>
      <c r="AL13" s="18">
        <v>1.95</v>
      </c>
      <c r="AM13" s="18"/>
      <c r="AN13" s="134">
        <f>AN12+AH13-AM13</f>
        <v>975.39999999999884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49</v>
      </c>
      <c r="D14" s="44">
        <v>15000</v>
      </c>
      <c r="E14" s="44">
        <v>1</v>
      </c>
      <c r="F14" s="44">
        <v>15184</v>
      </c>
      <c r="G14" s="38">
        <v>0.5</v>
      </c>
      <c r="H14" s="38">
        <v>3.8</v>
      </c>
      <c r="I14" s="44">
        <v>15444</v>
      </c>
      <c r="J14" s="44">
        <v>13398</v>
      </c>
      <c r="K14" s="40">
        <v>7.0000000000000007E-2</v>
      </c>
      <c r="L14" s="38">
        <f>J14*(1-K14)</f>
        <v>12460.14</v>
      </c>
      <c r="M14" s="29">
        <v>0.92700000000000005</v>
      </c>
      <c r="N14" s="26">
        <f>L14*M14</f>
        <v>11550.549779999999</v>
      </c>
      <c r="O14" s="40">
        <v>5.8000000000000003E-2</v>
      </c>
      <c r="P14" s="26">
        <f>L14*O14</f>
        <v>722.68812000000003</v>
      </c>
      <c r="Q14" s="40">
        <v>1.4999999999999999E-2</v>
      </c>
      <c r="R14" s="26">
        <f>L14*Q14</f>
        <v>186.90209999999999</v>
      </c>
      <c r="S14" s="40">
        <v>0.20899999999999999</v>
      </c>
      <c r="T14" s="26">
        <f>L14*S14</f>
        <v>2604.1692599999997</v>
      </c>
      <c r="U14" s="40">
        <v>0.48</v>
      </c>
      <c r="V14" s="26">
        <f>L14*U14</f>
        <v>5980.8671999999997</v>
      </c>
      <c r="W14" s="40">
        <v>0.39</v>
      </c>
      <c r="X14" s="26">
        <f>W14*L14</f>
        <v>4859.4546</v>
      </c>
      <c r="Y14" s="48">
        <v>3.13E-3</v>
      </c>
      <c r="Z14" s="18">
        <f>L14*Y14</f>
        <v>39.000238199999998</v>
      </c>
      <c r="AA14" s="28">
        <f>IF(J14&gt;0,(AC14+AK14)/J14,0)</f>
        <v>3.3880363636363642E-3</v>
      </c>
      <c r="AB14" s="48">
        <v>2.5999999999999998E-4</v>
      </c>
      <c r="AC14" s="38">
        <f>AB14*L14</f>
        <v>3.2396363999999997</v>
      </c>
      <c r="AD14" s="29">
        <v>0.22470000000000001</v>
      </c>
      <c r="AE14" s="42">
        <f>AH14*(1-AI14)*AD14</f>
        <v>41.873743800000007</v>
      </c>
      <c r="AF14" s="29">
        <f>IF(AND(AD14&gt;0,AB14&gt;0,Y14&gt;0),((Y14-AB14)*AD14)/((AD14-AB14)*Y14),0)</f>
        <v>0.91799511798765898</v>
      </c>
      <c r="AG14" s="30">
        <f t="shared" si="0"/>
        <v>0.92432182216054504</v>
      </c>
      <c r="AH14" s="73">
        <v>203</v>
      </c>
      <c r="AI14" s="40">
        <v>8.2000000000000003E-2</v>
      </c>
      <c r="AJ14" s="29">
        <v>0.22620000000000001</v>
      </c>
      <c r="AK14" s="42">
        <f t="shared" si="1"/>
        <v>42.153274800000005</v>
      </c>
      <c r="AL14" s="18">
        <v>1.6</v>
      </c>
      <c r="AM14" s="18"/>
      <c r="AN14" s="134">
        <f>AN13+AH14-AM14</f>
        <v>1178.3999999999987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36890</v>
      </c>
      <c r="E15" s="52"/>
      <c r="F15" s="52">
        <f>SUM(F12:F14)</f>
        <v>37700</v>
      </c>
      <c r="G15" s="53"/>
      <c r="H15" s="53"/>
      <c r="I15" s="52">
        <f>SUM(I12:I14)</f>
        <v>38412</v>
      </c>
      <c r="J15" s="52">
        <f>SUM(J12:J14)</f>
        <v>40325</v>
      </c>
      <c r="K15" s="21">
        <f>IF(J15&gt;0,(J12*K12+J13*K13+J14*K14)/J15,0)</f>
        <v>7.1668468691878484E-2</v>
      </c>
      <c r="L15" s="53">
        <f>L12+L13+L14</f>
        <v>37434.968999999997</v>
      </c>
      <c r="M15" s="54">
        <f>IF(L15&gt;0,N15/L15,0)</f>
        <v>0.87966904182557226</v>
      </c>
      <c r="N15" s="55">
        <f>N12+N13+N14</f>
        <v>32930.383310999998</v>
      </c>
      <c r="O15" s="21">
        <f>IF(L15&gt;0,P15/L15,0)</f>
        <v>9.2659399424105324E-2</v>
      </c>
      <c r="P15" s="55">
        <f>P12+P13+P14</f>
        <v>3468.7017450000003</v>
      </c>
      <c r="Q15" s="21">
        <f>IF(L15&gt;0,R15/L15,0)</f>
        <v>2.7671558750322459E-2</v>
      </c>
      <c r="R15" s="55">
        <f>R12+R13+R14</f>
        <v>1035.8839439999999</v>
      </c>
      <c r="S15" s="21">
        <f>IF(L15&gt;0,T15/L15,0)</f>
        <v>0.21098194228503303</v>
      </c>
      <c r="T15" s="55">
        <f>T12+T13+T14</f>
        <v>7898.1024690000004</v>
      </c>
      <c r="U15" s="21">
        <f>IF(L15&gt;0,V15/L15,0)</f>
        <v>0.49200440636133558</v>
      </c>
      <c r="V15" s="55">
        <f>V12+V13+V14</f>
        <v>18418.169699999999</v>
      </c>
      <c r="W15" s="21">
        <f>IF(L15&gt;0,X15/L15,0)</f>
        <v>0.39000000000000007</v>
      </c>
      <c r="X15" s="55">
        <f>X12+X13+X14</f>
        <v>14599.637910000001</v>
      </c>
      <c r="Y15" s="56">
        <f>IF(L15&gt;0,Z15/L15,0)</f>
        <v>3.1367148902941527E-3</v>
      </c>
      <c r="Z15" s="57">
        <f>SUM(Z12:Z14)</f>
        <v>117.42282468000001</v>
      </c>
      <c r="AA15" s="63">
        <f>IF(L15&gt;0,(AA12*L12+AA13*L13+AA14*L14)/L15,0)</f>
        <v>2.9292121496029555E-3</v>
      </c>
      <c r="AB15" s="56">
        <f>IF(J15&gt;0,(J12*AB12+J13*AB13+J14*AB14)/J15,0)</f>
        <v>2.767208927464352E-4</v>
      </c>
      <c r="AC15" s="53">
        <f>SUM(AC12:AC14)</f>
        <v>10.358680229999999</v>
      </c>
      <c r="AD15" s="54">
        <f>IF(J15&gt;0,(J12*AD12+J13*AD13+J14*AD14)/J15,0)</f>
        <v>0.22148375945443272</v>
      </c>
      <c r="AE15" s="59">
        <f>SUM(AE12:AE14)</f>
        <v>109.66442420000001</v>
      </c>
      <c r="AF15" s="54">
        <f>IF(AND(Z15&gt;0),((Z12*AF12+Z13*AF13+Z14*AF14)/Z15),0)</f>
        <v>0.91292598707726835</v>
      </c>
      <c r="AG15" s="58">
        <f t="shared" si="0"/>
        <v>0.90668087241180695</v>
      </c>
      <c r="AH15" s="52">
        <f>SUM(AH12:AH14)</f>
        <v>538</v>
      </c>
      <c r="AI15" s="21">
        <f>IF(AH15&gt;0,(AI12*AH12+AI13*AH13+AI14*AH14)/AH15,0)</f>
        <v>8.3743494423791823E-2</v>
      </c>
      <c r="AJ15" s="54">
        <f>IF(J15&gt;0,(AJ12*J12+AJ13*J13+AJ14*J14)/J15,0)</f>
        <v>0.21812149783013021</v>
      </c>
      <c r="AK15" s="59">
        <f>SUM(AK12:AK14)</f>
        <v>107.75203680000001</v>
      </c>
      <c r="AL15" s="57"/>
      <c r="AM15" s="57">
        <f>SUM(AM12:AM14)</f>
        <v>498.86</v>
      </c>
      <c r="AN15" s="124"/>
      <c r="AO15" s="125">
        <f>AN14</f>
        <v>1178.3999999999987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54</v>
      </c>
      <c r="D16" s="12">
        <v>6031</v>
      </c>
      <c r="E16" s="12">
        <v>0</v>
      </c>
      <c r="F16" s="12">
        <v>6964</v>
      </c>
      <c r="G16" s="13">
        <v>0.5</v>
      </c>
      <c r="H16" s="13">
        <v>3</v>
      </c>
      <c r="I16" s="12">
        <v>7381</v>
      </c>
      <c r="J16" s="12">
        <v>13655</v>
      </c>
      <c r="K16" s="14">
        <v>6.8000000000000005E-2</v>
      </c>
      <c r="L16" s="25">
        <f>J16*(1-K16)</f>
        <v>12726.46</v>
      </c>
      <c r="M16" s="15">
        <v>0.86599999999999999</v>
      </c>
      <c r="N16" s="26">
        <f>L16*M16</f>
        <v>11021.11436</v>
      </c>
      <c r="O16" s="14">
        <v>6.5000000000000002E-2</v>
      </c>
      <c r="P16" s="26">
        <f>L16*O16</f>
        <v>827.21989999999994</v>
      </c>
      <c r="Q16" s="16">
        <v>6.9000000000000006E-2</v>
      </c>
      <c r="R16" s="26">
        <f>L16*Q16</f>
        <v>878.12574000000006</v>
      </c>
      <c r="S16" s="16">
        <v>0.215</v>
      </c>
      <c r="T16" s="26">
        <f>L16*S16</f>
        <v>2736.1888999999996</v>
      </c>
      <c r="U16" s="16">
        <v>0.48699999999999999</v>
      </c>
      <c r="V16" s="26">
        <f>L16*U16</f>
        <v>6197.7860199999996</v>
      </c>
      <c r="W16" s="16">
        <v>0.39</v>
      </c>
      <c r="X16" s="26">
        <f>W16*L16</f>
        <v>4963.3193999999994</v>
      </c>
      <c r="Y16" s="17">
        <v>3.14E-3</v>
      </c>
      <c r="Z16" s="61">
        <f>L16*Y16</f>
        <v>39.961084399999997</v>
      </c>
      <c r="AA16" s="28">
        <f>IF(J16&gt;0,(AC16+AK16)/J16,0)</f>
        <v>2.9655861296228486E-3</v>
      </c>
      <c r="AB16" s="17">
        <v>2.5000000000000001E-4</v>
      </c>
      <c r="AC16" s="25">
        <f>AB16*L16</f>
        <v>3.1816149999999999</v>
      </c>
      <c r="AD16" s="141">
        <v>0.22109999999999999</v>
      </c>
      <c r="AE16" s="31">
        <f>AH16*(1-AI16)*AD16</f>
        <v>36.089268599999997</v>
      </c>
      <c r="AF16" s="29">
        <f>IF(AND(AD16&gt;0,AB16&gt;0,Y16&gt;0),((Y16-AB16)*AD16)/((AD16-AB16)*Y16),0)</f>
        <v>0.92142402904816234</v>
      </c>
      <c r="AG16" s="62">
        <f t="shared" si="0"/>
        <v>0.91670215035785974</v>
      </c>
      <c r="AH16" s="12">
        <v>178</v>
      </c>
      <c r="AI16" s="14">
        <v>8.3000000000000004E-2</v>
      </c>
      <c r="AJ16" s="135">
        <v>0.2286</v>
      </c>
      <c r="AK16" s="31">
        <f t="shared" si="1"/>
        <v>37.313463599999999</v>
      </c>
      <c r="AL16" s="19">
        <v>1.6</v>
      </c>
      <c r="AM16" s="19">
        <v>508.2</v>
      </c>
      <c r="AN16" s="119">
        <f>AN14+AH16-AM16</f>
        <v>848.19999999999868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24" t="s">
        <v>58</v>
      </c>
      <c r="D17" s="35">
        <v>18769</v>
      </c>
      <c r="E17" s="44">
        <v>2</v>
      </c>
      <c r="F17" s="35">
        <v>15604</v>
      </c>
      <c r="G17" s="36">
        <v>0.7</v>
      </c>
      <c r="H17" s="38">
        <v>2.9</v>
      </c>
      <c r="I17" s="35">
        <v>15457</v>
      </c>
      <c r="J17" s="35">
        <v>14562</v>
      </c>
      <c r="K17" s="40">
        <v>8.6999999999999994E-2</v>
      </c>
      <c r="L17" s="38">
        <f>J17*(1-K17)</f>
        <v>13295.106</v>
      </c>
      <c r="M17" s="39">
        <v>0.86</v>
      </c>
      <c r="N17" s="26">
        <f>L17*M17</f>
        <v>11433.791159999999</v>
      </c>
      <c r="O17" s="37">
        <v>0.10100000000000001</v>
      </c>
      <c r="P17" s="26">
        <f>L17*O17</f>
        <v>1342.8057060000001</v>
      </c>
      <c r="Q17" s="40">
        <v>3.9E-2</v>
      </c>
      <c r="R17" s="26">
        <f>L17*Q17</f>
        <v>518.50913400000002</v>
      </c>
      <c r="S17" s="40">
        <v>0.21299999999999999</v>
      </c>
      <c r="T17" s="26">
        <f>L17*S17</f>
        <v>2831.8575780000001</v>
      </c>
      <c r="U17" s="40">
        <v>0.47799999999999998</v>
      </c>
      <c r="V17" s="26">
        <f>L17*U17</f>
        <v>6355.0606680000001</v>
      </c>
      <c r="W17" s="40">
        <v>0.39</v>
      </c>
      <c r="X17" s="26">
        <f>W17*L17</f>
        <v>5185.0913399999999</v>
      </c>
      <c r="Y17" s="41">
        <v>3.1199999999999999E-3</v>
      </c>
      <c r="Z17" s="18">
        <f>L17*Y17</f>
        <v>41.480730719999997</v>
      </c>
      <c r="AA17" s="28">
        <f>IF(J17&gt;0,(AC17+AK17)/J17,0)</f>
        <v>3.0815520189534408E-3</v>
      </c>
      <c r="AB17" s="41">
        <v>2.5000000000000001E-4</v>
      </c>
      <c r="AC17" s="38">
        <f>AB17*L17</f>
        <v>3.3237765000000001</v>
      </c>
      <c r="AD17" s="29">
        <v>0.22259999999999999</v>
      </c>
      <c r="AE17" s="42">
        <f>AH17*(1-AI17)*AD17</f>
        <v>41.143158</v>
      </c>
      <c r="AF17" s="29">
        <f>IF(AND(AD17&gt;0,AB17&gt;0,Y17&gt;0),((Y17-AB17)*AD17)/((AD17-AB17)*Y17),0)</f>
        <v>0.92090605594091102</v>
      </c>
      <c r="AG17" s="30">
        <f t="shared" si="0"/>
        <v>0.91989506436234969</v>
      </c>
      <c r="AH17" s="35">
        <v>202</v>
      </c>
      <c r="AI17" s="40">
        <v>8.5000000000000006E-2</v>
      </c>
      <c r="AJ17" s="137">
        <v>0.2248</v>
      </c>
      <c r="AK17" s="42">
        <f t="shared" si="1"/>
        <v>41.549784000000002</v>
      </c>
      <c r="AL17" s="18">
        <v>1.65</v>
      </c>
      <c r="AM17" s="18"/>
      <c r="AN17" s="134">
        <f>AN16+AH17-AM17</f>
        <v>1050.1999999999987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50</v>
      </c>
      <c r="D18" s="44">
        <v>12500</v>
      </c>
      <c r="E18" s="44">
        <v>0</v>
      </c>
      <c r="F18" s="44">
        <v>15158</v>
      </c>
      <c r="G18" s="38">
        <v>0.6</v>
      </c>
      <c r="H18" s="38">
        <v>2.9</v>
      </c>
      <c r="I18" s="44">
        <v>15374</v>
      </c>
      <c r="J18" s="44">
        <v>14486</v>
      </c>
      <c r="K18" s="40">
        <v>8.6999999999999994E-2</v>
      </c>
      <c r="L18" s="38">
        <f>J18*(1-K18)</f>
        <v>13225.718000000001</v>
      </c>
      <c r="M18" s="29">
        <v>0.81200000000000006</v>
      </c>
      <c r="N18" s="26">
        <f>L18*M18</f>
        <v>10739.283016000001</v>
      </c>
      <c r="O18" s="40">
        <v>8.6999999999999994E-2</v>
      </c>
      <c r="P18" s="26">
        <f>L18*O18</f>
        <v>1150.6374659999999</v>
      </c>
      <c r="Q18" s="40">
        <v>0.10100000000000001</v>
      </c>
      <c r="R18" s="26">
        <f>L18*Q18</f>
        <v>1335.7975180000001</v>
      </c>
      <c r="S18" s="40">
        <v>0.219</v>
      </c>
      <c r="T18" s="26">
        <f>L18*S18</f>
        <v>2896.4322420000003</v>
      </c>
      <c r="U18" s="40">
        <v>0.48799999999999999</v>
      </c>
      <c r="V18" s="26">
        <f>L18*U18</f>
        <v>6454.1503840000005</v>
      </c>
      <c r="W18" s="40">
        <v>0.39</v>
      </c>
      <c r="X18" s="26">
        <f>W18*L18</f>
        <v>5158.0300200000001</v>
      </c>
      <c r="Y18" s="48">
        <v>3.2000000000000002E-3</v>
      </c>
      <c r="Z18" s="18">
        <f>L18*Y18</f>
        <v>42.322297600000006</v>
      </c>
      <c r="AA18" s="28">
        <f>IF(J18&gt;0,(AC18+AK18)/J18,0)</f>
        <v>3.0107167665332046E-3</v>
      </c>
      <c r="AB18" s="48">
        <v>2.5999999999999998E-4</v>
      </c>
      <c r="AC18" s="38">
        <f>AB18*L18</f>
        <v>3.43868668</v>
      </c>
      <c r="AD18" s="29">
        <v>0.2072</v>
      </c>
      <c r="AE18" s="42">
        <f>AH18*(1-AI18)*AD18</f>
        <v>38.591414399999998</v>
      </c>
      <c r="AF18" s="29">
        <f>IF(AND(AD18&gt;0,AB18&gt;0,Y18&gt;0),((Y18-AB18)*AD18)/((AD18-AB18)*Y18),0)</f>
        <v>0.91990432009278078</v>
      </c>
      <c r="AG18" s="30">
        <f t="shared" si="0"/>
        <v>0.91474443946972306</v>
      </c>
      <c r="AH18" s="44">
        <v>204</v>
      </c>
      <c r="AI18" s="40">
        <v>8.6999999999999994E-2</v>
      </c>
      <c r="AJ18" s="137">
        <v>0.2157</v>
      </c>
      <c r="AK18" s="42">
        <f t="shared" si="1"/>
        <v>40.1745564</v>
      </c>
      <c r="AL18" s="18">
        <v>1.68</v>
      </c>
      <c r="AM18" s="18"/>
      <c r="AN18" s="134">
        <f>AN17+AH18-AM18</f>
        <v>1254.1999999999987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37300</v>
      </c>
      <c r="E19" s="52"/>
      <c r="F19" s="52">
        <f>SUM(F16:F18)</f>
        <v>37726</v>
      </c>
      <c r="G19" s="53"/>
      <c r="H19" s="53"/>
      <c r="I19" s="52">
        <f>SUM(I16:I18)</f>
        <v>38212</v>
      </c>
      <c r="J19" s="52">
        <f>SUM(J16:J18)</f>
        <v>42703</v>
      </c>
      <c r="K19" s="21">
        <f>IF(J19&gt;0,(J16*K16+J17*K17+J18*K18)/J19,0)</f>
        <v>8.0924431538767772E-2</v>
      </c>
      <c r="L19" s="53">
        <f>L16+L17+L18</f>
        <v>39247.284</v>
      </c>
      <c r="M19" s="54">
        <f>IF(L19&gt;0,N19/L19,0)</f>
        <v>0.84577033498674714</v>
      </c>
      <c r="N19" s="55">
        <f>N16+N17+N18</f>
        <v>33194.188536000001</v>
      </c>
      <c r="O19" s="21">
        <f>IF(L19&gt;0,P19/L19,0)</f>
        <v>8.4608735524221254E-2</v>
      </c>
      <c r="P19" s="55">
        <f>P16+P17+P18</f>
        <v>3320.6630720000003</v>
      </c>
      <c r="Q19" s="21">
        <f>IF(L19&gt;0,R19/L19,0)</f>
        <v>6.9620929489031647E-2</v>
      </c>
      <c r="R19" s="55">
        <f>R16+R17+R18</f>
        <v>2732.4323920000002</v>
      </c>
      <c r="S19" s="21">
        <f>IF(L19&gt;0,T19/L19,0)</f>
        <v>0.21567043263426844</v>
      </c>
      <c r="T19" s="55">
        <f>T16+T17+T18</f>
        <v>8464.478720000001</v>
      </c>
      <c r="U19" s="21">
        <f>IF(L19&gt;0,V19/L19,0)</f>
        <v>0.48428821398188976</v>
      </c>
      <c r="V19" s="55">
        <f>V16+V17+V18</f>
        <v>19006.997071999998</v>
      </c>
      <c r="W19" s="21">
        <f>IF(L19&gt;0,X19/L19,0)</f>
        <v>0.39</v>
      </c>
      <c r="X19" s="55">
        <f>X16+X17+X18</f>
        <v>15306.440759999999</v>
      </c>
      <c r="Y19" s="56">
        <f>IF(L19&gt;0,Z19/L19,0)</f>
        <v>3.1534440120748234E-3</v>
      </c>
      <c r="Z19" s="57">
        <f>SUM(Z16:Z18)</f>
        <v>123.76411272000001</v>
      </c>
      <c r="AA19" s="63">
        <f>IF(L19&gt;0,(AA16*L16+AA17*L17+AA18*L18)/L19,0)</f>
        <v>3.0200781517452269E-3</v>
      </c>
      <c r="AB19" s="56">
        <f>IF(J19&gt;0,(J16*AB16+J17*AB17+J18*AB18)/J19,0)</f>
        <v>2.5339226752218812E-4</v>
      </c>
      <c r="AC19" s="53">
        <f>SUM(AC16:AC18)</f>
        <v>9.94407818</v>
      </c>
      <c r="AD19" s="54">
        <f>IF(J19&gt;0,(J16*AD16+J17*AD17+J18*AD18)/J19,0)</f>
        <v>0.21689625787415404</v>
      </c>
      <c r="AE19" s="59">
        <f>SUM(AE16:AE18)</f>
        <v>115.82384099999999</v>
      </c>
      <c r="AF19" s="54">
        <f>IF(AND(Z19&gt;0),((Z16*AF16+Z17*AF17+Z18*AF18)/Z19),0)</f>
        <v>0.92073074667598331</v>
      </c>
      <c r="AG19" s="58">
        <f t="shared" si="0"/>
        <v>0.9171399180327392</v>
      </c>
      <c r="AH19" s="52">
        <f>SUM(AH16:AH18)</f>
        <v>584</v>
      </c>
      <c r="AI19" s="21">
        <f>IF(AH19&gt;0,(AI16*AH16+AI17*AH17+AI18*AH18)/AH19,0)</f>
        <v>8.5089041095890411E-2</v>
      </c>
      <c r="AJ19" s="54">
        <f>IF(J19&gt;0,(AJ16*J16+AJ17*J17+AJ18*J18)/J19,0)</f>
        <v>0.22292815024705526</v>
      </c>
      <c r="AK19" s="59">
        <f>SUM(AK16:AK18)</f>
        <v>119.03780399999999</v>
      </c>
      <c r="AL19" s="57"/>
      <c r="AM19" s="57">
        <f>SUM(AM16:AM18)</f>
        <v>508.2</v>
      </c>
      <c r="AN19" s="124"/>
      <c r="AO19" s="125">
        <f>AN18</f>
        <v>1254.1999999999987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11" t="s">
        <v>51</v>
      </c>
      <c r="D20" s="12">
        <v>12000</v>
      </c>
      <c r="E20" s="12">
        <v>0</v>
      </c>
      <c r="F20" s="12">
        <v>11306</v>
      </c>
      <c r="G20" s="13">
        <v>0.4</v>
      </c>
      <c r="H20" s="13">
        <v>3.1</v>
      </c>
      <c r="I20" s="12">
        <v>11850</v>
      </c>
      <c r="J20" s="12">
        <v>14556</v>
      </c>
      <c r="K20" s="14">
        <v>6.8000000000000005E-2</v>
      </c>
      <c r="L20" s="25">
        <f>J20*(1-K20)</f>
        <v>13566.191999999999</v>
      </c>
      <c r="M20" s="15">
        <v>0.69499999999999995</v>
      </c>
      <c r="N20" s="26">
        <f>L20*M20</f>
        <v>9428.5034399999986</v>
      </c>
      <c r="O20" s="14">
        <v>0.21299999999999999</v>
      </c>
      <c r="P20" s="26">
        <f>L20*O20</f>
        <v>2889.5988959999995</v>
      </c>
      <c r="Q20" s="16">
        <v>9.2999999999999999E-2</v>
      </c>
      <c r="R20" s="26">
        <f>L20*Q20</f>
        <v>1261.6558559999999</v>
      </c>
      <c r="S20" s="16">
        <v>0.223</v>
      </c>
      <c r="T20" s="26">
        <f>L20*S20</f>
        <v>3025.260816</v>
      </c>
      <c r="U20" s="16">
        <v>0.48399999999999999</v>
      </c>
      <c r="V20" s="26">
        <f>L20*U20</f>
        <v>6566.0369279999995</v>
      </c>
      <c r="W20" s="16">
        <v>0.4</v>
      </c>
      <c r="X20" s="26">
        <f>W20*L20</f>
        <v>5426.4768000000004</v>
      </c>
      <c r="Y20" s="17">
        <v>3.0699999999999998E-3</v>
      </c>
      <c r="Z20" s="61">
        <f>L20*Y20</f>
        <v>41.648209439999995</v>
      </c>
      <c r="AA20" s="28">
        <f>IF(J20&gt;0,(AC20+AK20)/J20,0)</f>
        <v>2.7313198969497114E-3</v>
      </c>
      <c r="AB20" s="17">
        <v>2.5999999999999998E-4</v>
      </c>
      <c r="AC20" s="25">
        <f>AB20*L20</f>
        <v>3.5272099199999993</v>
      </c>
      <c r="AD20" s="141">
        <v>0.2132</v>
      </c>
      <c r="AE20" s="31">
        <f>AH20*(1-AI20)*AD20</f>
        <v>36.869742000000002</v>
      </c>
      <c r="AF20" s="29">
        <f>IF(AND(AD20&gt;0,AB20&gt;0,Y20&gt;0),((Y20-AB20)*AD20)/((AD20-AB20)*Y20),0)</f>
        <v>0.91642704020554189</v>
      </c>
      <c r="AG20" s="62">
        <f t="shared" si="0"/>
        <v>0.90593223541338341</v>
      </c>
      <c r="AH20" s="12">
        <v>189</v>
      </c>
      <c r="AI20" s="14">
        <v>8.5000000000000006E-2</v>
      </c>
      <c r="AJ20" s="135">
        <v>0.20949999999999999</v>
      </c>
      <c r="AK20" s="31">
        <f t="shared" si="1"/>
        <v>36.229882500000002</v>
      </c>
      <c r="AL20" s="19">
        <v>1.6</v>
      </c>
      <c r="AM20" s="19"/>
      <c r="AN20" s="119">
        <f>AN18+AH20-AM20</f>
        <v>1443.1999999999987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24" t="s">
        <v>58</v>
      </c>
      <c r="D21" s="35">
        <v>19100</v>
      </c>
      <c r="E21" s="44">
        <v>1</v>
      </c>
      <c r="F21" s="35">
        <v>15487</v>
      </c>
      <c r="G21" s="36">
        <v>0.6</v>
      </c>
      <c r="H21" s="38">
        <v>4.0999999999999996</v>
      </c>
      <c r="I21" s="35">
        <v>15432</v>
      </c>
      <c r="J21" s="35">
        <v>14486</v>
      </c>
      <c r="K21" s="40">
        <v>7.2999999999999995E-2</v>
      </c>
      <c r="L21" s="38">
        <f>J21*(1-K21)</f>
        <v>13428.522000000001</v>
      </c>
      <c r="M21" s="39">
        <v>0.85699999999999998</v>
      </c>
      <c r="N21" s="26">
        <f>L21*M21</f>
        <v>11508.243354</v>
      </c>
      <c r="O21" s="37">
        <v>0.11</v>
      </c>
      <c r="P21" s="26">
        <f>L21*O21</f>
        <v>1477.13742</v>
      </c>
      <c r="Q21" s="40">
        <v>3.3000000000000002E-2</v>
      </c>
      <c r="R21" s="26">
        <f>L21*Q21</f>
        <v>443.14122600000007</v>
      </c>
      <c r="S21" s="40">
        <v>0.22900000000000001</v>
      </c>
      <c r="T21" s="26">
        <f>L21*S21</f>
        <v>3075.1315380000001</v>
      </c>
      <c r="U21" s="40">
        <v>0.48399999999999999</v>
      </c>
      <c r="V21" s="26">
        <f>L21*U21</f>
        <v>6499.4046480000006</v>
      </c>
      <c r="W21" s="40">
        <v>0.38</v>
      </c>
      <c r="X21" s="26">
        <f>W21*L21</f>
        <v>5102.8383600000006</v>
      </c>
      <c r="Y21" s="41">
        <v>3.0200000000000001E-3</v>
      </c>
      <c r="Z21" s="18">
        <f>L21*Y21</f>
        <v>40.554136440000001</v>
      </c>
      <c r="AA21" s="28">
        <f>IF(J21&gt;0,(AC21+AK21)/J21,0)</f>
        <v>2.8579825555708964E-3</v>
      </c>
      <c r="AB21" s="41">
        <v>2.5000000000000001E-4</v>
      </c>
      <c r="AC21" s="38">
        <f>AB21*L21</f>
        <v>3.3571305000000002</v>
      </c>
      <c r="AD21" s="29">
        <v>0.2142</v>
      </c>
      <c r="AE21" s="42">
        <f>AH21*(1-AI21)*AD21</f>
        <v>36.806414400000001</v>
      </c>
      <c r="AF21" s="29">
        <f>IF(AND(AD21&gt;0,AB21&gt;0,Y21&gt;0),((Y21-AB21)*AD21)/((AD21-AB21)*Y21),0)</f>
        <v>0.91829031044884213</v>
      </c>
      <c r="AG21" s="30">
        <f t="shared" si="0"/>
        <v>0.91355727694976863</v>
      </c>
      <c r="AH21" s="35">
        <v>188</v>
      </c>
      <c r="AI21" s="40">
        <v>8.5999999999999993E-2</v>
      </c>
      <c r="AJ21" s="39">
        <v>0.22140000000000001</v>
      </c>
      <c r="AK21" s="42">
        <f t="shared" si="1"/>
        <v>38.043604800000004</v>
      </c>
      <c r="AL21" s="18">
        <v>1.6</v>
      </c>
      <c r="AM21" s="18"/>
      <c r="AN21" s="122">
        <f>AN20+AH21-AM21</f>
        <v>1631.1999999999987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50</v>
      </c>
      <c r="D22" s="44">
        <v>12600</v>
      </c>
      <c r="E22" s="44">
        <v>2</v>
      </c>
      <c r="F22" s="44">
        <v>16160</v>
      </c>
      <c r="G22" s="38">
        <v>1</v>
      </c>
      <c r="H22" s="38">
        <v>4.8</v>
      </c>
      <c r="I22" s="44">
        <v>16387</v>
      </c>
      <c r="J22" s="44">
        <v>14442</v>
      </c>
      <c r="K22" s="40">
        <v>7.4999999999999997E-2</v>
      </c>
      <c r="L22" s="38">
        <f>J22*(1-K22)</f>
        <v>13358.85</v>
      </c>
      <c r="M22" s="29">
        <v>0.75900000000000001</v>
      </c>
      <c r="N22" s="26">
        <f>L22*M22</f>
        <v>10139.36715</v>
      </c>
      <c r="O22" s="40">
        <v>0.189</v>
      </c>
      <c r="P22" s="26">
        <f>L22*O22</f>
        <v>2524.8226500000001</v>
      </c>
      <c r="Q22" s="40">
        <v>5.1999999999999998E-2</v>
      </c>
      <c r="R22" s="26">
        <f>L22*Q22</f>
        <v>694.66020000000003</v>
      </c>
      <c r="S22" s="40">
        <v>0.24099999999999999</v>
      </c>
      <c r="T22" s="26">
        <f>L22*S22</f>
        <v>3219.4828499999999</v>
      </c>
      <c r="U22" s="40">
        <v>0.46700000000000003</v>
      </c>
      <c r="V22" s="26">
        <f>L22*U22</f>
        <v>6238.5829500000009</v>
      </c>
      <c r="W22" s="40">
        <v>0.39</v>
      </c>
      <c r="X22" s="26">
        <f>W22*L22</f>
        <v>5209.9515000000001</v>
      </c>
      <c r="Y22" s="48">
        <v>3.0699999999999998E-3</v>
      </c>
      <c r="Z22" s="18">
        <f>L22*Y22</f>
        <v>41.011669499999996</v>
      </c>
      <c r="AA22" s="28">
        <f>IF(J22&gt;0,(AC22+AK22)/J22,0)</f>
        <v>2.8013470087245532E-3</v>
      </c>
      <c r="AB22" s="48">
        <v>2.5000000000000001E-4</v>
      </c>
      <c r="AC22" s="38">
        <f>AB22*L22</f>
        <v>3.3397125000000001</v>
      </c>
      <c r="AD22" s="29">
        <v>0.21279999999999999</v>
      </c>
      <c r="AE22" s="42">
        <f>AH22*(1-AI22)*AD22</f>
        <v>37.774128000000005</v>
      </c>
      <c r="AF22" s="29">
        <f>IF(AND(AD22&gt;0,AB22&gt;0,Y22&gt;0),((Y22-AB22)*AD22)/((AD22-AB22)*Y22),0)</f>
        <v>0.91964718782397992</v>
      </c>
      <c r="AG22" s="30">
        <f t="shared" si="0"/>
        <v>0.91184742309840439</v>
      </c>
      <c r="AH22" s="44">
        <v>194</v>
      </c>
      <c r="AI22" s="40">
        <v>8.5000000000000006E-2</v>
      </c>
      <c r="AJ22" s="29">
        <v>0.20910000000000001</v>
      </c>
      <c r="AK22" s="42">
        <f t="shared" si="1"/>
        <v>37.117341000000003</v>
      </c>
      <c r="AL22" s="18">
        <v>1.7</v>
      </c>
      <c r="AM22" s="18"/>
      <c r="AN22" s="122">
        <f>AN21+AH22-AM22</f>
        <v>1825.1999999999987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43700</v>
      </c>
      <c r="E23" s="52"/>
      <c r="F23" s="52">
        <f>SUM(F20:F22)</f>
        <v>42953</v>
      </c>
      <c r="G23" s="53"/>
      <c r="H23" s="53"/>
      <c r="I23" s="52">
        <f>SUM(I20:I22)</f>
        <v>43669</v>
      </c>
      <c r="J23" s="52">
        <f>SUM(J20:J22)</f>
        <v>43484</v>
      </c>
      <c r="K23" s="21">
        <f>IF(J23&gt;0,(J20*K20+J21*K21+J22*K22)/J23,0)</f>
        <v>7.1990525250666904E-2</v>
      </c>
      <c r="L23" s="53">
        <f>L20+L21+L22</f>
        <v>40353.563999999998</v>
      </c>
      <c r="M23" s="54">
        <f>IF(L23&gt;0,N23/L23,0)</f>
        <v>0.77009589398349043</v>
      </c>
      <c r="N23" s="55">
        <f>N20+N21+N22</f>
        <v>31076.113943999997</v>
      </c>
      <c r="O23" s="21">
        <f>IF(L23&gt;0,P23/L23,0)</f>
        <v>0.17077943762290734</v>
      </c>
      <c r="P23" s="55">
        <f>P20+P21+P22</f>
        <v>6891.5589659999996</v>
      </c>
      <c r="Q23" s="21">
        <f>IF(L23&gt;0,R23/L23,0)</f>
        <v>5.9460851636301576E-2</v>
      </c>
      <c r="R23" s="55">
        <f>R20+R21+R22</f>
        <v>2399.4572820000003</v>
      </c>
      <c r="S23" s="21">
        <f>IF(L23&gt;0,T23/L23,0)</f>
        <v>0.23095544185390912</v>
      </c>
      <c r="T23" s="55">
        <f>T20+T21+T22</f>
        <v>9319.8752039999999</v>
      </c>
      <c r="U23" s="21">
        <f>IF(L23&gt;0,V23/L23,0)</f>
        <v>0.47837223314401678</v>
      </c>
      <c r="V23" s="55">
        <f>V20+V21+V22</f>
        <v>19304.024526000001</v>
      </c>
      <c r="W23" s="21">
        <f>IF(L23&gt;0,X23/L23,0)</f>
        <v>0.390034115945744</v>
      </c>
      <c r="X23" s="55">
        <f>X20+X21+X22</f>
        <v>15739.266660000001</v>
      </c>
      <c r="Y23" s="56">
        <f>IF(L23&gt;0,Z23/L23,0)</f>
        <v>3.053361417593747E-3</v>
      </c>
      <c r="Z23" s="57">
        <f>SUM(Z20:Z22)</f>
        <v>123.21401537999999</v>
      </c>
      <c r="AA23" s="63">
        <f>IF(L23&gt;0,(AA20*L20+AA21*L21+AA22*L22)/L23,0)</f>
        <v>2.7966517714777309E-3</v>
      </c>
      <c r="AB23" s="56">
        <f>IF(J23&gt;0,(J20*AB20+J21*AB21+J22*AB22)/J23,0)</f>
        <v>2.5334743813816579E-4</v>
      </c>
      <c r="AC23" s="53">
        <f>SUM(AC20:AC22)</f>
        <v>10.224052919999998</v>
      </c>
      <c r="AD23" s="54">
        <f>IF(J23&gt;0,(J20*AD20+J21*AD21+J22*AD22)/J23,0)</f>
        <v>0.21340028516235857</v>
      </c>
      <c r="AE23" s="59">
        <f>SUM(AE20:AE22)</f>
        <v>111.4502844</v>
      </c>
      <c r="AF23" s="54">
        <f>IF(AND(Z23&gt;0),((Z20*AF20+Z21*AF21+Z22*AF22)/Z23),0)</f>
        <v>0.9181121321563207</v>
      </c>
      <c r="AG23" s="58">
        <f t="shared" si="0"/>
        <v>0.91049172416200563</v>
      </c>
      <c r="AH23" s="52">
        <f>SUM(AH20:AH22)</f>
        <v>571</v>
      </c>
      <c r="AI23" s="21">
        <f>IF(AH23&gt;0,(AI20*AH20+AI21*AH21+AI22*AH22)/AH23,0)</f>
        <v>8.5329246935201414E-2</v>
      </c>
      <c r="AJ23" s="54">
        <f>IF(J23&gt;0,(AJ20*J20+AJ21*J21+AJ22*J22)/J23,0)</f>
        <v>0.21333144604912152</v>
      </c>
      <c r="AK23" s="59">
        <f>SUM(AK20:AK22)</f>
        <v>111.39082830000001</v>
      </c>
      <c r="AL23" s="57"/>
      <c r="AM23" s="57">
        <f>SUM(AM20:AM22)</f>
        <v>0</v>
      </c>
      <c r="AN23" s="124"/>
      <c r="AO23" s="125">
        <f>AN22</f>
        <v>1825.1999999999987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11" t="s">
        <v>51</v>
      </c>
      <c r="D24" s="12">
        <v>13059</v>
      </c>
      <c r="E24" s="12">
        <v>0</v>
      </c>
      <c r="F24" s="12">
        <v>14398</v>
      </c>
      <c r="G24" s="13">
        <v>0.7</v>
      </c>
      <c r="H24" s="13">
        <v>4</v>
      </c>
      <c r="I24" s="12">
        <v>14698</v>
      </c>
      <c r="J24" s="12">
        <v>14410</v>
      </c>
      <c r="K24" s="14">
        <v>7.8E-2</v>
      </c>
      <c r="L24" s="25">
        <f>J24*(1-K24)</f>
        <v>13286.02</v>
      </c>
      <c r="M24" s="15">
        <v>0.88400000000000001</v>
      </c>
      <c r="N24" s="26">
        <f>L24*M24</f>
        <v>11744.841680000001</v>
      </c>
      <c r="O24" s="14">
        <v>4.2000000000000003E-2</v>
      </c>
      <c r="P24" s="26">
        <f>L24*O24</f>
        <v>558.0128400000001</v>
      </c>
      <c r="Q24" s="16">
        <v>7.3999999999999996E-2</v>
      </c>
      <c r="R24" s="26">
        <f>L24*Q24</f>
        <v>983.16548</v>
      </c>
      <c r="S24" s="16">
        <v>0.20599999999999999</v>
      </c>
      <c r="T24" s="26">
        <f>L24*S24</f>
        <v>2736.9201199999998</v>
      </c>
      <c r="U24" s="16">
        <v>0.51800000000000002</v>
      </c>
      <c r="V24" s="26">
        <f>L24*U24</f>
        <v>6882.1583600000004</v>
      </c>
      <c r="W24" s="16">
        <v>0.39</v>
      </c>
      <c r="X24" s="26">
        <f>W24*L24</f>
        <v>5181.5478000000003</v>
      </c>
      <c r="Y24" s="17">
        <v>3.0699999999999998E-3</v>
      </c>
      <c r="Z24" s="61">
        <f>L24*Y24</f>
        <v>40.788081399999996</v>
      </c>
      <c r="AA24" s="28">
        <f>IF(J24&gt;0,(AC24+AK24)/J24,0)</f>
        <v>2.776447966689799E-3</v>
      </c>
      <c r="AB24" s="17">
        <v>2.5999999999999998E-4</v>
      </c>
      <c r="AC24" s="25">
        <f>AB24*L24</f>
        <v>3.4543651999999998</v>
      </c>
      <c r="AD24" s="141">
        <v>0.21859999999999999</v>
      </c>
      <c r="AE24" s="31">
        <f>AH24*(1-AI24)*AD24</f>
        <v>37.603572</v>
      </c>
      <c r="AF24" s="29">
        <f>IF(AND(AD24&gt;0,AB24&gt;0,Y24&gt;0),((Y24-AB24)*AD24)/((AD24-AB24)*Y24),0)</f>
        <v>0.91639939979454099</v>
      </c>
      <c r="AG24" s="62">
        <f t="shared" si="0"/>
        <v>0.90746547992850646</v>
      </c>
      <c r="AH24" s="12">
        <v>188</v>
      </c>
      <c r="AI24" s="14">
        <v>8.5000000000000006E-2</v>
      </c>
      <c r="AJ24" s="15">
        <v>0.21249999999999999</v>
      </c>
      <c r="AK24" s="31">
        <f t="shared" si="1"/>
        <v>36.554250000000003</v>
      </c>
      <c r="AL24" s="19">
        <v>1.62</v>
      </c>
      <c r="AM24" s="19"/>
      <c r="AN24" s="119">
        <f>AN22+AH24-AM24</f>
        <v>2013.1999999999987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11" t="s">
        <v>49</v>
      </c>
      <c r="D25" s="35">
        <v>19341</v>
      </c>
      <c r="E25" s="44">
        <v>3</v>
      </c>
      <c r="F25" s="35">
        <v>17145</v>
      </c>
      <c r="G25" s="36">
        <v>0.5</v>
      </c>
      <c r="H25" s="38">
        <v>4</v>
      </c>
      <c r="I25" s="35">
        <v>17010</v>
      </c>
      <c r="J25" s="35">
        <v>14402</v>
      </c>
      <c r="K25" s="40">
        <v>7.3999999999999996E-2</v>
      </c>
      <c r="L25" s="38">
        <f>J25*(1-K25)</f>
        <v>13336.252</v>
      </c>
      <c r="M25" s="39">
        <v>0.91200000000000003</v>
      </c>
      <c r="N25" s="26">
        <f>L25*M25</f>
        <v>12162.661824000001</v>
      </c>
      <c r="O25" s="37">
        <v>4.7E-2</v>
      </c>
      <c r="P25" s="26">
        <f>L25*O25</f>
        <v>626.80384400000003</v>
      </c>
      <c r="Q25" s="40">
        <v>4.1000000000000002E-2</v>
      </c>
      <c r="R25" s="26">
        <f>L25*Q25</f>
        <v>546.78633200000002</v>
      </c>
      <c r="S25" s="40">
        <v>0.22500000000000001</v>
      </c>
      <c r="T25" s="26">
        <f>L25*S25</f>
        <v>3000.6567</v>
      </c>
      <c r="U25" s="40">
        <v>0.497</v>
      </c>
      <c r="V25" s="26">
        <f>L25*U25</f>
        <v>6628.117244</v>
      </c>
      <c r="W25" s="40">
        <v>0.39</v>
      </c>
      <c r="X25" s="26">
        <f>W25*L25</f>
        <v>5201.1382800000001</v>
      </c>
      <c r="Y25" s="41">
        <v>3.1099999999999999E-3</v>
      </c>
      <c r="Z25" s="18">
        <f>L25*Y25</f>
        <v>41.475743719999997</v>
      </c>
      <c r="AA25" s="28">
        <f>IF(J25&gt;0,(AC25+AK25)/J25,0)</f>
        <v>2.9699059519511179E-3</v>
      </c>
      <c r="AB25" s="41">
        <v>2.5999999999999998E-4</v>
      </c>
      <c r="AC25" s="38">
        <f>AB25*L25</f>
        <v>3.4674255199999999</v>
      </c>
      <c r="AD25" s="29">
        <v>0.215</v>
      </c>
      <c r="AE25" s="42">
        <f>AH25*(1-AI25)*AD25</f>
        <v>39.087000000000003</v>
      </c>
      <c r="AF25" s="29">
        <f>IF(AND(AD25&gt;0,AB25&gt;0,Y25&gt;0),((Y25-AB25)*AD25)/((AD25-AB25)*Y25),0)</f>
        <v>0.91750825869734942</v>
      </c>
      <c r="AG25" s="30">
        <f t="shared" si="0"/>
        <v>0.91355377106855329</v>
      </c>
      <c r="AH25" s="73">
        <v>200</v>
      </c>
      <c r="AI25" s="40">
        <v>9.0999999999999998E-2</v>
      </c>
      <c r="AJ25" s="39">
        <v>0.2162</v>
      </c>
      <c r="AK25" s="42">
        <f t="shared" si="1"/>
        <v>39.305160000000001</v>
      </c>
      <c r="AL25" s="18">
        <v>1.62</v>
      </c>
      <c r="AM25" s="18"/>
      <c r="AN25" s="122">
        <f>AN24+AH25-AM25</f>
        <v>2213.1999999999989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50</v>
      </c>
      <c r="D26" s="44">
        <v>15369</v>
      </c>
      <c r="E26" s="44">
        <v>3</v>
      </c>
      <c r="F26" s="44">
        <v>16901</v>
      </c>
      <c r="G26" s="38">
        <v>0.7</v>
      </c>
      <c r="H26" s="38">
        <v>3.9</v>
      </c>
      <c r="I26" s="44">
        <v>17036</v>
      </c>
      <c r="J26" s="44">
        <v>14264</v>
      </c>
      <c r="K26" s="40">
        <v>7.5999999999999998E-2</v>
      </c>
      <c r="L26" s="38">
        <f>J26*(1-K26)</f>
        <v>13179.936000000002</v>
      </c>
      <c r="M26" s="29">
        <v>0.88</v>
      </c>
      <c r="N26" s="26">
        <f>L26*M26</f>
        <v>11598.343680000002</v>
      </c>
      <c r="O26" s="40">
        <v>5.0999999999999997E-2</v>
      </c>
      <c r="P26" s="26">
        <f>L26*O26</f>
        <v>672.17673600000001</v>
      </c>
      <c r="Q26" s="40">
        <v>6.9000000000000006E-2</v>
      </c>
      <c r="R26" s="26">
        <f>L26*Q26</f>
        <v>909.41558400000019</v>
      </c>
      <c r="S26" s="40">
        <v>0.22800000000000001</v>
      </c>
      <c r="T26" s="26">
        <f>L26*S26</f>
        <v>3005.0254080000004</v>
      </c>
      <c r="U26" s="40">
        <v>0.48899999999999999</v>
      </c>
      <c r="V26" s="26">
        <f>L26*U26</f>
        <v>6444.9887040000003</v>
      </c>
      <c r="W26" s="40">
        <v>0.39</v>
      </c>
      <c r="X26" s="26">
        <f>W26*L26</f>
        <v>5140.175040000001</v>
      </c>
      <c r="Y26" s="48">
        <v>3.1700000000000001E-3</v>
      </c>
      <c r="Z26" s="18">
        <f>L26*Y26</f>
        <v>41.780397120000003</v>
      </c>
      <c r="AA26" s="28">
        <f>IF(J26&gt;0,(AC26+AK26)/J26,0)</f>
        <v>3.0367018872686489E-3</v>
      </c>
      <c r="AB26" s="48">
        <v>2.7E-4</v>
      </c>
      <c r="AC26" s="38">
        <f>AB26*L26</f>
        <v>3.5585827200000004</v>
      </c>
      <c r="AD26" s="29">
        <v>0.22040000000000001</v>
      </c>
      <c r="AE26" s="42">
        <f>AH26*(1-AI26)*AD26</f>
        <v>40.736532000000004</v>
      </c>
      <c r="AF26" s="29">
        <f>IF(AND(AD26&gt;0,AB26&gt;0,Y26&gt;0),((Y26-AB26)*AD26)/((AD26-AB26)*Y26),0)</f>
        <v>0.91594857698798859</v>
      </c>
      <c r="AG26" s="30">
        <f t="shared" si="0"/>
        <v>0.91223281124216571</v>
      </c>
      <c r="AH26" s="44">
        <v>202</v>
      </c>
      <c r="AI26" s="40">
        <v>8.5000000000000006E-2</v>
      </c>
      <c r="AJ26" s="29">
        <v>0.21510000000000001</v>
      </c>
      <c r="AK26" s="42">
        <f t="shared" si="1"/>
        <v>39.756933000000004</v>
      </c>
      <c r="AL26" s="18">
        <v>1.7</v>
      </c>
      <c r="AM26" s="18"/>
      <c r="AN26" s="122">
        <f>AN25+AH26-AM26</f>
        <v>2415.1999999999989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47769</v>
      </c>
      <c r="E27" s="52"/>
      <c r="F27" s="52">
        <f>SUM(F24:F26)</f>
        <v>48444</v>
      </c>
      <c r="G27" s="53"/>
      <c r="H27" s="53"/>
      <c r="I27" s="52">
        <f>SUM(I24:I26)</f>
        <v>48744</v>
      </c>
      <c r="J27" s="52">
        <f>SUM(J24:J26)</f>
        <v>43076</v>
      </c>
      <c r="K27" s="21">
        <f>IF(J27&gt;0,(J24*K24+J25*K25+J26*K26)/J27,0)</f>
        <v>7.6000371436530795E-2</v>
      </c>
      <c r="L27" s="53">
        <f>L24+L25+L26</f>
        <v>39802.207999999999</v>
      </c>
      <c r="M27" s="54">
        <f>IF(L27&gt;0,N27/L27,0)</f>
        <v>0.89205722416203648</v>
      </c>
      <c r="N27" s="55">
        <f>N24+N25+N26</f>
        <v>35505.847183999998</v>
      </c>
      <c r="O27" s="21">
        <f>IF(L27&gt;0,P27/L27,0)</f>
        <v>4.6655537803329913E-2</v>
      </c>
      <c r="P27" s="55">
        <f>P24+P25+P26</f>
        <v>1856.9934200000002</v>
      </c>
      <c r="Q27" s="21">
        <f>IF(L27&gt;0,R27/L27,0)</f>
        <v>6.1287238034633658E-2</v>
      </c>
      <c r="R27" s="55">
        <f>R24+R25+R26</f>
        <v>2439.3673960000001</v>
      </c>
      <c r="S27" s="21">
        <f>IF(L27&gt;0,T27/L27,0)</f>
        <v>0.21965118688892837</v>
      </c>
      <c r="T27" s="55">
        <f>T24+T25+T26</f>
        <v>8742.6022279999997</v>
      </c>
      <c r="U27" s="21">
        <f>IF(L27&gt;0,V27/L27,0)</f>
        <v>0.50136073626870148</v>
      </c>
      <c r="V27" s="55">
        <f>V24+V25+V26</f>
        <v>19955.264308000002</v>
      </c>
      <c r="W27" s="21">
        <f>IF(L27&gt;0,X27/L27,0)</f>
        <v>0.39000000000000007</v>
      </c>
      <c r="X27" s="55">
        <f>X24+X25+X26</f>
        <v>15522.861120000001</v>
      </c>
      <c r="Y27" s="56">
        <f>IF(L27&gt;0,Z27/L27,0)</f>
        <v>3.1165161048351889E-3</v>
      </c>
      <c r="Z27" s="57">
        <f>SUM(Z24:Z26)</f>
        <v>124.04422224</v>
      </c>
      <c r="AA27" s="63">
        <f>IF(L27&gt;0,(AA24*L24+AA25*L25+AA26*L26)/L27,0)</f>
        <v>2.9274479931163623E-3</v>
      </c>
      <c r="AB27" s="56">
        <f>IF(J27&gt;0,(J24*AB24+J25*AB25+J26*AB26)/J27,0)</f>
        <v>2.6331135667192866E-4</v>
      </c>
      <c r="AC27" s="53">
        <f>SUM(AC24:AC26)</f>
        <v>10.480373440000001</v>
      </c>
      <c r="AD27" s="54">
        <f>IF(J27&gt;0,(J24*AD24+J25*AD25+J26*AD26)/J27,0)</f>
        <v>0.21799242269477206</v>
      </c>
      <c r="AE27" s="59">
        <f>SUM(AE24:AE26)</f>
        <v>117.42710400000001</v>
      </c>
      <c r="AF27" s="54">
        <f>IF(AND(Z27&gt;0),((Z24*AF24+Z25*AF25+Z26*AF26)/Z27),0)</f>
        <v>0.91661831520467174</v>
      </c>
      <c r="AG27" s="58">
        <f t="shared" si="0"/>
        <v>0.91117230750536493</v>
      </c>
      <c r="AH27" s="52">
        <f>SUM(AH24:AH26)</f>
        <v>590</v>
      </c>
      <c r="AI27" s="21">
        <f>IF(AH27&gt;0,(AI24*AH24+AI25*AH25+AI26*AH26)/AH27,0)</f>
        <v>8.7033898305084748E-2</v>
      </c>
      <c r="AJ27" s="54">
        <f>IF(J27&gt;0,(AJ24*J24+AJ25*J25+AJ26*J26)/J27,0)</f>
        <v>0.21459800817160371</v>
      </c>
      <c r="AK27" s="59">
        <f>SUM(AK24:AK26)</f>
        <v>115.616343</v>
      </c>
      <c r="AL27" s="57"/>
      <c r="AM27" s="57">
        <f>SUM(AM24:AM26)</f>
        <v>0</v>
      </c>
      <c r="AN27" s="124"/>
      <c r="AO27" s="125">
        <f>AN26</f>
        <v>2415.1999999999989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11" t="s">
        <v>51</v>
      </c>
      <c r="D28" s="12">
        <v>4742</v>
      </c>
      <c r="E28" s="12">
        <v>2</v>
      </c>
      <c r="F28" s="12">
        <v>10312</v>
      </c>
      <c r="G28" s="13">
        <v>0.8</v>
      </c>
      <c r="H28" s="13">
        <v>3.8</v>
      </c>
      <c r="I28" s="12">
        <v>10309</v>
      </c>
      <c r="J28" s="12">
        <v>14490</v>
      </c>
      <c r="K28" s="14">
        <v>7.9000000000000001E-2</v>
      </c>
      <c r="L28" s="25">
        <f>J28*(1-K28)</f>
        <v>13345.29</v>
      </c>
      <c r="M28" s="15">
        <v>0.873</v>
      </c>
      <c r="N28" s="26">
        <f>L28*M28</f>
        <v>11650.438170000001</v>
      </c>
      <c r="O28" s="14">
        <v>0.06</v>
      </c>
      <c r="P28" s="26">
        <f>L28*O28</f>
        <v>800.7174</v>
      </c>
      <c r="Q28" s="16">
        <v>5.7000000000000002E-2</v>
      </c>
      <c r="R28" s="26">
        <f>L28*Q28</f>
        <v>760.68153000000007</v>
      </c>
      <c r="S28" s="16">
        <v>0.21299999999999999</v>
      </c>
      <c r="T28" s="26">
        <f>L28*S28</f>
        <v>2842.5467699999999</v>
      </c>
      <c r="U28" s="16">
        <v>0.502</v>
      </c>
      <c r="V28" s="26">
        <f>L28*U28</f>
        <v>6699.3355800000008</v>
      </c>
      <c r="W28" s="16">
        <v>0.39</v>
      </c>
      <c r="X28" s="26">
        <f>W28*L28</f>
        <v>5204.6631000000007</v>
      </c>
      <c r="Y28" s="17">
        <v>3.0999999999999999E-3</v>
      </c>
      <c r="Z28" s="61">
        <f>L28*Y28</f>
        <v>41.370398999999999</v>
      </c>
      <c r="AA28" s="28">
        <f>IF(J28&gt;0,(AC28+AK28)/J28,0)</f>
        <v>2.8118239751552801E-3</v>
      </c>
      <c r="AB28" s="17">
        <v>2.5999999999999998E-4</v>
      </c>
      <c r="AC28" s="25">
        <f>AB28*L28</f>
        <v>3.4697754000000001</v>
      </c>
      <c r="AD28" s="141">
        <v>0.2114</v>
      </c>
      <c r="AE28" s="31">
        <f>AH28*(1-AI28)*AD28</f>
        <v>36.872388000000001</v>
      </c>
      <c r="AF28" s="29">
        <f>IF(AND(AD28&gt;0,AB28&gt;0,Y28&gt;0),((Y28-AB28)*AD28)/((AD28-AB28)*Y28),0)</f>
        <v>0.91725716311146566</v>
      </c>
      <c r="AG28" s="62">
        <f t="shared" si="0"/>
        <v>0.90863883335488416</v>
      </c>
      <c r="AH28" s="73">
        <v>190</v>
      </c>
      <c r="AI28" s="14">
        <v>8.2000000000000003E-2</v>
      </c>
      <c r="AJ28" s="15">
        <v>0.2137</v>
      </c>
      <c r="AK28" s="31">
        <f t="shared" si="1"/>
        <v>37.273554000000004</v>
      </c>
      <c r="AL28" s="19">
        <v>1.6</v>
      </c>
      <c r="AM28" s="19">
        <v>1003.54</v>
      </c>
      <c r="AN28" s="119">
        <f>AN26+AH28-AM28</f>
        <v>1601.6599999999989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11" t="s">
        <v>49</v>
      </c>
      <c r="D29" s="35">
        <v>16823</v>
      </c>
      <c r="E29" s="44">
        <v>7</v>
      </c>
      <c r="F29" s="35">
        <v>15914</v>
      </c>
      <c r="G29" s="38">
        <v>0.4</v>
      </c>
      <c r="H29" s="38">
        <v>2.9</v>
      </c>
      <c r="I29" s="35">
        <v>15948</v>
      </c>
      <c r="J29" s="35">
        <v>14767</v>
      </c>
      <c r="K29" s="40">
        <v>7.6999999999999999E-2</v>
      </c>
      <c r="L29" s="38">
        <f>J29*(1-K29)</f>
        <v>13629.941000000001</v>
      </c>
      <c r="M29" s="39">
        <v>0.87</v>
      </c>
      <c r="N29" s="26">
        <f>L29*M29</f>
        <v>11858.04867</v>
      </c>
      <c r="O29" s="37">
        <v>0.111</v>
      </c>
      <c r="P29" s="26">
        <f>L29*O29</f>
        <v>1512.9234510000001</v>
      </c>
      <c r="Q29" s="40">
        <v>1.9E-2</v>
      </c>
      <c r="R29" s="26">
        <f>L29*Q29</f>
        <v>258.96887900000002</v>
      </c>
      <c r="S29" s="40">
        <v>0.223</v>
      </c>
      <c r="T29" s="26">
        <f>L29*S29</f>
        <v>3039.4768430000004</v>
      </c>
      <c r="U29" s="40">
        <v>0.495</v>
      </c>
      <c r="V29" s="26">
        <f>L29*U29</f>
        <v>6746.8207950000005</v>
      </c>
      <c r="W29" s="40">
        <v>0.39</v>
      </c>
      <c r="X29" s="26">
        <f>W29*L29</f>
        <v>5315.6769900000008</v>
      </c>
      <c r="Y29" s="41">
        <v>3.0699999999999998E-3</v>
      </c>
      <c r="Z29" s="18">
        <f>L29*Y29</f>
        <v>41.843918870000003</v>
      </c>
      <c r="AA29" s="28">
        <f>IF(J29&gt;0,(AC29+AK29)/J29,0)</f>
        <v>2.9137348317193742E-3</v>
      </c>
      <c r="AB29" s="41">
        <v>2.5999999999999998E-4</v>
      </c>
      <c r="AC29" s="38">
        <f>AB29*L29</f>
        <v>3.54378466</v>
      </c>
      <c r="AD29" s="29">
        <v>0.21479999999999999</v>
      </c>
      <c r="AE29" s="42">
        <f>AH29*(1-AI29)*AD29</f>
        <v>39.854421600000002</v>
      </c>
      <c r="AF29" s="29">
        <f>IF(AND(AD29&gt;0,AB29&gt;0,Y29&gt;0),((Y29-AB29)*AD29)/((AD29-AB29)*Y29),0)</f>
        <v>0.91641870539467973</v>
      </c>
      <c r="AG29" s="30">
        <f t="shared" si="0"/>
        <v>0.91188158728182311</v>
      </c>
      <c r="AH29" s="35">
        <v>203</v>
      </c>
      <c r="AI29" s="40">
        <v>8.5999999999999993E-2</v>
      </c>
      <c r="AJ29" s="39">
        <v>0.21279999999999999</v>
      </c>
      <c r="AK29" s="42">
        <f t="shared" si="1"/>
        <v>39.483337599999999</v>
      </c>
      <c r="AL29" s="18">
        <v>1.62</v>
      </c>
      <c r="AM29" s="18"/>
      <c r="AN29" s="122">
        <f>AN28+AH29-AM29</f>
        <v>1804.6599999999989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54</v>
      </c>
      <c r="D30" s="44">
        <v>24275</v>
      </c>
      <c r="E30" s="44">
        <v>2</v>
      </c>
      <c r="F30" s="44">
        <v>16665</v>
      </c>
      <c r="G30" s="38">
        <v>0.6</v>
      </c>
      <c r="H30" s="38">
        <v>4</v>
      </c>
      <c r="I30" s="44">
        <v>16673</v>
      </c>
      <c r="J30" s="44">
        <v>14771</v>
      </c>
      <c r="K30" s="40">
        <v>8.3000000000000004E-2</v>
      </c>
      <c r="L30" s="38">
        <f>J30*(1-K30)</f>
        <v>13545.007000000001</v>
      </c>
      <c r="M30" s="29">
        <v>0.89</v>
      </c>
      <c r="N30" s="26">
        <f>L30*M30</f>
        <v>12055.056230000002</v>
      </c>
      <c r="O30" s="40">
        <v>9.0999999999999998E-2</v>
      </c>
      <c r="P30" s="26">
        <f>L30*O30</f>
        <v>1232.5956370000001</v>
      </c>
      <c r="Q30" s="40">
        <v>1.9E-2</v>
      </c>
      <c r="R30" s="26">
        <f>L30*Q30</f>
        <v>257.35513300000002</v>
      </c>
      <c r="S30" s="40">
        <v>0.22700000000000001</v>
      </c>
      <c r="T30" s="26">
        <f>L30*S30</f>
        <v>3074.7165890000006</v>
      </c>
      <c r="U30" s="40">
        <v>0.499</v>
      </c>
      <c r="V30" s="26">
        <f>L30*U30</f>
        <v>6758.958493000001</v>
      </c>
      <c r="W30" s="40">
        <v>0.4</v>
      </c>
      <c r="X30" s="26">
        <f>W30*L30</f>
        <v>5418.0028000000011</v>
      </c>
      <c r="Y30" s="48">
        <v>3.0300000000000001E-3</v>
      </c>
      <c r="Z30" s="18">
        <f>L30*Y30</f>
        <v>41.041371210000008</v>
      </c>
      <c r="AA30" s="28">
        <f>IF(J30&gt;0,(AC30+AK30)/J30,0)</f>
        <v>2.8731493250287727E-3</v>
      </c>
      <c r="AB30" s="48">
        <v>2.4000000000000001E-4</v>
      </c>
      <c r="AC30" s="38">
        <f>AB30*L30</f>
        <v>3.2508016800000004</v>
      </c>
      <c r="AD30" s="29">
        <v>0.21679999999999999</v>
      </c>
      <c r="AE30" s="42">
        <f>AH30*(1-AI30)*AD30</f>
        <v>38.513435999999999</v>
      </c>
      <c r="AF30" s="29">
        <f>IF(AND(AD30&gt;0,AB30&gt;0,Y30&gt;0),((Y30-AB30)*AD30)/((AD30-AB30)*Y30),0)</f>
        <v>0.92181253588971757</v>
      </c>
      <c r="AG30" s="30">
        <f t="shared" si="0"/>
        <v>0.91746611837515923</v>
      </c>
      <c r="AH30" s="44">
        <v>195</v>
      </c>
      <c r="AI30" s="40">
        <v>8.8999999999999996E-2</v>
      </c>
      <c r="AJ30" s="29">
        <v>0.22059999999999999</v>
      </c>
      <c r="AK30" s="42">
        <f t="shared" si="1"/>
        <v>39.188487000000002</v>
      </c>
      <c r="AL30" s="18">
        <v>1.72</v>
      </c>
      <c r="AM30" s="18"/>
      <c r="AN30" s="122">
        <f>AN29+AH30-AM30</f>
        <v>1999.6599999999989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45840</v>
      </c>
      <c r="E31" s="52"/>
      <c r="F31" s="52">
        <f>SUM(F28:F30)</f>
        <v>42891</v>
      </c>
      <c r="G31" s="53"/>
      <c r="H31" s="53"/>
      <c r="I31" s="52">
        <f>SUM(I28:I30)</f>
        <v>42930</v>
      </c>
      <c r="J31" s="52">
        <f>SUM(J28:J30)</f>
        <v>44028</v>
      </c>
      <c r="K31" s="21">
        <f>IF(J31&gt;0,(J28*K28+J29*K29+J30*K30)/J31,0)</f>
        <v>7.9671163804851466E-2</v>
      </c>
      <c r="L31" s="53">
        <f>L28+L29+L30</f>
        <v>40520.237999999998</v>
      </c>
      <c r="M31" s="54">
        <f>IF(L31&gt;0,N31/L31,0)</f>
        <v>0.87767359782042742</v>
      </c>
      <c r="N31" s="55">
        <f>N28+N29+N30</f>
        <v>35563.54307</v>
      </c>
      <c r="O31" s="21">
        <f>IF(L31&gt;0,P31/L31,0)</f>
        <v>8.7517661865658361E-2</v>
      </c>
      <c r="P31" s="55">
        <f>P28+P29+P30</f>
        <v>3546.2364880000005</v>
      </c>
      <c r="Q31" s="21">
        <f>IF(L31&gt;0,R31/L31,0)</f>
        <v>3.1515252748515452E-2</v>
      </c>
      <c r="R31" s="55">
        <f>R28+R29+R30</f>
        <v>1277.0055420000001</v>
      </c>
      <c r="S31" s="21">
        <f>IF(L31&gt;0,T31/L31,0)</f>
        <v>0.22104362274476277</v>
      </c>
      <c r="T31" s="55">
        <f>T28+T29+T30</f>
        <v>8956.7402020000009</v>
      </c>
      <c r="U31" s="21">
        <f>IF(L31&gt;0,V31/L31,0)</f>
        <v>0.49864255160594084</v>
      </c>
      <c r="V31" s="55">
        <f>V28+V29+V30</f>
        <v>20205.114868000004</v>
      </c>
      <c r="W31" s="21">
        <f>IF(L31&gt;0,X31/L31,0)</f>
        <v>0.393342775775404</v>
      </c>
      <c r="X31" s="55">
        <f>X28+X29+X30</f>
        <v>15938.342890000004</v>
      </c>
      <c r="Y31" s="56">
        <f>IF(L31&gt;0,Z31/L31,0)</f>
        <v>3.0665093595945814E-3</v>
      </c>
      <c r="Z31" s="57">
        <f>SUM(Z28:Z30)</f>
        <v>124.25568908000001</v>
      </c>
      <c r="AA31" s="63">
        <f>IF(L31&gt;0,(AA28*L28+AA29*L29+AA30*L30)/L31,0)</f>
        <v>2.8666037929722925E-3</v>
      </c>
      <c r="AB31" s="56">
        <f>IF(J31&gt;0,(J28*AB28+J29*AB29+J30*AB30)/J31,0)</f>
        <v>2.5329017897701461E-4</v>
      </c>
      <c r="AC31" s="53">
        <f>SUM(AC28:AC30)</f>
        <v>10.26436174</v>
      </c>
      <c r="AD31" s="54">
        <f>IF(J31&gt;0,(J28*AD28+J29*AD29+J30*AD30)/J31,0)</f>
        <v>0.21435201235577361</v>
      </c>
      <c r="AE31" s="59">
        <f>SUM(AE28:AE30)</f>
        <v>115.24024559999999</v>
      </c>
      <c r="AF31" s="54">
        <f>IF(AND(Z31&gt;0),((Z28*AF28+Z29*AF29+Z30*AF30)/Z31),0)</f>
        <v>0.91847943622941741</v>
      </c>
      <c r="AG31" s="58">
        <f t="shared" si="0"/>
        <v>0.91271272991201591</v>
      </c>
      <c r="AH31" s="52">
        <f>SUM(AH28:AH30)</f>
        <v>588</v>
      </c>
      <c r="AI31" s="21">
        <f>IF(AH31&gt;0,(AI28*AH28+AI29*AH29+AI30*AH30)/AH31,0)</f>
        <v>8.570238095238096E-2</v>
      </c>
      <c r="AJ31" s="54">
        <f>IF(J31&gt;0,(AJ28*J28+AJ29*J29+AJ30*J30)/J31,0)</f>
        <v>0.2157130280730444</v>
      </c>
      <c r="AK31" s="59">
        <f>SUM(AK28:AK30)</f>
        <v>115.9453786</v>
      </c>
      <c r="AL31" s="57"/>
      <c r="AM31" s="57">
        <f>SUM(AM28:AM30)</f>
        <v>1003.54</v>
      </c>
      <c r="AN31" s="124"/>
      <c r="AO31" s="125">
        <f>AN30</f>
        <v>1999.6599999999989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58</v>
      </c>
      <c r="D32" s="12">
        <v>6400</v>
      </c>
      <c r="E32" s="12">
        <v>1</v>
      </c>
      <c r="F32" s="12">
        <v>10198</v>
      </c>
      <c r="G32" s="13">
        <v>0.9</v>
      </c>
      <c r="H32" s="13">
        <v>3.3</v>
      </c>
      <c r="I32" s="12">
        <v>9627</v>
      </c>
      <c r="J32" s="12">
        <v>14907</v>
      </c>
      <c r="K32" s="14">
        <v>7.9000000000000001E-2</v>
      </c>
      <c r="L32" s="25">
        <f>J32*(1-K32)</f>
        <v>13729.347</v>
      </c>
      <c r="M32" s="15">
        <v>0.81599999999999995</v>
      </c>
      <c r="N32" s="26">
        <f>L32*M32</f>
        <v>11203.147152</v>
      </c>
      <c r="O32" s="14">
        <v>0.155</v>
      </c>
      <c r="P32" s="26">
        <f>L32*O32</f>
        <v>2128.048785</v>
      </c>
      <c r="Q32" s="16">
        <v>2.9000000000000001E-2</v>
      </c>
      <c r="R32" s="26">
        <f>L32*Q32</f>
        <v>398.15106300000002</v>
      </c>
      <c r="S32" s="16">
        <v>0.219</v>
      </c>
      <c r="T32" s="26">
        <f>L32*S32</f>
        <v>3006.7269929999998</v>
      </c>
      <c r="U32" s="16">
        <v>0.49299999999999999</v>
      </c>
      <c r="V32" s="26">
        <f>L32*U32</f>
        <v>6768.5680709999997</v>
      </c>
      <c r="W32" s="16">
        <v>0.39</v>
      </c>
      <c r="X32" s="26">
        <f>W32*L32</f>
        <v>5354.4453300000005</v>
      </c>
      <c r="Y32" s="17">
        <v>3.0300000000000001E-3</v>
      </c>
      <c r="Z32" s="61">
        <f>L32*Y32</f>
        <v>41.59992141</v>
      </c>
      <c r="AA32" s="28">
        <f>IF(J32&gt;0,(AC32+AK32)/J32,0)</f>
        <v>2.8490887039645803E-3</v>
      </c>
      <c r="AB32" s="17">
        <v>2.3000000000000001E-4</v>
      </c>
      <c r="AC32" s="25">
        <f>AB32*L32</f>
        <v>3.1577498099999999</v>
      </c>
      <c r="AD32" s="141">
        <v>0.21859999999999999</v>
      </c>
      <c r="AE32" s="31">
        <f>AH32*(1-AI32)*AD32</f>
        <v>39.403742999999999</v>
      </c>
      <c r="AF32" s="29">
        <f>IF(AND(AD32&gt;0,AB32&gt;0,Y32&gt;0),((Y32-AB32)*AD32)/((AD32-AB32)*Y32),0)</f>
        <v>0.92506571717757025</v>
      </c>
      <c r="AG32" s="62">
        <f t="shared" si="0"/>
        <v>0.92024288602830573</v>
      </c>
      <c r="AH32" s="12">
        <v>197</v>
      </c>
      <c r="AI32" s="14">
        <v>8.5000000000000006E-2</v>
      </c>
      <c r="AJ32" s="15">
        <v>0.21809999999999999</v>
      </c>
      <c r="AK32" s="31">
        <f t="shared" si="1"/>
        <v>39.313615499999997</v>
      </c>
      <c r="AL32" s="19">
        <v>1.68</v>
      </c>
      <c r="AM32" s="19">
        <v>1010.08</v>
      </c>
      <c r="AN32" s="119">
        <f>AN30+AH32-AM32</f>
        <v>1186.579999999999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49</v>
      </c>
      <c r="D33" s="35">
        <v>18507</v>
      </c>
      <c r="E33" s="44">
        <v>4</v>
      </c>
      <c r="F33" s="35">
        <v>16498</v>
      </c>
      <c r="G33" s="36">
        <v>0.4</v>
      </c>
      <c r="H33" s="38">
        <v>4.0999999999999996</v>
      </c>
      <c r="I33" s="35">
        <v>16317</v>
      </c>
      <c r="J33" s="35">
        <v>15146</v>
      </c>
      <c r="K33" s="40">
        <v>7.9000000000000001E-2</v>
      </c>
      <c r="L33" s="38">
        <f>J33*(1-K33)</f>
        <v>13949.466</v>
      </c>
      <c r="M33" s="39">
        <v>0.90500000000000003</v>
      </c>
      <c r="N33" s="26">
        <f>L33*M33</f>
        <v>12624.266730000001</v>
      </c>
      <c r="O33" s="37">
        <v>0.09</v>
      </c>
      <c r="P33" s="26">
        <f>L33*O33</f>
        <v>1255.4519399999999</v>
      </c>
      <c r="Q33" s="40">
        <v>5.0000000000000001E-3</v>
      </c>
      <c r="R33" s="26">
        <f>L33*Q33</f>
        <v>69.747330000000005</v>
      </c>
      <c r="S33" s="40">
        <v>0.22</v>
      </c>
      <c r="T33" s="26">
        <f>L33*S33</f>
        <v>3068.8825200000001</v>
      </c>
      <c r="U33" s="40">
        <v>0.502</v>
      </c>
      <c r="V33" s="26">
        <f>L33*U33</f>
        <v>7002.6319320000002</v>
      </c>
      <c r="W33" s="40">
        <v>0.39</v>
      </c>
      <c r="X33" s="26">
        <f>W33*L33</f>
        <v>5440.2917400000006</v>
      </c>
      <c r="Y33" s="41">
        <v>3.0699999999999998E-3</v>
      </c>
      <c r="Z33" s="18">
        <f>L33*Y33</f>
        <v>42.824860619999995</v>
      </c>
      <c r="AA33" s="28">
        <f>IF(J33&gt;0,(AC33+AK33)/J33,0)</f>
        <v>2.8601369298824775E-3</v>
      </c>
      <c r="AB33" s="41">
        <v>2.4000000000000001E-4</v>
      </c>
      <c r="AC33" s="38">
        <f>AB33*L33</f>
        <v>3.3478718400000003</v>
      </c>
      <c r="AD33" s="29">
        <v>0.21079999999999999</v>
      </c>
      <c r="AE33" s="42">
        <f>AH33*(1-AI33)*AD33</f>
        <v>39.577489199999995</v>
      </c>
      <c r="AF33" s="29">
        <f>IF(AND(AD33&gt;0,AB33&gt;0,Y33&gt;0),((Y33-AB33)*AD33)/((AD33-AB33)*Y33),0)</f>
        <v>0.92287481559953655</v>
      </c>
      <c r="AG33" s="30">
        <f t="shared" si="0"/>
        <v>0.9171217956430886</v>
      </c>
      <c r="AH33" s="35">
        <v>207</v>
      </c>
      <c r="AI33" s="40">
        <v>9.2999999999999999E-2</v>
      </c>
      <c r="AJ33" s="39">
        <v>0.21290000000000001</v>
      </c>
      <c r="AK33" s="42">
        <f t="shared" si="1"/>
        <v>39.971762099999999</v>
      </c>
      <c r="AL33" s="18">
        <v>1.63</v>
      </c>
      <c r="AM33" s="18"/>
      <c r="AN33" s="122">
        <f>AN32+AH33-AM33</f>
        <v>1393.579999999999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54</v>
      </c>
      <c r="D34" s="44">
        <v>20493</v>
      </c>
      <c r="E34" s="44">
        <v>1</v>
      </c>
      <c r="F34" s="44">
        <v>16276</v>
      </c>
      <c r="G34" s="38">
        <v>0.7</v>
      </c>
      <c r="H34" s="38">
        <v>3.9</v>
      </c>
      <c r="I34" s="44">
        <v>16682</v>
      </c>
      <c r="J34" s="44">
        <v>15286</v>
      </c>
      <c r="K34" s="40">
        <v>7.0000000000000007E-2</v>
      </c>
      <c r="L34" s="38">
        <f>J34*(1-K34)</f>
        <v>14215.98</v>
      </c>
      <c r="M34" s="29">
        <v>0.87</v>
      </c>
      <c r="N34" s="26">
        <f>L34*M34</f>
        <v>12367.902599999999</v>
      </c>
      <c r="O34" s="40">
        <v>0.106</v>
      </c>
      <c r="P34" s="26">
        <f>L34*O34</f>
        <v>1506.8938799999999</v>
      </c>
      <c r="Q34" s="40">
        <v>2.4E-2</v>
      </c>
      <c r="R34" s="26">
        <f>L34*Q34</f>
        <v>341.18351999999999</v>
      </c>
      <c r="S34" s="40">
        <v>0.223</v>
      </c>
      <c r="T34" s="26">
        <f>L34*S34</f>
        <v>3170.16354</v>
      </c>
      <c r="U34" s="40">
        <v>0.48899999999999999</v>
      </c>
      <c r="V34" s="26">
        <f>L34*U34</f>
        <v>6951.6142199999995</v>
      </c>
      <c r="W34" s="40">
        <v>0.4</v>
      </c>
      <c r="X34" s="26">
        <f>W34*L34</f>
        <v>5686.3919999999998</v>
      </c>
      <c r="Y34" s="48">
        <v>3.1199999999999999E-3</v>
      </c>
      <c r="Z34" s="18">
        <f>L34*Y34</f>
        <v>44.353857599999998</v>
      </c>
      <c r="AA34" s="28">
        <f>IF(J34&gt;0,(AC34+AK34)/J34,0)</f>
        <v>2.7469564961402591E-3</v>
      </c>
      <c r="AB34" s="48">
        <v>2.4000000000000001E-4</v>
      </c>
      <c r="AC34" s="38">
        <f>AB34*L34</f>
        <v>3.4118352000000001</v>
      </c>
      <c r="AD34" s="29">
        <v>0.217</v>
      </c>
      <c r="AE34" s="42">
        <f>AH34*(1-AI34)*AD34</f>
        <v>37.675322999999999</v>
      </c>
      <c r="AF34" s="29">
        <f>IF(AND(AD34&gt;0,AB34&gt;0,Y34&gt;0),((Y34-AB34)*AD34)/((AD34-AB34)*Y34),0)</f>
        <v>0.92409896801851021</v>
      </c>
      <c r="AG34" s="30">
        <f t="shared" si="0"/>
        <v>0.91361738393824965</v>
      </c>
      <c r="AH34" s="44">
        <v>191</v>
      </c>
      <c r="AI34" s="40">
        <v>9.0999999999999998E-2</v>
      </c>
      <c r="AJ34" s="29">
        <v>0.22220000000000001</v>
      </c>
      <c r="AK34" s="42">
        <f t="shared" si="1"/>
        <v>38.578141800000004</v>
      </c>
      <c r="AL34" s="18">
        <v>1.7</v>
      </c>
      <c r="AM34" s="18"/>
      <c r="AN34" s="122">
        <f>AN33+AH34-AM34</f>
        <v>1584.579999999999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45400</v>
      </c>
      <c r="E35" s="52"/>
      <c r="F35" s="52">
        <f>SUM(F32:F34)</f>
        <v>42972</v>
      </c>
      <c r="G35" s="53"/>
      <c r="H35" s="53"/>
      <c r="I35" s="52">
        <f>SUM(I32:I34)</f>
        <v>42626</v>
      </c>
      <c r="J35" s="52">
        <f>SUM(J32:J34)</f>
        <v>45339</v>
      </c>
      <c r="K35" s="21">
        <f>IF(J35&gt;0,(J32*K32+J33*K33+J34*K34)/J35,0)</f>
        <v>7.5965658704426661E-2</v>
      </c>
      <c r="L35" s="53">
        <f>L32+L33+L34</f>
        <v>41894.793000000005</v>
      </c>
      <c r="M35" s="54">
        <f>IF(L35&gt;0,N35/L35,0)</f>
        <v>0.86395740115006647</v>
      </c>
      <c r="N35" s="55">
        <f>N32+N33+N34</f>
        <v>36195.316482000002</v>
      </c>
      <c r="O35" s="21">
        <f>IF(L35&gt;0,P35/L35,0)</f>
        <v>0.11673036801972023</v>
      </c>
      <c r="P35" s="55">
        <f>P32+P33+P34</f>
        <v>4890.3946049999995</v>
      </c>
      <c r="Q35" s="21">
        <f>IF(L35&gt;0,R35/L35,0)</f>
        <v>1.9312230830213193E-2</v>
      </c>
      <c r="R35" s="55">
        <f>R32+R33+R34</f>
        <v>809.08191299999999</v>
      </c>
      <c r="S35" s="21">
        <f>IF(L35&gt;0,T35/L35,0)</f>
        <v>0.22069026699809682</v>
      </c>
      <c r="T35" s="55">
        <f>T32+T33+T34</f>
        <v>9245.773052999999</v>
      </c>
      <c r="U35" s="21">
        <f>IF(L35&gt;0,V35/L35,0)</f>
        <v>0.4946393749457122</v>
      </c>
      <c r="V35" s="55">
        <f>V32+V33+V34</f>
        <v>20722.814223000001</v>
      </c>
      <c r="W35" s="21">
        <f>IF(L35&gt;0,X35/L35,0)</f>
        <v>0.39339325700928995</v>
      </c>
      <c r="X35" s="55">
        <f>X32+X33+X34</f>
        <v>16481.129070000003</v>
      </c>
      <c r="Y35" s="56">
        <f>IF(L35&gt;0,Z35/L35,0)</f>
        <v>3.0738578808588448E-3</v>
      </c>
      <c r="Z35" s="57">
        <f>SUM(Z32:Z34)</f>
        <v>128.77863962999999</v>
      </c>
      <c r="AA35" s="63">
        <f>IF(L35&gt;0,(AA32*L32+AA33*L33+AA34*L34)/L35,0)</f>
        <v>2.8181112845992577E-3</v>
      </c>
      <c r="AB35" s="56">
        <f>IF(J35&gt;0,(J32*AB32+J33*AB33+J34*AB34)/J35,0)</f>
        <v>2.3671210216370011E-4</v>
      </c>
      <c r="AC35" s="53">
        <f>SUM(AC32:AC34)</f>
        <v>9.9174568500000007</v>
      </c>
      <c r="AD35" s="54">
        <f>IF(J35&gt;0,(J32*AD32+J33*AD33+J34*AD34)/J35,0)</f>
        <v>0.2154548843159311</v>
      </c>
      <c r="AE35" s="59">
        <f>SUM(AE32:AE34)</f>
        <v>116.65655519999999</v>
      </c>
      <c r="AF35" s="54">
        <f>IF(AND(Z35&gt;0),((Z32*AF32+Z33*AF33+Z34*AF34)/Z35),0)</f>
        <v>0.92400417382193256</v>
      </c>
      <c r="AG35" s="58">
        <f t="shared" si="0"/>
        <v>0.91700015718769234</v>
      </c>
      <c r="AH35" s="52">
        <f>SUM(AH32:AH34)</f>
        <v>595</v>
      </c>
      <c r="AI35" s="21">
        <f>IF(AH35&gt;0,(AI32*AH32+AI33*AH33+AI34*AH34)/AH35,0)</f>
        <v>8.9709243697478999E-2</v>
      </c>
      <c r="AJ35" s="54">
        <f>IF(J35&gt;0,(AJ32*J32+AJ33*J33+AJ34*J34)/J35,0)</f>
        <v>0.21774519288030172</v>
      </c>
      <c r="AK35" s="59">
        <f>SUM(AK32:AK34)</f>
        <v>117.8635194</v>
      </c>
      <c r="AL35" s="57"/>
      <c r="AM35" s="57">
        <f>SUM(AM32:AM34)</f>
        <v>1010.08</v>
      </c>
      <c r="AN35" s="124"/>
      <c r="AO35" s="125">
        <f>AN34</f>
        <v>1584.579999999999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24" t="s">
        <v>58</v>
      </c>
      <c r="D36" s="12">
        <v>7305</v>
      </c>
      <c r="E36" s="12">
        <v>1</v>
      </c>
      <c r="F36" s="12">
        <v>10289</v>
      </c>
      <c r="G36" s="13">
        <v>0.6</v>
      </c>
      <c r="H36" s="13">
        <v>3.1</v>
      </c>
      <c r="I36" s="12">
        <v>10495</v>
      </c>
      <c r="J36" s="12">
        <v>15054</v>
      </c>
      <c r="K36" s="14">
        <v>7.2999999999999995E-2</v>
      </c>
      <c r="L36" s="25">
        <f>J36*(1-K36)</f>
        <v>13955.058000000001</v>
      </c>
      <c r="M36" s="15">
        <v>0.83499999999999996</v>
      </c>
      <c r="N36" s="26">
        <f>L36*M36</f>
        <v>11652.47343</v>
      </c>
      <c r="O36" s="14">
        <v>0.127</v>
      </c>
      <c r="P36" s="26">
        <f>L36*O36</f>
        <v>1772.2923660000001</v>
      </c>
      <c r="Q36" s="16">
        <v>3.7999999999999999E-2</v>
      </c>
      <c r="R36" s="26">
        <f>L36*Q36</f>
        <v>530.29220399999997</v>
      </c>
      <c r="S36" s="16">
        <v>0.22</v>
      </c>
      <c r="T36" s="26">
        <f>L36*S36</f>
        <v>3070.1127600000004</v>
      </c>
      <c r="U36" s="16">
        <v>0.47799999999999998</v>
      </c>
      <c r="V36" s="26">
        <f>L36*U36</f>
        <v>6670.5177240000003</v>
      </c>
      <c r="W36" s="16">
        <v>0.4</v>
      </c>
      <c r="X36" s="26">
        <f>W36*L36</f>
        <v>5582.0232000000005</v>
      </c>
      <c r="Y36" s="17">
        <v>3.2000000000000002E-3</v>
      </c>
      <c r="Z36" s="61">
        <f>L36*Y36</f>
        <v>44.656185600000008</v>
      </c>
      <c r="AA36" s="28">
        <f>IF(J36&gt;0,(AC36+AK36)/J36,0)</f>
        <v>2.6872530569948187E-3</v>
      </c>
      <c r="AB36" s="17">
        <v>2.4000000000000001E-4</v>
      </c>
      <c r="AC36" s="25">
        <f>AB36*L36</f>
        <v>3.3492139200000004</v>
      </c>
      <c r="AD36" s="141">
        <v>0.21460000000000001</v>
      </c>
      <c r="AE36" s="31">
        <f>AH36*(1-AI36)*AD36</f>
        <v>36.243364800000002</v>
      </c>
      <c r="AF36" s="29">
        <f>IF(AND(AD36&gt;0,AB36&gt;0,Y36&gt;0),((Y36-AB36)*AD36)/((AD36-AB36)*Y36),0)</f>
        <v>0.92603564097779434</v>
      </c>
      <c r="AG36" s="62">
        <f t="shared" ref="AG36:AG67" si="2">IF(AND(AA36&gt;0,AJ36&gt;0,AB36&gt;0),((AJ36*(AA36-AB36))/(AA36*(AJ36-AB36))),0)</f>
        <v>0.91168539201198628</v>
      </c>
      <c r="AH36" s="12">
        <v>186</v>
      </c>
      <c r="AI36" s="14">
        <v>9.1999999999999998E-2</v>
      </c>
      <c r="AJ36" s="15">
        <v>0.21970000000000001</v>
      </c>
      <c r="AK36" s="31">
        <f t="shared" si="1"/>
        <v>37.104693600000004</v>
      </c>
      <c r="AL36" s="19">
        <v>1.65</v>
      </c>
      <c r="AM36" s="19">
        <v>1014.3</v>
      </c>
      <c r="AN36" s="119">
        <f>AN34+AH36-AM36</f>
        <v>756.27999999999906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50</v>
      </c>
      <c r="D37" s="35">
        <v>21100</v>
      </c>
      <c r="E37" s="44">
        <v>2</v>
      </c>
      <c r="F37" s="35">
        <v>15544</v>
      </c>
      <c r="G37" s="36">
        <v>0.7</v>
      </c>
      <c r="H37" s="38">
        <v>3.2</v>
      </c>
      <c r="I37" s="35">
        <v>15895</v>
      </c>
      <c r="J37" s="35">
        <v>14867</v>
      </c>
      <c r="K37" s="40">
        <v>7.3999999999999996E-2</v>
      </c>
      <c r="L37" s="38">
        <f>J37*(1-K37)</f>
        <v>13766.842000000001</v>
      </c>
      <c r="M37" s="39">
        <v>0.73699999999999999</v>
      </c>
      <c r="N37" s="26">
        <f>L37*M37</f>
        <v>10146.162554</v>
      </c>
      <c r="O37" s="37">
        <v>0.14799999999999999</v>
      </c>
      <c r="P37" s="26">
        <f>L37*O37</f>
        <v>2037.492616</v>
      </c>
      <c r="Q37" s="40">
        <v>0.115</v>
      </c>
      <c r="R37" s="26">
        <f>L37*Q37</f>
        <v>1583.1868300000001</v>
      </c>
      <c r="S37" s="40">
        <v>0.20599999999999999</v>
      </c>
      <c r="T37" s="26">
        <f>L37*S37</f>
        <v>2835.9694519999998</v>
      </c>
      <c r="U37" s="40">
        <v>0.47599999999999998</v>
      </c>
      <c r="V37" s="26">
        <f>L37*U37</f>
        <v>6553.0167920000004</v>
      </c>
      <c r="W37" s="40">
        <v>0.39</v>
      </c>
      <c r="X37" s="26">
        <f>W37*L37</f>
        <v>5369.0683800000006</v>
      </c>
      <c r="Y37" s="41">
        <v>3.2100000000000002E-3</v>
      </c>
      <c r="Z37" s="18">
        <f>L37*Y37</f>
        <v>44.191562820000001</v>
      </c>
      <c r="AA37" s="28">
        <f>IF(J37&gt;0,(AC37+AK37)/J37,0)</f>
        <v>2.8152294154839583E-3</v>
      </c>
      <c r="AB37" s="41">
        <v>2.5999999999999998E-4</v>
      </c>
      <c r="AC37" s="38">
        <f>AB37*L37</f>
        <v>3.5793789199999999</v>
      </c>
      <c r="AD37" s="29">
        <v>0.21129999999999999</v>
      </c>
      <c r="AE37" s="42">
        <f>AH37*(1-AI37)*AD37</f>
        <v>38.585070399999999</v>
      </c>
      <c r="AF37" s="29">
        <f>IF(AND(AD37&gt;0,AB37&gt;0,Y37&gt;0),((Y37-AB37)*AD37)/((AD37-AB37)*Y37),0)</f>
        <v>0.92013532152886535</v>
      </c>
      <c r="AG37" s="30">
        <f t="shared" si="2"/>
        <v>0.90877247620704749</v>
      </c>
      <c r="AH37" s="35">
        <v>202</v>
      </c>
      <c r="AI37" s="40">
        <v>9.6000000000000002E-2</v>
      </c>
      <c r="AJ37" s="39">
        <v>0.20960000000000001</v>
      </c>
      <c r="AK37" s="42">
        <f t="shared" si="1"/>
        <v>38.274636800000003</v>
      </c>
      <c r="AL37" s="18">
        <v>1.7</v>
      </c>
      <c r="AM37" s="18"/>
      <c r="AN37" s="122">
        <f>AN36+AH37-AM37</f>
        <v>958.27999999999906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24" t="s">
        <v>54</v>
      </c>
      <c r="D38" s="44">
        <v>17900</v>
      </c>
      <c r="E38" s="44">
        <v>1</v>
      </c>
      <c r="F38" s="44">
        <v>16815</v>
      </c>
      <c r="G38" s="38">
        <v>0.5</v>
      </c>
      <c r="H38" s="38">
        <v>4.2</v>
      </c>
      <c r="I38" s="44">
        <v>16642</v>
      </c>
      <c r="J38" s="44">
        <v>15147</v>
      </c>
      <c r="K38" s="40">
        <v>6.6000000000000003E-2</v>
      </c>
      <c r="L38" s="38">
        <f>J38*(1-K38)</f>
        <v>14147.297999999999</v>
      </c>
      <c r="M38" s="29">
        <v>0.67100000000000004</v>
      </c>
      <c r="N38" s="26">
        <f>L38*M38</f>
        <v>9492.8369579999999</v>
      </c>
      <c r="O38" s="40">
        <v>0.124</v>
      </c>
      <c r="P38" s="26">
        <f>L38*O38</f>
        <v>1754.2649519999998</v>
      </c>
      <c r="Q38" s="40">
        <v>0.20499999999999999</v>
      </c>
      <c r="R38" s="26">
        <f>L38*Q38</f>
        <v>2900.1960899999995</v>
      </c>
      <c r="S38" s="40">
        <v>0.22900000000000001</v>
      </c>
      <c r="T38" s="26">
        <f>L38*S38</f>
        <v>3239.7312419999998</v>
      </c>
      <c r="U38" s="40">
        <v>0.5</v>
      </c>
      <c r="V38" s="26">
        <f>L38*U38</f>
        <v>7073.6489999999994</v>
      </c>
      <c r="W38" s="40">
        <v>0.4</v>
      </c>
      <c r="X38" s="26">
        <f>W38*L38</f>
        <v>5658.9192000000003</v>
      </c>
      <c r="Y38" s="48">
        <v>3.1700000000000001E-3</v>
      </c>
      <c r="Z38" s="18">
        <f>L38*Y38</f>
        <v>44.846934659999995</v>
      </c>
      <c r="AA38" s="28">
        <f>IF(J38&gt;0,(AC38+AK38)/J38,0)</f>
        <v>3.2282239796659401E-3</v>
      </c>
      <c r="AB38" s="48">
        <v>2.9E-4</v>
      </c>
      <c r="AC38" s="38">
        <f>AB38*L38</f>
        <v>4.1027164199999993</v>
      </c>
      <c r="AD38" s="29">
        <v>0.21029999999999999</v>
      </c>
      <c r="AE38" s="42">
        <f>AH38*(1-AI38)*AD38</f>
        <v>45.752447399999994</v>
      </c>
      <c r="AF38" s="29">
        <f>IF(AND(AD38&gt;0,AB38&gt;0,Y38&gt;0),((Y38-AB38)*AD38)/((AD38-AB38)*Y38),0)</f>
        <v>0.90977190961463916</v>
      </c>
      <c r="AG38" s="30">
        <f t="shared" si="2"/>
        <v>0.91145105751853872</v>
      </c>
      <c r="AH38" s="44">
        <v>242</v>
      </c>
      <c r="AI38" s="40">
        <v>0.10100000000000001</v>
      </c>
      <c r="AJ38" s="29">
        <v>0.2059</v>
      </c>
      <c r="AK38" s="42">
        <f t="shared" si="1"/>
        <v>44.795192199999995</v>
      </c>
      <c r="AL38" s="18">
        <v>1.8</v>
      </c>
      <c r="AM38" s="18"/>
      <c r="AN38" s="122">
        <f>AN37+AH38-AM38</f>
        <v>1200.2799999999991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46305</v>
      </c>
      <c r="E39" s="52"/>
      <c r="F39" s="52">
        <f>SUM(F36:F38)</f>
        <v>42648</v>
      </c>
      <c r="G39" s="53"/>
      <c r="H39" s="53"/>
      <c r="I39" s="52">
        <f>SUM(I36:I38)</f>
        <v>43032</v>
      </c>
      <c r="J39" s="52">
        <f>SUM(J36:J38)</f>
        <v>45068</v>
      </c>
      <c r="K39" s="21">
        <f>IF(J39&gt;0,(J36*K36+J37*K37+J38*K38)/J39,0)</f>
        <v>7.0977234401349065E-2</v>
      </c>
      <c r="L39" s="53">
        <f>L36+L37+L38</f>
        <v>41869.198000000004</v>
      </c>
      <c r="M39" s="54">
        <f>IF(L39&gt;0,N39/L39,0)</f>
        <v>0.74736260632458251</v>
      </c>
      <c r="N39" s="55">
        <f>N36+N37+N38</f>
        <v>31291.472942</v>
      </c>
      <c r="O39" s="21">
        <f>IF(L39&gt;0,P39/L39,0)</f>
        <v>0.1328912470212589</v>
      </c>
      <c r="P39" s="55">
        <f>P36+P37+P38</f>
        <v>5564.0499339999997</v>
      </c>
      <c r="Q39" s="21">
        <f>IF(L39&gt;0,R39/L39,0)</f>
        <v>0.11974614665415848</v>
      </c>
      <c r="R39" s="55">
        <f>R36+R37+R38</f>
        <v>5013.6751239999994</v>
      </c>
      <c r="S39" s="21">
        <f>IF(L39&gt;0,T39/L39,0)</f>
        <v>0.21843775116017264</v>
      </c>
      <c r="T39" s="55">
        <f>T36+T37+T38</f>
        <v>9145.8134539999992</v>
      </c>
      <c r="U39" s="21">
        <f>IF(L39&gt;0,V39/L39,0)</f>
        <v>0.48477602833471983</v>
      </c>
      <c r="V39" s="55">
        <f>V36+V37+V38</f>
        <v>20297.183515999997</v>
      </c>
      <c r="W39" s="21">
        <f>IF(L39&gt;0,X39/L39,0)</f>
        <v>0.39671194036245927</v>
      </c>
      <c r="X39" s="55">
        <f>X36+X37+X38</f>
        <v>16610.010780000001</v>
      </c>
      <c r="Y39" s="56">
        <f>IF(L39&gt;0,Z39/L39,0)</f>
        <v>3.1931512774617749E-3</v>
      </c>
      <c r="Z39" s="57">
        <f>SUM(Z36:Z38)</f>
        <v>133.69468308</v>
      </c>
      <c r="AA39" s="63">
        <f>IF(L39&gt;0,(AA36*L36+AA37*L37+AA38*L38)/L39,0)</f>
        <v>2.9121225937702457E-3</v>
      </c>
      <c r="AB39" s="56">
        <f>IF(J39&gt;0,(J36*AB36+J37*AB37+J38*AB38)/J39,0)</f>
        <v>2.6340219224283302E-4</v>
      </c>
      <c r="AC39" s="53">
        <f>SUM(AC36:AC38)</f>
        <v>11.03130926</v>
      </c>
      <c r="AD39" s="54">
        <f>IF(J39&gt;0,(J36*AD36+J37*AD37+J38*AD38)/J39,0)</f>
        <v>0.21206620218336736</v>
      </c>
      <c r="AE39" s="59">
        <f>SUM(AE36:AE38)</f>
        <v>120.5808826</v>
      </c>
      <c r="AF39" s="54">
        <f>IF(AND(Z39&gt;0),((Z36*AF36+Z37*AF37+Z38*AF38)/Z39),0)</f>
        <v>0.91862979047913107</v>
      </c>
      <c r="AG39" s="58">
        <f t="shared" si="2"/>
        <v>0.91068269017490866</v>
      </c>
      <c r="AH39" s="52">
        <f>SUM(AH36:AH38)</f>
        <v>630</v>
      </c>
      <c r="AI39" s="21">
        <f>IF(AH39&gt;0,(AI36*AH36+AI37*AH37+AI38*AH38)/AH39,0)</f>
        <v>9.6739682539682542E-2</v>
      </c>
      <c r="AJ39" s="54">
        <f>IF(J39&gt;0,(AJ36*J36+AJ37*J37+AJ38*J38)/J39,0)</f>
        <v>0.211730147776693</v>
      </c>
      <c r="AK39" s="59">
        <f>SUM(AK36:AK38)</f>
        <v>120.17452260000002</v>
      </c>
      <c r="AL39" s="57"/>
      <c r="AM39" s="57">
        <f>SUM(AM36:AM38)</f>
        <v>1014.3</v>
      </c>
      <c r="AN39" s="124"/>
      <c r="AO39" s="125">
        <f>AN38</f>
        <v>1200.2799999999991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24" t="s">
        <v>58</v>
      </c>
      <c r="D40" s="12">
        <v>5109</v>
      </c>
      <c r="E40" s="12">
        <v>1</v>
      </c>
      <c r="F40" s="12">
        <v>10844</v>
      </c>
      <c r="G40" s="13">
        <v>0.7</v>
      </c>
      <c r="H40" s="13">
        <v>3.9</v>
      </c>
      <c r="I40" s="12">
        <v>11557</v>
      </c>
      <c r="J40" s="12">
        <v>14890</v>
      </c>
      <c r="K40" s="14">
        <v>8.2000000000000003E-2</v>
      </c>
      <c r="L40" s="25">
        <f>J40*(1-K40)</f>
        <v>13669.02</v>
      </c>
      <c r="M40" s="15">
        <v>0.71</v>
      </c>
      <c r="N40" s="26">
        <f>L40*M40</f>
        <v>9705.0041999999994</v>
      </c>
      <c r="O40" s="14">
        <v>0.182</v>
      </c>
      <c r="P40" s="26">
        <f>L40*O40</f>
        <v>2487.7616400000002</v>
      </c>
      <c r="Q40" s="16">
        <v>0.108</v>
      </c>
      <c r="R40" s="26">
        <f>L40*Q40</f>
        <v>1476.25416</v>
      </c>
      <c r="S40" s="16">
        <v>0.22600000000000001</v>
      </c>
      <c r="T40" s="26">
        <f>L40*S40</f>
        <v>3089.1985200000004</v>
      </c>
      <c r="U40" s="16">
        <v>0.496</v>
      </c>
      <c r="V40" s="26"/>
      <c r="W40" s="16">
        <v>0.4</v>
      </c>
      <c r="X40" s="26">
        <f>W40*L40</f>
        <v>5467.6080000000002</v>
      </c>
      <c r="Y40" s="17">
        <v>3.14E-3</v>
      </c>
      <c r="Z40" s="61">
        <f>L40*Y40</f>
        <v>42.9207228</v>
      </c>
      <c r="AA40" s="28">
        <f>IF(J40&gt;0,(AC40+AK40)/J40,0)</f>
        <v>3.1470350167897921E-3</v>
      </c>
      <c r="AB40" s="17">
        <v>3.1E-4</v>
      </c>
      <c r="AC40" s="25">
        <f>AB40*L40</f>
        <v>4.2373962000000001</v>
      </c>
      <c r="AD40" s="141">
        <v>0.21029999999999999</v>
      </c>
      <c r="AE40" s="31">
        <f>AH40*(1-AI40)*AD40</f>
        <v>42.002798399999996</v>
      </c>
      <c r="AF40" s="29">
        <f>IF(AND(AD40&gt;0,AB40&gt;0,Y40&gt;0),((Y40-AB40)*AD40)/((AD40-AB40)*Y40),0)</f>
        <v>0.90260440063418257</v>
      </c>
      <c r="AG40" s="62">
        <f t="shared" si="2"/>
        <v>0.9028060621546159</v>
      </c>
      <c r="AH40" s="12">
        <v>219</v>
      </c>
      <c r="AI40" s="14">
        <v>8.7999999999999995E-2</v>
      </c>
      <c r="AJ40" s="15">
        <v>0.21340000000000001</v>
      </c>
      <c r="AK40" s="31">
        <f t="shared" si="1"/>
        <v>42.621955200000002</v>
      </c>
      <c r="AL40" s="19">
        <v>1.68</v>
      </c>
      <c r="AM40" s="19">
        <v>504.84</v>
      </c>
      <c r="AN40" s="119">
        <f>AN38+AH40-AM40</f>
        <v>914.43999999999915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50</v>
      </c>
      <c r="D41" s="35">
        <v>19300</v>
      </c>
      <c r="E41" s="44">
        <v>2</v>
      </c>
      <c r="F41" s="35">
        <v>13912</v>
      </c>
      <c r="G41" s="36">
        <v>0.9</v>
      </c>
      <c r="H41" s="38">
        <v>3.6</v>
      </c>
      <c r="I41" s="35">
        <v>14480</v>
      </c>
      <c r="J41" s="35">
        <v>14769</v>
      </c>
      <c r="K41" s="40">
        <v>8.1000000000000003E-2</v>
      </c>
      <c r="L41" s="38">
        <f>J41*(1-K41)</f>
        <v>13572.711000000001</v>
      </c>
      <c r="M41" s="39">
        <v>0.73099999999999998</v>
      </c>
      <c r="N41" s="26">
        <f>L41*M41</f>
        <v>9921.6517410000015</v>
      </c>
      <c r="O41" s="37">
        <v>0.156</v>
      </c>
      <c r="P41" s="26">
        <f>L41*O41</f>
        <v>2117.3429160000001</v>
      </c>
      <c r="Q41" s="40">
        <v>0.113</v>
      </c>
      <c r="R41" s="26">
        <f>L41*Q41</f>
        <v>1533.7163430000003</v>
      </c>
      <c r="S41" s="40">
        <v>0.22800000000000001</v>
      </c>
      <c r="T41" s="26">
        <f>L41*S41</f>
        <v>3094.5781080000002</v>
      </c>
      <c r="U41" s="40">
        <v>0.49199999999999999</v>
      </c>
      <c r="V41" s="26">
        <f>L41*U41</f>
        <v>6677.7738120000004</v>
      </c>
      <c r="W41" s="40">
        <v>0.39</v>
      </c>
      <c r="X41" s="26">
        <f>W41*L41</f>
        <v>5293.3572900000008</v>
      </c>
      <c r="Y41" s="41">
        <v>3.0699999999999998E-3</v>
      </c>
      <c r="Z41" s="18">
        <f>L41*Y41</f>
        <v>41.66822277</v>
      </c>
      <c r="AA41" s="28">
        <f>IF(J41&gt;0,(AC41+AK41)/J41,0)</f>
        <v>2.8665539840205837E-3</v>
      </c>
      <c r="AB41" s="41">
        <v>2.9E-4</v>
      </c>
      <c r="AC41" s="38">
        <f>AB41*L41</f>
        <v>3.9360861900000002</v>
      </c>
      <c r="AD41" s="29">
        <v>0.218</v>
      </c>
      <c r="AE41" s="42">
        <f>AH41*(1-AI41)*AD41</f>
        <v>38.612596000000003</v>
      </c>
      <c r="AF41" s="29">
        <f>IF(AND(AD41&gt;0,AB41&gt;0,Y41&gt;0),((Y41-AB41)*AD41)/((AD41-AB41)*Y41),0)</f>
        <v>0.90674367793752475</v>
      </c>
      <c r="AG41" s="30">
        <f t="shared" si="2"/>
        <v>0.90003715689039987</v>
      </c>
      <c r="AH41" s="35">
        <v>194</v>
      </c>
      <c r="AI41" s="40">
        <v>8.6999999999999994E-2</v>
      </c>
      <c r="AJ41" s="39">
        <v>0.21679999999999999</v>
      </c>
      <c r="AK41" s="42">
        <f t="shared" si="1"/>
        <v>38.400049600000003</v>
      </c>
      <c r="AL41" s="18">
        <v>1.68</v>
      </c>
      <c r="AM41" s="18"/>
      <c r="AN41" s="122">
        <f>AN40+AH41-AM41</f>
        <v>1108.4399999999991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51</v>
      </c>
      <c r="D42" s="44">
        <v>15889</v>
      </c>
      <c r="E42" s="44">
        <v>3</v>
      </c>
      <c r="F42" s="44">
        <v>15932</v>
      </c>
      <c r="G42" s="38">
        <v>0.5</v>
      </c>
      <c r="H42" s="38">
        <v>4</v>
      </c>
      <c r="I42" s="44">
        <v>16159</v>
      </c>
      <c r="J42" s="44">
        <v>14801</v>
      </c>
      <c r="K42" s="40">
        <v>7.0999999999999994E-2</v>
      </c>
      <c r="L42" s="38">
        <f>J42*(1-K42)</f>
        <v>13750.129000000001</v>
      </c>
      <c r="M42" s="29">
        <v>0.69699999999999995</v>
      </c>
      <c r="N42" s="26">
        <f>L42*M42</f>
        <v>9583.8399129999998</v>
      </c>
      <c r="O42" s="40">
        <v>0.156</v>
      </c>
      <c r="P42" s="26">
        <f>L42*O42</f>
        <v>2145.0201240000001</v>
      </c>
      <c r="Q42" s="40">
        <v>0.14699999999999999</v>
      </c>
      <c r="R42" s="26">
        <f>L42*Q42</f>
        <v>2021.268963</v>
      </c>
      <c r="S42" s="40">
        <v>0.224</v>
      </c>
      <c r="T42" s="26">
        <f>L42*S42</f>
        <v>3080.0288960000003</v>
      </c>
      <c r="U42" s="40">
        <v>0.49199999999999999</v>
      </c>
      <c r="V42" s="26">
        <f>L42*U42</f>
        <v>6765.0634680000003</v>
      </c>
      <c r="W42" s="40">
        <v>0.39</v>
      </c>
      <c r="X42" s="26">
        <f>W42*L42</f>
        <v>5362.5503100000005</v>
      </c>
      <c r="Y42" s="48">
        <v>3.0899999999999999E-3</v>
      </c>
      <c r="Z42" s="18">
        <f>L42*Y42</f>
        <v>42.487898610000002</v>
      </c>
      <c r="AA42" s="28">
        <f>IF(J42&gt;0,(AC42+AK42)/J42,0)</f>
        <v>2.744940755354368E-3</v>
      </c>
      <c r="AB42" s="48">
        <v>2.7999999999999998E-4</v>
      </c>
      <c r="AC42" s="38">
        <f>AB42*L42</f>
        <v>3.85003612</v>
      </c>
      <c r="AD42" s="29">
        <v>0.21199999999999999</v>
      </c>
      <c r="AE42" s="42">
        <f>AH42*(1-AI42)*AD42</f>
        <v>37.81232</v>
      </c>
      <c r="AF42" s="29">
        <f>IF(AND(AD42&gt;0,AB42&gt;0,Y42&gt;0),((Y42-AB42)*AD42)/((AD42-AB42)*Y42),0)</f>
        <v>0.91058777636947386</v>
      </c>
      <c r="AG42" s="30">
        <f t="shared" si="2"/>
        <v>0.89921520422014156</v>
      </c>
      <c r="AH42" s="44">
        <v>196</v>
      </c>
      <c r="AI42" s="40">
        <v>0.09</v>
      </c>
      <c r="AJ42" s="29">
        <v>0.20619999999999999</v>
      </c>
      <c r="AK42" s="42">
        <f t="shared" si="1"/>
        <v>36.777832000000004</v>
      </c>
      <c r="AL42" s="18">
        <v>1.65</v>
      </c>
      <c r="AM42" s="18"/>
      <c r="AN42" s="122">
        <f>AN41+AH42-AM42</f>
        <v>1304.4399999999991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40298</v>
      </c>
      <c r="E43" s="52"/>
      <c r="F43" s="52">
        <f>SUM(F40:F42)</f>
        <v>40688</v>
      </c>
      <c r="G43" s="53"/>
      <c r="H43" s="53"/>
      <c r="I43" s="52">
        <f>SUM(I40:I42)</f>
        <v>42196</v>
      </c>
      <c r="J43" s="52">
        <f>SUM(J40:J42)</f>
        <v>44460</v>
      </c>
      <c r="K43" s="21">
        <f>IF(J43&gt;0,(J40*K40+J41*K41+J42*K42)/J43,0)</f>
        <v>7.8005847953216384E-2</v>
      </c>
      <c r="L43" s="53">
        <f>L40+L41+L42</f>
        <v>40991.86</v>
      </c>
      <c r="M43" s="54">
        <f>IF(L43&gt;0,N43/L43,0)</f>
        <v>0.71259259409063169</v>
      </c>
      <c r="N43" s="55">
        <f>N40+N41+N42</f>
        <v>29210.495854000001</v>
      </c>
      <c r="O43" s="21">
        <f>IF(L43&gt;0,P43/L43,0)</f>
        <v>0.16466988031282309</v>
      </c>
      <c r="P43" s="55">
        <f>P40+P41+P42</f>
        <v>6750.1246800000008</v>
      </c>
      <c r="Q43" s="21">
        <f>IF(L43&gt;0,R43/L43,0)</f>
        <v>0.12273752559654529</v>
      </c>
      <c r="R43" s="55">
        <f>R40+R41+R42</f>
        <v>5031.2394660000009</v>
      </c>
      <c r="S43" s="21">
        <f>IF(L43&gt;0,T43/L43,0)</f>
        <v>0.22599134374483132</v>
      </c>
      <c r="T43" s="55">
        <f>T40+T41+T42</f>
        <v>9263.8055240000012</v>
      </c>
      <c r="U43" s="21">
        <f>IF(L43&gt;0,V43/L43,0)</f>
        <v>0.32793918792657856</v>
      </c>
      <c r="V43" s="55">
        <f>V40+V41+V42</f>
        <v>13442.83728</v>
      </c>
      <c r="W43" s="21">
        <f>IF(L43&gt;0,X43/L43,0)</f>
        <v>0.39333456935108579</v>
      </c>
      <c r="X43" s="55">
        <f>X40+X41+X42</f>
        <v>16123.515600000001</v>
      </c>
      <c r="Y43" s="56">
        <f>IF(L43&gt;0,Z43/L43,0)</f>
        <v>3.1000506973823581E-3</v>
      </c>
      <c r="Z43" s="57">
        <f>SUM(Z40:Z42)</f>
        <v>127.07684417999999</v>
      </c>
      <c r="AA43" s="63">
        <f>IF(L43&gt;0,(AA40*L40+AA41*L41+AA42*L42)/L43,0)</f>
        <v>2.9192889236958263E-3</v>
      </c>
      <c r="AB43" s="56">
        <f>IF(J43&gt;0,(J40*AB40+J41*AB41+J42*AB42)/J43,0)</f>
        <v>2.9336909581646422E-4</v>
      </c>
      <c r="AC43" s="53">
        <f>SUM(AC40:AC42)</f>
        <v>12.023518510000001</v>
      </c>
      <c r="AD43" s="54">
        <f>IF(J43&gt;0,(J40*AD40+J41*AD41+J42*AD42)/J43,0)</f>
        <v>0.21342377417903732</v>
      </c>
      <c r="AE43" s="59">
        <f>SUM(AE40:AE42)</f>
        <v>118.4277144</v>
      </c>
      <c r="AF43" s="54">
        <f>IF(AND(Z43&gt;0),((Z40*AF40+Z41*AF41+Z42*AF42)/Z43),0)</f>
        <v>0.90663088705577088</v>
      </c>
      <c r="AG43" s="58">
        <f t="shared" si="2"/>
        <v>0.90075235684778454</v>
      </c>
      <c r="AH43" s="52">
        <f>SUM(AH40:AH42)</f>
        <v>609</v>
      </c>
      <c r="AI43" s="21">
        <f>IF(AH43&gt;0,(AI40*AH40+AI41*AH41+AI42*AH42)/AH43,0)</f>
        <v>8.8325123152709364E-2</v>
      </c>
      <c r="AJ43" s="54">
        <f>IF(J43&gt;0,(AJ40*J40+AJ41*J41+AJ42*J42)/J43,0)</f>
        <v>0.21213251012145751</v>
      </c>
      <c r="AK43" s="59">
        <f>SUM(AK40:AK42)</f>
        <v>117.79983680000001</v>
      </c>
      <c r="AL43" s="57"/>
      <c r="AM43" s="57">
        <f>SUM(AM40:AM42)</f>
        <v>504.84</v>
      </c>
      <c r="AN43" s="124"/>
      <c r="AO43" s="125">
        <f>AN42</f>
        <v>1304.4399999999991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11" t="s">
        <v>49</v>
      </c>
      <c r="D44" s="12">
        <v>6082</v>
      </c>
      <c r="E44" s="12">
        <v>1</v>
      </c>
      <c r="F44" s="12">
        <v>9986</v>
      </c>
      <c r="G44" s="13">
        <v>0.6</v>
      </c>
      <c r="H44" s="13">
        <v>3.3</v>
      </c>
      <c r="I44" s="12">
        <v>10271</v>
      </c>
      <c r="J44" s="12">
        <v>14741</v>
      </c>
      <c r="K44" s="14">
        <v>7.3999999999999996E-2</v>
      </c>
      <c r="L44" s="25">
        <f>J44*(1-K44)</f>
        <v>13650.166000000001</v>
      </c>
      <c r="M44" s="15">
        <v>0.81599999999999995</v>
      </c>
      <c r="N44" s="26">
        <f>L44*M44</f>
        <v>11138.535456</v>
      </c>
      <c r="O44" s="14">
        <v>0.13500000000000001</v>
      </c>
      <c r="P44" s="26">
        <f>L44*O44</f>
        <v>1842.7724100000003</v>
      </c>
      <c r="Q44" s="16">
        <v>4.9000000000000002E-2</v>
      </c>
      <c r="R44" s="26">
        <f>L44*Q44</f>
        <v>668.85813400000006</v>
      </c>
      <c r="S44" s="16">
        <v>0.21</v>
      </c>
      <c r="T44" s="26">
        <f>L44*S44</f>
        <v>2866.5348600000002</v>
      </c>
      <c r="U44" s="16">
        <v>0.51600000000000001</v>
      </c>
      <c r="V44" s="26">
        <f>L44*U44</f>
        <v>7043.4856560000007</v>
      </c>
      <c r="W44" s="16">
        <v>0.39</v>
      </c>
      <c r="X44" s="26">
        <f>W44*L44</f>
        <v>5323.5647400000007</v>
      </c>
      <c r="Y44" s="17">
        <v>3.14E-3</v>
      </c>
      <c r="Z44" s="61">
        <f>L44*Y44</f>
        <v>42.861521240000002</v>
      </c>
      <c r="AA44" s="28">
        <f>IF(J44&gt;0,(AC44+AK44)/J44,0)</f>
        <v>2.9586416172579875E-3</v>
      </c>
      <c r="AB44" s="17">
        <v>2.7999999999999998E-4</v>
      </c>
      <c r="AC44" s="25">
        <f>AB44*L44</f>
        <v>3.82204648</v>
      </c>
      <c r="AD44" s="141">
        <v>0.21479999999999999</v>
      </c>
      <c r="AE44" s="31">
        <f>AH44*(1-AI44)*AD44</f>
        <v>40.354905600000002</v>
      </c>
      <c r="AF44" s="29">
        <f>IF(AND(AD44&gt;0,AB44&gt;0,Y44&gt;0),((Y44-AB44)*AD44)/((AD44-AB44)*Y44),0)</f>
        <v>0.9120168742896303</v>
      </c>
      <c r="AG44" s="62">
        <f t="shared" si="2"/>
        <v>0.90656044940317682</v>
      </c>
      <c r="AH44" s="12">
        <v>206</v>
      </c>
      <c r="AI44" s="14">
        <v>8.7999999999999995E-2</v>
      </c>
      <c r="AJ44" s="15">
        <v>0.21179999999999999</v>
      </c>
      <c r="AK44" s="31">
        <f t="shared" si="1"/>
        <v>39.791289599999999</v>
      </c>
      <c r="AL44" s="19">
        <v>1.63</v>
      </c>
      <c r="AM44" s="19">
        <v>1003.22</v>
      </c>
      <c r="AN44" s="119">
        <f>AN42+AH44-AM44-AO44</f>
        <v>379.21999999999912</v>
      </c>
      <c r="AO44" s="120">
        <v>128</v>
      </c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50</v>
      </c>
      <c r="D45" s="35">
        <v>19180</v>
      </c>
      <c r="E45" s="44">
        <v>3</v>
      </c>
      <c r="F45" s="35">
        <v>14800</v>
      </c>
      <c r="G45" s="36">
        <v>0.5</v>
      </c>
      <c r="H45" s="38">
        <v>3</v>
      </c>
      <c r="I45" s="65">
        <v>14621</v>
      </c>
      <c r="J45" s="35">
        <v>14986</v>
      </c>
      <c r="K45" s="40">
        <v>7.4999999999999997E-2</v>
      </c>
      <c r="L45" s="38">
        <f>J45*(1-K45)</f>
        <v>13862.050000000001</v>
      </c>
      <c r="M45" s="39">
        <v>0.81599999999999995</v>
      </c>
      <c r="N45" s="26">
        <f>L45*M45</f>
        <v>11311.4328</v>
      </c>
      <c r="O45" s="37">
        <v>0.107</v>
      </c>
      <c r="P45" s="26">
        <f>L45*O45</f>
        <v>1483.2393500000001</v>
      </c>
      <c r="Q45" s="40">
        <v>7.6999999999999999E-2</v>
      </c>
      <c r="R45" s="26">
        <f>L45*Q45</f>
        <v>1067.3778500000001</v>
      </c>
      <c r="S45" s="40">
        <v>0.22600000000000001</v>
      </c>
      <c r="T45" s="26">
        <f>L45*S45</f>
        <v>3132.8233000000005</v>
      </c>
      <c r="U45" s="40">
        <v>0.498</v>
      </c>
      <c r="V45" s="26">
        <f>L45*U45</f>
        <v>6903.3009000000002</v>
      </c>
      <c r="W45" s="40">
        <v>0.39</v>
      </c>
      <c r="X45" s="26">
        <f>W45*L45</f>
        <v>5406.1995000000006</v>
      </c>
      <c r="Y45" s="41">
        <v>3.0599999999999998E-3</v>
      </c>
      <c r="Z45" s="18">
        <f>L45*Y45</f>
        <v>42.417873</v>
      </c>
      <c r="AA45" s="28">
        <f>IF(J45&gt;0,(AC45+AK45)/J45,0)</f>
        <v>2.7907285332977446E-3</v>
      </c>
      <c r="AB45" s="41">
        <v>2.5999999999999998E-4</v>
      </c>
      <c r="AC45" s="38">
        <f>AB45*L45</f>
        <v>3.604133</v>
      </c>
      <c r="AD45" s="29">
        <v>0.2203</v>
      </c>
      <c r="AE45" s="42">
        <f>AH45*(1-AI45)*AD45</f>
        <v>38.374497599999998</v>
      </c>
      <c r="AF45" s="29">
        <f>IF(AND(AD45&gt;0,AB45&gt;0,Y45&gt;0),((Y45-AB45)*AD45)/((AD45-AB45)*Y45),0)</f>
        <v>0.91611388541358507</v>
      </c>
      <c r="AG45" s="30">
        <f t="shared" si="2"/>
        <v>0.90791028274175745</v>
      </c>
      <c r="AH45" s="35">
        <v>191</v>
      </c>
      <c r="AI45" s="40">
        <v>8.7999999999999995E-2</v>
      </c>
      <c r="AJ45" s="29">
        <v>0.21940000000000001</v>
      </c>
      <c r="AK45" s="42">
        <f t="shared" si="1"/>
        <v>38.217724800000006</v>
      </c>
      <c r="AL45" s="18">
        <v>1.75</v>
      </c>
      <c r="AM45" s="18"/>
      <c r="AN45" s="122">
        <f>AN44+AH45-AM45</f>
        <v>570.21999999999912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51</v>
      </c>
      <c r="D46" s="44">
        <v>14248</v>
      </c>
      <c r="E46" s="44">
        <v>2</v>
      </c>
      <c r="F46" s="44">
        <v>15798</v>
      </c>
      <c r="G46" s="38">
        <v>0.6</v>
      </c>
      <c r="H46" s="38">
        <v>3.2</v>
      </c>
      <c r="I46" s="44">
        <v>15683</v>
      </c>
      <c r="J46" s="44">
        <v>15231</v>
      </c>
      <c r="K46" s="40">
        <v>0.08</v>
      </c>
      <c r="L46" s="38">
        <f>J46*(1-K46)</f>
        <v>14012.52</v>
      </c>
      <c r="M46" s="29">
        <v>0.77700000000000002</v>
      </c>
      <c r="N46" s="26">
        <f>L46*M46</f>
        <v>10887.72804</v>
      </c>
      <c r="O46" s="40">
        <v>0.10100000000000001</v>
      </c>
      <c r="P46" s="26">
        <f>L46*O46</f>
        <v>1415.2645200000002</v>
      </c>
      <c r="Q46" s="40">
        <v>0.122</v>
      </c>
      <c r="R46" s="26">
        <f>L46*Q46</f>
        <v>1709.5274400000001</v>
      </c>
      <c r="S46" s="40">
        <v>0.22600000000000001</v>
      </c>
      <c r="T46" s="26">
        <f>L46*S46</f>
        <v>3166.8295200000002</v>
      </c>
      <c r="U46" s="40">
        <v>0.49299999999999999</v>
      </c>
      <c r="V46" s="26">
        <f>L46*U46</f>
        <v>6908.1723600000005</v>
      </c>
      <c r="W46" s="40">
        <v>0.39</v>
      </c>
      <c r="X46" s="26">
        <f>W46*L46</f>
        <v>5464.8828000000003</v>
      </c>
      <c r="Y46" s="48">
        <v>3.0100000000000001E-3</v>
      </c>
      <c r="Z46" s="18">
        <f>L46*Y46</f>
        <v>42.177685199999999</v>
      </c>
      <c r="AA46" s="28">
        <f>IF(J46&gt;0,(AC46+AK46)/J46,0)</f>
        <v>2.6839272404963559E-3</v>
      </c>
      <c r="AB46" s="48">
        <v>2.4000000000000001E-4</v>
      </c>
      <c r="AC46" s="38">
        <f>AB46*L46</f>
        <v>3.3630048000000001</v>
      </c>
      <c r="AD46" s="29">
        <v>0.216</v>
      </c>
      <c r="AE46" s="42">
        <f>AH46*(1-AI46)*AD46</f>
        <v>36.403559999999999</v>
      </c>
      <c r="AF46" s="29">
        <f>IF(AND(AD46&gt;0,AB46&gt;0,Y46&gt;0),((Y46-AB46)*AD46)/((AD46-AB46)*Y46),0)</f>
        <v>0.92128943565940724</v>
      </c>
      <c r="AG46" s="30">
        <f t="shared" si="2"/>
        <v>0.91156161372836808</v>
      </c>
      <c r="AH46" s="44">
        <v>185</v>
      </c>
      <c r="AI46" s="40">
        <v>8.8999999999999996E-2</v>
      </c>
      <c r="AJ46" s="29">
        <v>0.22259999999999999</v>
      </c>
      <c r="AK46" s="42">
        <f t="shared" si="1"/>
        <v>37.515890999999996</v>
      </c>
      <c r="AL46" s="18">
        <v>1.6</v>
      </c>
      <c r="AM46" s="18"/>
      <c r="AN46" s="122">
        <f>AN45+AH46-AM46</f>
        <v>755.21999999999912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39510</v>
      </c>
      <c r="E47" s="52"/>
      <c r="F47" s="52">
        <f>SUM(F44:F46)</f>
        <v>40584</v>
      </c>
      <c r="G47" s="53"/>
      <c r="H47" s="53"/>
      <c r="I47" s="52">
        <f>SUM(I44:I46)</f>
        <v>40575</v>
      </c>
      <c r="J47" s="52">
        <f>SUM(J44:J46)</f>
        <v>44958</v>
      </c>
      <c r="K47" s="21">
        <f>IF(J47&gt;0,(J44*K44+J45*K45+J46*K46)/J47,0)</f>
        <v>7.6366030517371758E-2</v>
      </c>
      <c r="L47" s="53">
        <f>L44+L45+L46</f>
        <v>41524.736000000004</v>
      </c>
      <c r="M47" s="54">
        <f>IF(L47&gt;0,N47/L47,0)</f>
        <v>0.80283945203167573</v>
      </c>
      <c r="N47" s="55">
        <f>N44+N45+N46</f>
        <v>33337.696296000002</v>
      </c>
      <c r="O47" s="21">
        <f>IF(L47&gt;0,P47/L47,0)</f>
        <v>0.11417956468163938</v>
      </c>
      <c r="P47" s="55">
        <f>P44+P45+P46</f>
        <v>4741.27628</v>
      </c>
      <c r="Q47" s="21">
        <f>IF(L47&gt;0,R47/L47,0)</f>
        <v>8.2980983286684823E-2</v>
      </c>
      <c r="R47" s="55">
        <f>R44+R45+R46</f>
        <v>3445.7634240000002</v>
      </c>
      <c r="S47" s="21">
        <f>IF(L47&gt;0,T47/L47,0)</f>
        <v>0.22074042036052921</v>
      </c>
      <c r="T47" s="55">
        <f>T44+T45+T46</f>
        <v>9166.1876800000009</v>
      </c>
      <c r="U47" s="21">
        <f>IF(L47&gt;0,V47/L47,0)</f>
        <v>0.50222977735487595</v>
      </c>
      <c r="V47" s="55">
        <f>V44+V45+V46</f>
        <v>20854.958916000003</v>
      </c>
      <c r="W47" s="21">
        <f>IF(L47&gt;0,X47/L47,0)</f>
        <v>0.38999999999999996</v>
      </c>
      <c r="X47" s="55">
        <f>X44+X45+X46</f>
        <v>16194.64704</v>
      </c>
      <c r="Y47" s="56">
        <f>IF(L47&gt;0,Z47/L47,0)</f>
        <v>3.0694254008020662E-3</v>
      </c>
      <c r="Z47" s="57">
        <f>SUM(Z44:Z46)</f>
        <v>127.45707944</v>
      </c>
      <c r="AA47" s="63">
        <f>IF(L47&gt;0,(AA44*L44+AA45*L45+AA46*L46)/L47,0)</f>
        <v>2.8098854574555268E-3</v>
      </c>
      <c r="AB47" s="56">
        <f>IF(J47&gt;0,(J44*AB44+J45*AB45+J46*AB46)/J47,0)</f>
        <v>2.5978201877307713E-4</v>
      </c>
      <c r="AC47" s="53">
        <f>SUM(AC44:AC46)</f>
        <v>10.789184280000001</v>
      </c>
      <c r="AD47" s="54">
        <f>IF(J47&gt;0,(J44*AD44+J45*AD45+J46*AD46)/J47,0)</f>
        <v>0.217039872770141</v>
      </c>
      <c r="AE47" s="59">
        <f>SUM(AE44:AE46)</f>
        <v>115.13296320000001</v>
      </c>
      <c r="AF47" s="54">
        <f>IF(AND(Z47&gt;0),((Z44*AF44+Z45*AF45+Z46*AF46)/Z47),0)</f>
        <v>0.91644881070673267</v>
      </c>
      <c r="AG47" s="58">
        <f t="shared" si="2"/>
        <v>0.90862993171493756</v>
      </c>
      <c r="AH47" s="52">
        <f>SUM(AH44:AH46)</f>
        <v>582</v>
      </c>
      <c r="AI47" s="21">
        <f>IF(AH47&gt;0,(AI44*AH44+AI45*AH45+AI46*AH46)/AH47,0)</f>
        <v>8.8317869415807548E-2</v>
      </c>
      <c r="AJ47" s="54">
        <f>IF(J47&gt;0,(AJ44*J44+AJ45*J45+AJ46*J46)/J47,0)</f>
        <v>0.21799218826460251</v>
      </c>
      <c r="AK47" s="59">
        <f>SUM(AK44:AK46)</f>
        <v>115.52490540000001</v>
      </c>
      <c r="AL47" s="57"/>
      <c r="AM47" s="57">
        <f>SUM(AM44:AM46)</f>
        <v>1003.22</v>
      </c>
      <c r="AN47" s="124"/>
      <c r="AO47" s="125">
        <f>AN46</f>
        <v>755.21999999999912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11" t="s">
        <v>49</v>
      </c>
      <c r="D48" s="12">
        <v>14300</v>
      </c>
      <c r="E48" s="12">
        <v>0</v>
      </c>
      <c r="F48" s="12">
        <v>15656</v>
      </c>
      <c r="G48" s="13">
        <v>0.5</v>
      </c>
      <c r="H48" s="13">
        <v>4.4000000000000004</v>
      </c>
      <c r="I48" s="12">
        <v>15945</v>
      </c>
      <c r="J48" s="12">
        <v>15253</v>
      </c>
      <c r="K48" s="14">
        <v>7.1999999999999995E-2</v>
      </c>
      <c r="L48" s="25">
        <f>J48*(1-K48)</f>
        <v>14154.784000000001</v>
      </c>
      <c r="M48" s="15">
        <v>0.62</v>
      </c>
      <c r="N48" s="26">
        <f>L48*M48</f>
        <v>8775.9660800000001</v>
      </c>
      <c r="O48" s="14">
        <v>0.33500000000000002</v>
      </c>
      <c r="P48" s="26">
        <f>L48*O48</f>
        <v>4741.852640000001</v>
      </c>
      <c r="Q48" s="16">
        <v>4.4999999999999998E-2</v>
      </c>
      <c r="R48" s="26">
        <f>L48*Q48</f>
        <v>636.96528000000001</v>
      </c>
      <c r="S48" s="16">
        <v>0.23699999999999999</v>
      </c>
      <c r="T48" s="26">
        <f>L48*S48</f>
        <v>3354.6838080000002</v>
      </c>
      <c r="U48" s="16">
        <v>0.47699999999999998</v>
      </c>
      <c r="V48" s="26">
        <f>L48*U48</f>
        <v>6751.8319680000004</v>
      </c>
      <c r="W48" s="16">
        <v>0.39</v>
      </c>
      <c r="X48" s="26">
        <f>W48*L48</f>
        <v>5520.3657600000006</v>
      </c>
      <c r="Y48" s="17">
        <v>3.0799999999999998E-3</v>
      </c>
      <c r="Z48" s="61">
        <f>L48*Y48</f>
        <v>43.596734720000001</v>
      </c>
      <c r="AA48" s="28">
        <f>IF(J48&gt;0,(AC48+AK48)/J48,0)</f>
        <v>2.9268544679735137E-3</v>
      </c>
      <c r="AB48" s="17">
        <v>2.5000000000000001E-4</v>
      </c>
      <c r="AC48" s="25">
        <f>AB48*L48</f>
        <v>3.5386960000000003</v>
      </c>
      <c r="AD48" s="141">
        <v>0.2117</v>
      </c>
      <c r="AE48" s="31">
        <f>AH48*(1-AI48)*AD48</f>
        <v>40.174732400000003</v>
      </c>
      <c r="AF48" s="29">
        <f>IF(AND(AD48&gt;0,AB48&gt;0,Y48&gt;0),((Y48-AB48)*AD48)/((AD48-AB48)*Y48),0)</f>
        <v>0.9199175145025229</v>
      </c>
      <c r="AG48" s="62">
        <f t="shared" si="2"/>
        <v>0.91564090266870091</v>
      </c>
      <c r="AH48" s="12">
        <v>209</v>
      </c>
      <c r="AI48" s="14">
        <v>9.1999999999999998E-2</v>
      </c>
      <c r="AJ48" s="15">
        <v>0.21659999999999999</v>
      </c>
      <c r="AK48" s="31">
        <f t="shared" si="1"/>
        <v>41.104615200000005</v>
      </c>
      <c r="AL48" s="19">
        <v>1.7</v>
      </c>
      <c r="AM48" s="19"/>
      <c r="AN48" s="119">
        <f>AN46+AH48-AM48-AO48</f>
        <v>964.21999999999912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54</v>
      </c>
      <c r="D49" s="35">
        <v>19287</v>
      </c>
      <c r="E49" s="44">
        <v>3</v>
      </c>
      <c r="F49" s="35">
        <v>15319</v>
      </c>
      <c r="G49" s="36">
        <v>0.9</v>
      </c>
      <c r="H49" s="38">
        <v>3.8</v>
      </c>
      <c r="I49" s="35">
        <v>15231</v>
      </c>
      <c r="J49" s="35">
        <v>15355</v>
      </c>
      <c r="K49" s="66">
        <v>6.9000000000000006E-2</v>
      </c>
      <c r="L49" s="38">
        <f>J49*(1-K49)</f>
        <v>14295.505000000001</v>
      </c>
      <c r="M49" s="39">
        <v>0.85699999999999998</v>
      </c>
      <c r="N49" s="26">
        <f>L49*M49</f>
        <v>12251.247785000001</v>
      </c>
      <c r="O49" s="37">
        <v>0.10199999999999999</v>
      </c>
      <c r="P49" s="26">
        <f>L49*O49</f>
        <v>1458.1415099999999</v>
      </c>
      <c r="Q49" s="40">
        <v>4.1000000000000002E-2</v>
      </c>
      <c r="R49" s="26">
        <f>L49*Q49</f>
        <v>586.11570500000005</v>
      </c>
      <c r="S49" s="40">
        <v>0.23799999999999999</v>
      </c>
      <c r="T49" s="26">
        <f>L49*S49</f>
        <v>3402.3301900000001</v>
      </c>
      <c r="U49" s="40">
        <v>0.46899999999999997</v>
      </c>
      <c r="V49" s="26">
        <f>L49*U49</f>
        <v>6704.5918449999999</v>
      </c>
      <c r="W49" s="40">
        <v>0.39</v>
      </c>
      <c r="X49" s="26">
        <f>W49*L49</f>
        <v>5575.2469500000007</v>
      </c>
      <c r="Y49" s="41">
        <v>3.0999999999999999E-3</v>
      </c>
      <c r="Z49" s="18">
        <f>L49*Y49</f>
        <v>44.316065500000001</v>
      </c>
      <c r="AA49" s="28">
        <f>IF(J49&gt;0,(AC49+AK49)/J49,0)</f>
        <v>2.8195629436665579E-3</v>
      </c>
      <c r="AB49" s="41">
        <v>2.4000000000000001E-4</v>
      </c>
      <c r="AC49" s="38">
        <f>AB49*L49</f>
        <v>3.4309212000000002</v>
      </c>
      <c r="AD49" s="29">
        <v>0.21249999999999999</v>
      </c>
      <c r="AE49" s="42">
        <f>AH49*(1-AI49)*AD49</f>
        <v>39.018825</v>
      </c>
      <c r="AF49" s="29">
        <f>IF(AND(AD49&gt;0,AB49&gt;0,Y49&gt;0),((Y49-AB49)*AD49)/((AD49-AB49)*Y49),0)</f>
        <v>0.92362379674349449</v>
      </c>
      <c r="AG49" s="30">
        <f t="shared" si="2"/>
        <v>0.91589292735036876</v>
      </c>
      <c r="AH49" s="35">
        <v>202</v>
      </c>
      <c r="AI49" s="66">
        <v>9.0999999999999998E-2</v>
      </c>
      <c r="AJ49" s="67">
        <v>0.21709999999999999</v>
      </c>
      <c r="AK49" s="42">
        <f t="shared" si="1"/>
        <v>39.863467799999995</v>
      </c>
      <c r="AL49" s="18">
        <v>1.72</v>
      </c>
      <c r="AM49" s="18"/>
      <c r="AN49" s="122">
        <f>AN48+AH49-AM49</f>
        <v>1166.2199999999991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11" t="s">
        <v>51</v>
      </c>
      <c r="D50" s="44">
        <v>14027</v>
      </c>
      <c r="E50" s="44">
        <v>2</v>
      </c>
      <c r="F50" s="44">
        <v>15659</v>
      </c>
      <c r="G50" s="38">
        <v>0.6</v>
      </c>
      <c r="H50" s="38">
        <v>4.2</v>
      </c>
      <c r="I50" s="44">
        <v>15550</v>
      </c>
      <c r="J50" s="44">
        <v>15312</v>
      </c>
      <c r="K50" s="66">
        <v>6.6000000000000003E-2</v>
      </c>
      <c r="L50" s="38">
        <f>J50*(1-K50)</f>
        <v>14301.407999999999</v>
      </c>
      <c r="M50" s="29">
        <v>0.75800000000000001</v>
      </c>
      <c r="N50" s="26">
        <f>L50*M50</f>
        <v>10840.467263999999</v>
      </c>
      <c r="O50" s="40">
        <v>0.158</v>
      </c>
      <c r="P50" s="26">
        <f>L50*O50</f>
        <v>2259.622464</v>
      </c>
      <c r="Q50" s="40">
        <v>8.4000000000000005E-2</v>
      </c>
      <c r="R50" s="26">
        <f>L50*Q50</f>
        <v>1201.318272</v>
      </c>
      <c r="S50" s="40">
        <v>0.23499999999999999</v>
      </c>
      <c r="T50" s="26">
        <f>L50*S50</f>
        <v>3360.8308799999995</v>
      </c>
      <c r="U50" s="40">
        <v>0.49</v>
      </c>
      <c r="V50" s="26">
        <f>L50*U50</f>
        <v>7007.6899199999998</v>
      </c>
      <c r="W50" s="40">
        <v>0.39</v>
      </c>
      <c r="X50" s="26">
        <f>W50*L50</f>
        <v>5577.5491199999997</v>
      </c>
      <c r="Y50" s="48">
        <v>3.13E-3</v>
      </c>
      <c r="Z50" s="18">
        <f>L50*Y50</f>
        <v>44.763407039999997</v>
      </c>
      <c r="AA50" s="28">
        <f>IF(J50&gt;0,(AC50+AK50)/J50,0)</f>
        <v>2.9229292594043894E-3</v>
      </c>
      <c r="AB50" s="48">
        <v>2.4000000000000001E-4</v>
      </c>
      <c r="AC50" s="38">
        <f>AB50*L50</f>
        <v>3.4323379200000002</v>
      </c>
      <c r="AD50" s="29">
        <v>0.2114</v>
      </c>
      <c r="AE50" s="42">
        <f>AH50*(1-AI50)*AD50</f>
        <v>40.840577400000001</v>
      </c>
      <c r="AF50" s="29">
        <f>IF(AND(AD50&gt;0,AB50&gt;0,Y50&gt;0),((Y50-AB50)*AD50)/((AD50-AB50)*Y50),0)</f>
        <v>0.92437211278397069</v>
      </c>
      <c r="AG50" s="30">
        <f t="shared" si="2"/>
        <v>0.9189216370805835</v>
      </c>
      <c r="AH50" s="44">
        <v>213</v>
      </c>
      <c r="AI50" s="66">
        <v>9.2999999999999999E-2</v>
      </c>
      <c r="AJ50" s="67">
        <v>0.21390000000000001</v>
      </c>
      <c r="AK50" s="42">
        <f t="shared" si="1"/>
        <v>41.323554900000005</v>
      </c>
      <c r="AL50" s="18">
        <v>1.72</v>
      </c>
      <c r="AM50" s="18"/>
      <c r="AN50" s="122">
        <f>AN49+AH50-AM50</f>
        <v>1379.2199999999991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47614</v>
      </c>
      <c r="E51" s="68"/>
      <c r="F51" s="52">
        <f>SUM(F48:F50)</f>
        <v>46634</v>
      </c>
      <c r="G51" s="53"/>
      <c r="H51" s="69"/>
      <c r="I51" s="52">
        <f>SUM(I48:I50)</f>
        <v>46726</v>
      </c>
      <c r="J51" s="52">
        <f>SUM(J48:J50)</f>
        <v>45920</v>
      </c>
      <c r="K51" s="21">
        <f>IF(J51&gt;0,(J48*K48+J49*K49+J50*K50)/J51,0)</f>
        <v>6.8996145470383283E-2</v>
      </c>
      <c r="L51" s="53">
        <f>L48+L49+L50</f>
        <v>42751.697</v>
      </c>
      <c r="M51" s="54">
        <f>IF(L51&gt;0,N51/L51,0)</f>
        <v>0.74541324357253003</v>
      </c>
      <c r="N51" s="55">
        <f>N48+N49+N50</f>
        <v>31867.681129000001</v>
      </c>
      <c r="O51" s="21">
        <f>IF(L51&gt;0,P51/L51,0)</f>
        <v>0.1978779138053865</v>
      </c>
      <c r="P51" s="55">
        <f>P48+P49+P50</f>
        <v>8459.6166140000005</v>
      </c>
      <c r="Q51" s="21">
        <f>IF(L51&gt;0,R51/L51,0)</f>
        <v>5.6708842622083519E-2</v>
      </c>
      <c r="R51" s="55">
        <f>R48+R49+R50</f>
        <v>2424.399257</v>
      </c>
      <c r="S51" s="21">
        <f>IF(L51&gt;0,T51/L51,0)</f>
        <v>0.23666533934313766</v>
      </c>
      <c r="T51" s="55">
        <f>T48+T49+T50</f>
        <v>10117.844878</v>
      </c>
      <c r="U51" s="21">
        <f>IF(L51&gt;0,V51/L51,0)</f>
        <v>0.47867371751348259</v>
      </c>
      <c r="V51" s="55">
        <f>V48+V49+V50</f>
        <v>20464.113733000002</v>
      </c>
      <c r="W51" s="21">
        <f>IF(L51&gt;0,X51/L51,0)</f>
        <v>0.39</v>
      </c>
      <c r="X51" s="55">
        <f>X48+X49+X50</f>
        <v>16673.161830000001</v>
      </c>
      <c r="Y51" s="56">
        <f>IF(L51&gt;0,Z51/L51,0)</f>
        <v>3.1034138191052395E-3</v>
      </c>
      <c r="Z51" s="57">
        <f>SUM(Z48:Z50)</f>
        <v>132.67620726000001</v>
      </c>
      <c r="AA51" s="63">
        <f>IF(L51&gt;0,(AA48*L48+AA49*L49+AA50*L50)/L51,0)</f>
        <v>2.8896647739265185E-3</v>
      </c>
      <c r="AB51" s="56">
        <f>IF(J51&gt;0,(J48*AB48+J49*AB49+J50*AB50)/J51,0)</f>
        <v>2.4332164634146341E-4</v>
      </c>
      <c r="AC51" s="53">
        <f>SUM(AC48:AC50)</f>
        <v>10.40195512</v>
      </c>
      <c r="AD51" s="54">
        <f>IF(J51&gt;0,(J48*AD48+J49*AD49+J50*AD50)/J51,0)</f>
        <v>0.21186747386759583</v>
      </c>
      <c r="AE51" s="59">
        <f>SUM(AE48:AE50)</f>
        <v>120.0341348</v>
      </c>
      <c r="AF51" s="54">
        <f>IF(AND(Z51&gt;0),((Z48*AF48+Z49*AF49+Z50*AF50)/Z51),0)</f>
        <v>0.92265840414758094</v>
      </c>
      <c r="AG51" s="58">
        <f t="shared" si="2"/>
        <v>0.91682932658599758</v>
      </c>
      <c r="AH51" s="52">
        <f>SUM(AH48:AH50)</f>
        <v>624</v>
      </c>
      <c r="AI51" s="21">
        <f>IF(AH51&gt;0,(AI48*AH48+AI49*AH49+AI50*AH50)/AH51,0)</f>
        <v>9.2017628205128196E-2</v>
      </c>
      <c r="AJ51" s="54">
        <f>IF(J51&gt;0,(AJ48*J48+AJ49*J49+AJ50*J50)/J51,0)</f>
        <v>0.21586687935540069</v>
      </c>
      <c r="AK51" s="59">
        <f>SUM(AK48:AK50)</f>
        <v>122.29163790000001</v>
      </c>
      <c r="AL51" s="70"/>
      <c r="AM51" s="57">
        <f>SUM(AM48:AM50)</f>
        <v>0</v>
      </c>
      <c r="AN51" s="124"/>
      <c r="AO51" s="125">
        <f>AN50</f>
        <v>1379.2199999999991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11" t="s">
        <v>49</v>
      </c>
      <c r="D52" s="12">
        <v>13253</v>
      </c>
      <c r="E52" s="12">
        <v>0</v>
      </c>
      <c r="F52" s="12">
        <v>15418</v>
      </c>
      <c r="G52" s="13">
        <v>0.4</v>
      </c>
      <c r="H52" s="13">
        <v>3</v>
      </c>
      <c r="I52" s="12">
        <v>15704</v>
      </c>
      <c r="J52" s="12">
        <v>15251</v>
      </c>
      <c r="K52" s="14">
        <v>7.1999999999999995E-2</v>
      </c>
      <c r="L52" s="25">
        <f>J52*(1-K52)</f>
        <v>14152.928</v>
      </c>
      <c r="M52" s="15">
        <v>0.74099999999999999</v>
      </c>
      <c r="N52" s="26">
        <f>L52*M52</f>
        <v>10487.319648000001</v>
      </c>
      <c r="O52" s="14">
        <v>0.23</v>
      </c>
      <c r="P52" s="26">
        <f>L52*O52</f>
        <v>3255.17344</v>
      </c>
      <c r="Q52" s="16">
        <v>2.9000000000000001E-2</v>
      </c>
      <c r="R52" s="26">
        <f>L52*Q52</f>
        <v>410.434912</v>
      </c>
      <c r="S52" s="16">
        <v>0.22900000000000001</v>
      </c>
      <c r="T52" s="26">
        <f>L52*S52</f>
        <v>3241.0205120000001</v>
      </c>
      <c r="U52" s="16">
        <v>0.499</v>
      </c>
      <c r="V52" s="26">
        <f>L52*U52</f>
        <v>7062.3110719999995</v>
      </c>
      <c r="W52" s="16">
        <v>0.39</v>
      </c>
      <c r="X52" s="26">
        <f>W52*L52</f>
        <v>5519.64192</v>
      </c>
      <c r="Y52" s="17">
        <v>3.0999999999999999E-3</v>
      </c>
      <c r="Z52" s="61">
        <f>L52*Y52</f>
        <v>43.874076799999997</v>
      </c>
      <c r="AA52" s="28">
        <f>IF(J52&gt;0,(AC52+AK52)/J52,0)</f>
        <v>3.0703308845321624E-3</v>
      </c>
      <c r="AB52" s="17">
        <v>2.4000000000000001E-4</v>
      </c>
      <c r="AC52" s="25">
        <f>AB52*L52</f>
        <v>3.39670272</v>
      </c>
      <c r="AD52" s="141">
        <v>0.2135</v>
      </c>
      <c r="AE52" s="31">
        <f>AH52*(1-AI52)*AD52</f>
        <v>42.261044000000005</v>
      </c>
      <c r="AF52" s="29">
        <f>IF(AND(AD52&gt;0,AB52&gt;0,Y52&gt;0),((Y52-AB52)*AD52)/((AD52-AB52)*Y52),0)</f>
        <v>0.92361890528901569</v>
      </c>
      <c r="AG52" s="62">
        <f t="shared" si="2"/>
        <v>0.92284201902511775</v>
      </c>
      <c r="AH52" s="12">
        <v>218</v>
      </c>
      <c r="AI52" s="14">
        <v>9.1999999999999998E-2</v>
      </c>
      <c r="AJ52" s="15">
        <v>0.21940000000000001</v>
      </c>
      <c r="AK52" s="31">
        <f t="shared" si="1"/>
        <v>43.428913600000008</v>
      </c>
      <c r="AL52" s="19">
        <v>1.7</v>
      </c>
      <c r="AM52" s="19"/>
      <c r="AN52" s="119">
        <f>AN50+AH52-AM52</f>
        <v>1597.2199999999991</v>
      </c>
      <c r="AO52" s="120"/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24" t="s">
        <v>54</v>
      </c>
      <c r="D53" s="35">
        <v>19395</v>
      </c>
      <c r="E53" s="44">
        <v>2</v>
      </c>
      <c r="F53" s="35">
        <v>14540</v>
      </c>
      <c r="G53" s="36">
        <v>0.7</v>
      </c>
      <c r="H53" s="38">
        <v>3.9</v>
      </c>
      <c r="I53" s="35">
        <v>14424</v>
      </c>
      <c r="J53" s="35">
        <v>15283</v>
      </c>
      <c r="K53" s="66">
        <v>6.9000000000000006E-2</v>
      </c>
      <c r="L53" s="38">
        <f>J53*(1-K53)</f>
        <v>14228.473</v>
      </c>
      <c r="M53" s="39">
        <v>0.83699999999999997</v>
      </c>
      <c r="N53" s="26">
        <f>L53*M53</f>
        <v>11909.231900999999</v>
      </c>
      <c r="O53" s="37">
        <v>0.125</v>
      </c>
      <c r="P53" s="26">
        <f>L53*O53</f>
        <v>1778.559125</v>
      </c>
      <c r="Q53" s="40">
        <v>3.7999999999999999E-2</v>
      </c>
      <c r="R53" s="26">
        <f>L53*Q53</f>
        <v>540.68197399999997</v>
      </c>
      <c r="S53" s="40">
        <v>0.223</v>
      </c>
      <c r="T53" s="26">
        <f>L53*S53</f>
        <v>3172.9494789999999</v>
      </c>
      <c r="U53" s="40">
        <v>0.50600000000000001</v>
      </c>
      <c r="V53" s="26">
        <f>L53*U53</f>
        <v>7199.6073379999998</v>
      </c>
      <c r="W53" s="40">
        <v>0.39</v>
      </c>
      <c r="X53" s="26">
        <f>W53*L53</f>
        <v>5549.1044700000002</v>
      </c>
      <c r="Y53" s="41">
        <v>3.0400000000000002E-3</v>
      </c>
      <c r="Z53" s="18">
        <f>L53*Y53</f>
        <v>43.254557920000003</v>
      </c>
      <c r="AA53" s="28">
        <f>IF(J53&gt;0,(AC53+AK53)/J53,0)</f>
        <v>2.7266022541385855E-3</v>
      </c>
      <c r="AB53" s="41">
        <v>2.5000000000000001E-4</v>
      </c>
      <c r="AC53" s="38">
        <f>AB53*L53</f>
        <v>3.5571182500000003</v>
      </c>
      <c r="AD53" s="29">
        <v>0.21629999999999999</v>
      </c>
      <c r="AE53" s="42">
        <f>AH53*(1-AI53)*AD53</f>
        <v>37.151688</v>
      </c>
      <c r="AF53" s="29">
        <f>IF(AND(AD53&gt;0,AB53&gt;0,Y53&gt;0),((Y53-AB53)*AD53)/((AD53-AB53)*Y53),0)</f>
        <v>0.91882513794321474</v>
      </c>
      <c r="AG53" s="30">
        <f t="shared" si="2"/>
        <v>0.90933528014219056</v>
      </c>
      <c r="AH53" s="35">
        <v>190</v>
      </c>
      <c r="AI53" s="66">
        <v>9.6000000000000002E-2</v>
      </c>
      <c r="AJ53" s="67">
        <v>0.22189999999999999</v>
      </c>
      <c r="AK53" s="42">
        <f t="shared" si="1"/>
        <v>38.113543999999997</v>
      </c>
      <c r="AL53" s="18">
        <v>1.68</v>
      </c>
      <c r="AM53" s="18"/>
      <c r="AN53" s="122">
        <f>AN52+AH53-AM53</f>
        <v>1787.2199999999991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24" t="s">
        <v>52</v>
      </c>
      <c r="D54" s="44">
        <v>14300</v>
      </c>
      <c r="E54" s="44">
        <v>2</v>
      </c>
      <c r="F54" s="44">
        <v>16099</v>
      </c>
      <c r="G54" s="38">
        <v>0.9</v>
      </c>
      <c r="H54" s="38">
        <v>4</v>
      </c>
      <c r="I54" s="44">
        <v>16288</v>
      </c>
      <c r="J54" s="44">
        <v>15119</v>
      </c>
      <c r="K54" s="66">
        <v>7.5999999999999998E-2</v>
      </c>
      <c r="L54" s="38">
        <f>J54*(1-K54)</f>
        <v>13969.956</v>
      </c>
      <c r="M54" s="29">
        <v>0.85</v>
      </c>
      <c r="N54" s="26">
        <f>L54*M54</f>
        <v>11874.462599999999</v>
      </c>
      <c r="O54" s="40">
        <v>0.106</v>
      </c>
      <c r="P54" s="26">
        <f>L54*O54</f>
        <v>1480.8153359999999</v>
      </c>
      <c r="Q54" s="40">
        <v>4.3999999999999997E-2</v>
      </c>
      <c r="R54" s="26">
        <f>L54*Q54</f>
        <v>614.67806399999995</v>
      </c>
      <c r="S54" s="40">
        <v>0.223</v>
      </c>
      <c r="T54" s="26">
        <f>L54*S54</f>
        <v>3115.3001880000002</v>
      </c>
      <c r="U54" s="40">
        <v>0.495</v>
      </c>
      <c r="V54" s="26">
        <f>L54*U54</f>
        <v>6915.1282199999996</v>
      </c>
      <c r="W54" s="40">
        <v>0.39</v>
      </c>
      <c r="X54" s="26">
        <f>W54*L54</f>
        <v>5448.2828399999999</v>
      </c>
      <c r="Y54" s="48">
        <v>3.0599999999999998E-3</v>
      </c>
      <c r="Z54" s="18">
        <f>L54*Y54</f>
        <v>42.748065359999998</v>
      </c>
      <c r="AA54" s="28">
        <f>IF(J54&gt;0,(AC54+AK54)/J54,0)</f>
        <v>3.0432733778689067E-3</v>
      </c>
      <c r="AB54" s="48">
        <v>2.5000000000000001E-4</v>
      </c>
      <c r="AC54" s="38">
        <f>AB54*L54</f>
        <v>3.492489</v>
      </c>
      <c r="AD54" s="29">
        <v>0.21199999999999999</v>
      </c>
      <c r="AE54" s="42">
        <f>AH54*(1-AI54)*AD54</f>
        <v>41.103408000000002</v>
      </c>
      <c r="AF54" s="29">
        <f>IF(AND(AD54&gt;0,AB54&gt;0,Y54&gt;0),((Y54-AB54)*AD54)/((AD54-AB54)*Y54),0)</f>
        <v>0.91938483382333658</v>
      </c>
      <c r="AG54" s="30">
        <f t="shared" si="2"/>
        <v>0.91889914938449235</v>
      </c>
      <c r="AH54" s="44">
        <v>214</v>
      </c>
      <c r="AI54" s="66">
        <v>9.4E-2</v>
      </c>
      <c r="AJ54" s="67">
        <v>0.21929999999999999</v>
      </c>
      <c r="AK54" s="42">
        <f t="shared" si="1"/>
        <v>42.5187612</v>
      </c>
      <c r="AL54" s="18">
        <v>1.7</v>
      </c>
      <c r="AM54" s="18"/>
      <c r="AN54" s="122">
        <f>AN53+AH54-AM54</f>
        <v>2001.2199999999991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46948</v>
      </c>
      <c r="E55" s="68"/>
      <c r="F55" s="52">
        <f>SUM(F52:F54)</f>
        <v>46057</v>
      </c>
      <c r="G55" s="53"/>
      <c r="H55" s="69"/>
      <c r="I55" s="52">
        <f>SUM(I52:I54)</f>
        <v>46416</v>
      </c>
      <c r="J55" s="52">
        <f>SUM(J52:J54)</f>
        <v>45653</v>
      </c>
      <c r="K55" s="21">
        <f>IF(J55&gt;0,(J52*K52+J53*K53+J54*K54)/J55,0)</f>
        <v>7.2320395154754344E-2</v>
      </c>
      <c r="L55" s="53">
        <f>L52+L53+L54</f>
        <v>42351.356999999996</v>
      </c>
      <c r="M55" s="54">
        <f>IF(L55&gt;0,N55/L55,0)</f>
        <v>0.80920699067564705</v>
      </c>
      <c r="N55" s="55">
        <f>N52+N53+N54</f>
        <v>34271.014148999995</v>
      </c>
      <c r="O55" s="21">
        <f>IF(L55&gt;0,P55/L55,0)</f>
        <v>0.15382146789298864</v>
      </c>
      <c r="P55" s="55">
        <f>P52+P53+P54</f>
        <v>6514.5479009999999</v>
      </c>
      <c r="Q55" s="21">
        <f>IF(L55&gt;0,R55/L55,0)</f>
        <v>3.6971541431364288E-2</v>
      </c>
      <c r="R55" s="55">
        <f>R52+R53+R54</f>
        <v>1565.79495</v>
      </c>
      <c r="S55" s="21">
        <f>IF(L55&gt;0,T55/L55,0)</f>
        <v>0.22500507313142293</v>
      </c>
      <c r="T55" s="55">
        <f>T52+T53+T54</f>
        <v>9529.2701789999992</v>
      </c>
      <c r="U55" s="21">
        <f>IF(L55&gt;0,V55/L55,0)</f>
        <v>0.50003230427775902</v>
      </c>
      <c r="V55" s="55">
        <f>V52+V53+V54</f>
        <v>21177.046629999997</v>
      </c>
      <c r="W55" s="21">
        <f>IF(L55&gt;0,X55/L55,0)</f>
        <v>0.39</v>
      </c>
      <c r="X55" s="55">
        <f>X52+X53+X54</f>
        <v>16517.02923</v>
      </c>
      <c r="Y55" s="56">
        <f>IF(L55&gt;0,Z55/L55,0)</f>
        <v>3.0666479017425587E-3</v>
      </c>
      <c r="Z55" s="57">
        <f>SUM(Z52:Z54)</f>
        <v>129.87670008000001</v>
      </c>
      <c r="AA55" s="63">
        <f>IF(L55&gt;0,(AA52*L52+AA53*L53+AA54*L54)/L55,0)</f>
        <v>2.9459257630047139E-3</v>
      </c>
      <c r="AB55" s="56">
        <f>IF(J55&gt;0,(J52*AB52+J53*AB53+J54*AB54)/J55,0)</f>
        <v>2.4665936521148663E-4</v>
      </c>
      <c r="AC55" s="53">
        <f>SUM(AC52:AC54)</f>
        <v>10.446309970000001</v>
      </c>
      <c r="AD55" s="54">
        <f>IF(J55&gt;0,(J52*AD52+J53*AD53+J54*AD54)/J55,0)</f>
        <v>0.21394058221803605</v>
      </c>
      <c r="AE55" s="59">
        <f>SUM(AE52:AE54)</f>
        <v>120.51614000000001</v>
      </c>
      <c r="AF55" s="54">
        <f>IF(AND(Z55&gt;0),((Z52*AF52+Z53*AF53+Z54*AF54)/Z55),0)</f>
        <v>0.92062875654926091</v>
      </c>
      <c r="AG55" s="58">
        <f t="shared" si="2"/>
        <v>0.91729852195502048</v>
      </c>
      <c r="AH55" s="52">
        <f>SUM(AH52:AH54)</f>
        <v>622</v>
      </c>
      <c r="AI55" s="21">
        <f>IF(J55&gt;0,(AI52*J52+AI53*J53+AI54*J54)/J55,0)</f>
        <v>9.4001401879394555E-2</v>
      </c>
      <c r="AJ55" s="54">
        <f>IF(J55&gt;0,(AJ52*J52+AJ53*J53+AJ54*J54)/J55,0)</f>
        <v>0.22020379383611152</v>
      </c>
      <c r="AK55" s="59">
        <f>SUM(AK52:AK54)</f>
        <v>124.06121880000001</v>
      </c>
      <c r="AL55" s="70"/>
      <c r="AM55" s="57">
        <f>SUM(AM52:AM54)</f>
        <v>0</v>
      </c>
      <c r="AN55" s="124"/>
      <c r="AO55" s="125">
        <f>AN54</f>
        <v>2001.2199999999991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50</v>
      </c>
      <c r="D56" s="12">
        <v>6150</v>
      </c>
      <c r="E56" s="12">
        <v>1</v>
      </c>
      <c r="F56" s="12">
        <v>9430</v>
      </c>
      <c r="G56" s="13">
        <v>1.2</v>
      </c>
      <c r="H56" s="13">
        <v>3.7</v>
      </c>
      <c r="I56" s="12">
        <v>10261</v>
      </c>
      <c r="J56" s="12">
        <v>15052</v>
      </c>
      <c r="K56" s="14">
        <v>7.9000000000000001E-2</v>
      </c>
      <c r="L56" s="25">
        <f>J56*(1-K56)</f>
        <v>13862.892</v>
      </c>
      <c r="M56" s="15">
        <v>0.79</v>
      </c>
      <c r="N56" s="26">
        <f>L56*M56</f>
        <v>10951.68468</v>
      </c>
      <c r="O56" s="14">
        <v>0.16400000000000001</v>
      </c>
      <c r="P56" s="26">
        <f>L56*O56</f>
        <v>2273.5142879999999</v>
      </c>
      <c r="Q56" s="16">
        <v>4.5999999999999999E-2</v>
      </c>
      <c r="R56" s="26">
        <f>L56*Q56</f>
        <v>637.69303200000002</v>
      </c>
      <c r="S56" s="16">
        <v>0.222</v>
      </c>
      <c r="T56" s="26">
        <f>L56*S56</f>
        <v>3077.5620239999998</v>
      </c>
      <c r="U56" s="16">
        <v>0.48799999999999999</v>
      </c>
      <c r="V56" s="26">
        <f>L56*U56</f>
        <v>6765.0912959999996</v>
      </c>
      <c r="W56" s="16">
        <v>0.39</v>
      </c>
      <c r="X56" s="26">
        <f>W56*L56</f>
        <v>5406.5278800000006</v>
      </c>
      <c r="Y56" s="17">
        <v>3.13E-3</v>
      </c>
      <c r="Z56" s="61">
        <f>L56*Y56</f>
        <v>43.390851959999999</v>
      </c>
      <c r="AA56" s="28">
        <f>IF(J56&gt;0,(AC56+AK56)/J56,0)</f>
        <v>3.0368754929577463E-3</v>
      </c>
      <c r="AB56" s="17">
        <v>2.5999999999999998E-4</v>
      </c>
      <c r="AC56" s="25">
        <f>AB56*L56</f>
        <v>3.6043519199999996</v>
      </c>
      <c r="AD56" s="141">
        <v>0.21340000000000001</v>
      </c>
      <c r="AE56" s="31">
        <f>AH56*(1-AI56)*AD56</f>
        <v>41.123887199999999</v>
      </c>
      <c r="AF56" s="29">
        <f>IF(AND(AD56&gt;0,AB56&gt;0,Y56&gt;0),((Y56-AB56)*AD56)/((AD56-AB56)*Y56),0)</f>
        <v>0.91805143299293912</v>
      </c>
      <c r="AG56" s="62">
        <f t="shared" si="2"/>
        <v>0.91547504241551014</v>
      </c>
      <c r="AH56" s="12">
        <v>212</v>
      </c>
      <c r="AI56" s="14">
        <v>9.0999999999999998E-2</v>
      </c>
      <c r="AJ56" s="15">
        <v>0.2185</v>
      </c>
      <c r="AK56" s="31">
        <f t="shared" si="1"/>
        <v>42.106698000000002</v>
      </c>
      <c r="AL56" s="19">
        <v>1.7</v>
      </c>
      <c r="AM56" s="19">
        <v>1003.16</v>
      </c>
      <c r="AN56" s="119">
        <f>AN54+AH56-AM56</f>
        <v>1210.0599999999995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24" t="s">
        <v>54</v>
      </c>
      <c r="D57" s="35">
        <v>18775</v>
      </c>
      <c r="E57" s="44">
        <v>2</v>
      </c>
      <c r="F57" s="35">
        <v>15843</v>
      </c>
      <c r="G57" s="36">
        <v>1.1000000000000001</v>
      </c>
      <c r="H57" s="38">
        <v>4.3</v>
      </c>
      <c r="I57" s="35">
        <v>15211</v>
      </c>
      <c r="J57" s="35">
        <v>15073</v>
      </c>
      <c r="K57" s="66">
        <v>7.2999999999999995E-2</v>
      </c>
      <c r="L57" s="38">
        <f>J57*(1-K57)</f>
        <v>13972.671</v>
      </c>
      <c r="M57" s="39">
        <v>0.82099999999999995</v>
      </c>
      <c r="N57" s="26">
        <f>L57*M57</f>
        <v>11471.562891</v>
      </c>
      <c r="O57" s="37">
        <v>0.14899999999999999</v>
      </c>
      <c r="P57" s="26">
        <f>L57*O57</f>
        <v>2081.9279790000001</v>
      </c>
      <c r="Q57" s="40">
        <v>0.03</v>
      </c>
      <c r="R57" s="26">
        <f>L57*Q57</f>
        <v>419.18013000000002</v>
      </c>
      <c r="S57" s="40">
        <v>0.218</v>
      </c>
      <c r="T57" s="26">
        <f>L57*S57</f>
        <v>3046.0422779999999</v>
      </c>
      <c r="U57" s="40">
        <v>0.48899999999999999</v>
      </c>
      <c r="V57" s="26">
        <f>L57*U57</f>
        <v>6832.6361189999998</v>
      </c>
      <c r="W57" s="40">
        <v>0.39</v>
      </c>
      <c r="X57" s="26">
        <f>W57*L57</f>
        <v>5449.3416900000002</v>
      </c>
      <c r="Y57" s="41">
        <v>3.1900000000000001E-3</v>
      </c>
      <c r="Z57" s="18">
        <f>L57*Y57</f>
        <v>44.572820490000005</v>
      </c>
      <c r="AA57" s="28">
        <f>IF(J57&gt;0,(AC57+AK57)/J57,0)</f>
        <v>3.0248097492204598E-3</v>
      </c>
      <c r="AB57" s="41">
        <v>2.5000000000000001E-4</v>
      </c>
      <c r="AC57" s="38">
        <f>AB57*L57</f>
        <v>3.49316775</v>
      </c>
      <c r="AD57" s="29">
        <v>0.21579999999999999</v>
      </c>
      <c r="AE57" s="42">
        <f>AH57*(1-AI57)*AD57</f>
        <v>40.997899799999999</v>
      </c>
      <c r="AF57" s="29">
        <f>IF(AND(AD57&gt;0,AB57&gt;0,Y57&gt;0),((Y57-AB57)*AD57)/((AD57-AB57)*Y57),0)</f>
        <v>0.92269902247585633</v>
      </c>
      <c r="AG57" s="30">
        <f t="shared" si="2"/>
        <v>0.91838625940166652</v>
      </c>
      <c r="AH57" s="35">
        <v>209</v>
      </c>
      <c r="AI57" s="66">
        <v>9.0999999999999998E-2</v>
      </c>
      <c r="AJ57" s="67">
        <v>0.22159999999999999</v>
      </c>
      <c r="AK57" s="42">
        <f t="shared" si="1"/>
        <v>42.099789599999994</v>
      </c>
      <c r="AL57" s="18">
        <v>1.62</v>
      </c>
      <c r="AM57" s="18"/>
      <c r="AN57" s="122">
        <f>AN56+AH57-AM57</f>
        <v>1419.0599999999995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11" t="s">
        <v>52</v>
      </c>
      <c r="D58" s="44">
        <v>20000</v>
      </c>
      <c r="E58" s="44">
        <v>1</v>
      </c>
      <c r="F58" s="44">
        <v>15812</v>
      </c>
      <c r="G58" s="38">
        <v>0.9</v>
      </c>
      <c r="H58" s="38">
        <v>3.8</v>
      </c>
      <c r="I58" s="44">
        <v>15934</v>
      </c>
      <c r="J58" s="44">
        <v>15064</v>
      </c>
      <c r="K58" s="66">
        <v>7.1999999999999995E-2</v>
      </c>
      <c r="L58" s="38">
        <f>J58*(1-K58)</f>
        <v>13979.392</v>
      </c>
      <c r="M58" s="29">
        <v>0.82099999999999995</v>
      </c>
      <c r="N58" s="26">
        <f>L58*M58</f>
        <v>11477.080832</v>
      </c>
      <c r="O58" s="40">
        <v>0.14000000000000001</v>
      </c>
      <c r="P58" s="26">
        <f>L58*O58</f>
        <v>1957.1148800000001</v>
      </c>
      <c r="Q58" s="40">
        <v>3.9E-2</v>
      </c>
      <c r="R58" s="26">
        <f>L58*Q58</f>
        <v>545.19628799999998</v>
      </c>
      <c r="S58" s="40">
        <v>0.218</v>
      </c>
      <c r="T58" s="26">
        <f>L58*S58</f>
        <v>3047.5074559999998</v>
      </c>
      <c r="U58" s="40">
        <v>0.502</v>
      </c>
      <c r="V58" s="26">
        <f>L58*U58</f>
        <v>7017.6547840000003</v>
      </c>
      <c r="W58" s="40">
        <v>0.39</v>
      </c>
      <c r="X58" s="26">
        <f>W58*L58</f>
        <v>5451.96288</v>
      </c>
      <c r="Y58" s="48">
        <v>3.3E-3</v>
      </c>
      <c r="Z58" s="18">
        <f>L58*Y58</f>
        <v>46.131993600000001</v>
      </c>
      <c r="AA58" s="28">
        <f>IF(J58&gt;0,(AC58+AK58)/J58,0)</f>
        <v>3.4110448698884766E-3</v>
      </c>
      <c r="AB58" s="48">
        <v>2.5999999999999998E-4</v>
      </c>
      <c r="AC58" s="38">
        <f>AB58*L58</f>
        <v>3.6346419199999995</v>
      </c>
      <c r="AD58" s="29">
        <v>0.21099999999999999</v>
      </c>
      <c r="AE58" s="42">
        <f>AH58*(1-AI58)*AD58</f>
        <v>45.506370000000004</v>
      </c>
      <c r="AF58" s="29">
        <f>IF(AND(AD58&gt;0,AB58&gt;0,Y58&gt;0),((Y58-AB58)*AD58)/((AD58-AB58)*Y58),0)</f>
        <v>0.92234866459028952</v>
      </c>
      <c r="AG58" s="30">
        <f t="shared" si="2"/>
        <v>0.9248631298988127</v>
      </c>
      <c r="AH58" s="44">
        <v>237</v>
      </c>
      <c r="AI58" s="66">
        <v>0.09</v>
      </c>
      <c r="AJ58" s="67">
        <v>0.22140000000000001</v>
      </c>
      <c r="AK58" s="42">
        <f t="shared" si="1"/>
        <v>47.749338000000009</v>
      </c>
      <c r="AL58" s="18">
        <v>1.64</v>
      </c>
      <c r="AM58" s="18"/>
      <c r="AN58" s="122">
        <f>AN57+AH58-AM58</f>
        <v>1656.0599999999995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44925</v>
      </c>
      <c r="E59" s="68"/>
      <c r="F59" s="52">
        <f>SUM(F56:F58)</f>
        <v>41085</v>
      </c>
      <c r="G59" s="53"/>
      <c r="H59" s="69"/>
      <c r="I59" s="52">
        <f>SUM(I56:I58)</f>
        <v>41406</v>
      </c>
      <c r="J59" s="52">
        <f>SUM(J56:J58)</f>
        <v>45189</v>
      </c>
      <c r="K59" s="21">
        <f>IF(J59&gt;0,(J56*K56+J57*K57+J58*K58)/J59,0)</f>
        <v>7.4665184004956961E-2</v>
      </c>
      <c r="L59" s="53">
        <f>L56+L57+L58</f>
        <v>41814.955000000002</v>
      </c>
      <c r="M59" s="54">
        <f>IF(L59&gt;0,N59/L59,0)</f>
        <v>0.81072258485032445</v>
      </c>
      <c r="N59" s="55">
        <f>N56+N57+N58</f>
        <v>33900.328403</v>
      </c>
      <c r="O59" s="21">
        <f>IF(L59&gt;0,P59/L59,0)</f>
        <v>0.15096410236481184</v>
      </c>
      <c r="P59" s="55">
        <f>P56+P57+P58</f>
        <v>6312.5571470000004</v>
      </c>
      <c r="Q59" s="21">
        <f>IF(L59&gt;0,R59/L59,0)</f>
        <v>3.831331278486369E-2</v>
      </c>
      <c r="R59" s="55">
        <f>R56+R57+R58</f>
        <v>1602.06945</v>
      </c>
      <c r="S59" s="21">
        <f>IF(L59&gt;0,T59/L59,0)</f>
        <v>0.21932611808382907</v>
      </c>
      <c r="T59" s="55">
        <f>T56+T57+T58</f>
        <v>9171.1117579999991</v>
      </c>
      <c r="U59" s="21">
        <f>IF(L59&gt;0,V59/L59,0)</f>
        <v>0.493014573350611</v>
      </c>
      <c r="V59" s="55">
        <f>V56+V57+V58</f>
        <v>20615.382199</v>
      </c>
      <c r="W59" s="21">
        <f>IF(L59&gt;0,X59/L59,0)</f>
        <v>0.39</v>
      </c>
      <c r="X59" s="55">
        <f>X56+X57+X58</f>
        <v>16307.832450000002</v>
      </c>
      <c r="Y59" s="56">
        <f>IF(L59&gt;0,Z59/L59,0)</f>
        <v>3.2068829453481417E-3</v>
      </c>
      <c r="Z59" s="57">
        <f>SUM(Z56:Z58)</f>
        <v>134.09566605000001</v>
      </c>
      <c r="AA59" s="63">
        <f>IF(L59&gt;0,(AA56*L56+AA57*L57+AA58*L58)/L59,0)</f>
        <v>3.1579343276951994E-3</v>
      </c>
      <c r="AB59" s="56">
        <f>IF(J59&gt;0,(J56*AB56+J57*AB57+J58*AB58)/J59,0)</f>
        <v>2.5666445373874171E-4</v>
      </c>
      <c r="AC59" s="53">
        <f>SUM(AC56:AC58)</f>
        <v>10.732161589999999</v>
      </c>
      <c r="AD59" s="54">
        <f>IF(J59&gt;0,(J56*AD56+J57*AD57+J58*AD58)/J59,0)</f>
        <v>0.21340047799243181</v>
      </c>
      <c r="AE59" s="59">
        <f>SUM(AE56:AE58)</f>
        <v>127.628157</v>
      </c>
      <c r="AF59" s="54">
        <f>IF(AND(Z59&gt;0),((Z56*AF56+Z57*AF57+Z58*AF58)/Z59),0)</f>
        <v>0.92107461818767022</v>
      </c>
      <c r="AG59" s="58">
        <f t="shared" si="2"/>
        <v>0.91979458944418613</v>
      </c>
      <c r="AH59" s="52">
        <f>SUM(AH56:AH58)</f>
        <v>658</v>
      </c>
      <c r="AI59" s="21">
        <f>IF(AH59&gt;0,(AI56*AH56+AI57*AH57+AI58*AH58)/AH59,0)</f>
        <v>9.0639817629179317E-2</v>
      </c>
      <c r="AJ59" s="54">
        <f>IF(J59&gt;0,(AJ56*J56+AJ57*J57+AJ58*J58)/J59,0)</f>
        <v>0.22050075018256654</v>
      </c>
      <c r="AK59" s="59">
        <f>SUM(AK56:AK58)</f>
        <v>131.95582560000003</v>
      </c>
      <c r="AL59" s="70"/>
      <c r="AM59" s="57">
        <f>SUM(AM56:AM58)</f>
        <v>1003.16</v>
      </c>
      <c r="AN59" s="124"/>
      <c r="AO59" s="125">
        <f>AN58</f>
        <v>1656.0599999999995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50</v>
      </c>
      <c r="D60" s="12">
        <v>3845</v>
      </c>
      <c r="E60" s="12">
        <v>0</v>
      </c>
      <c r="F60" s="12">
        <v>11330</v>
      </c>
      <c r="G60" s="13">
        <v>0.7</v>
      </c>
      <c r="H60" s="13">
        <v>3.2</v>
      </c>
      <c r="I60" s="12">
        <v>11541</v>
      </c>
      <c r="J60" s="12">
        <v>14411</v>
      </c>
      <c r="K60" s="14">
        <v>7.5999999999999998E-2</v>
      </c>
      <c r="L60" s="25">
        <f>J60*(1-K60)</f>
        <v>13315.764000000001</v>
      </c>
      <c r="M60" s="15">
        <v>0.79700000000000004</v>
      </c>
      <c r="N60" s="26">
        <f>L60*M60</f>
        <v>10612.663908000002</v>
      </c>
      <c r="O60" s="14">
        <v>0.13</v>
      </c>
      <c r="P60" s="26">
        <f>L60*O60</f>
        <v>1731.0493200000001</v>
      </c>
      <c r="Q60" s="16">
        <v>7.2999999999999995E-2</v>
      </c>
      <c r="R60" s="26">
        <f>L60*Q60</f>
        <v>972.05077200000005</v>
      </c>
      <c r="S60" s="16">
        <v>0.215</v>
      </c>
      <c r="T60" s="26">
        <f>L60*S60</f>
        <v>2862.8892600000004</v>
      </c>
      <c r="U60" s="16">
        <v>0.51100000000000001</v>
      </c>
      <c r="V60" s="26">
        <f>L60*U60</f>
        <v>6804.3554040000008</v>
      </c>
      <c r="W60" s="16">
        <v>0.39</v>
      </c>
      <c r="X60" s="26">
        <f>W60*L60</f>
        <v>5193.1479600000002</v>
      </c>
      <c r="Y60" s="17">
        <v>3.2699999999999999E-3</v>
      </c>
      <c r="Z60" s="61">
        <f>L60*Y60</f>
        <v>43.542548280000005</v>
      </c>
      <c r="AA60" s="28">
        <f>IF(J60&gt;0,(AC60+AK60)/J60,0)</f>
        <v>3.2361761043647212E-3</v>
      </c>
      <c r="AB60" s="17">
        <v>2.5999999999999998E-4</v>
      </c>
      <c r="AC60" s="25">
        <f>AB60*L60</f>
        <v>3.4620986399999998</v>
      </c>
      <c r="AD60" s="141">
        <v>0.21590000000000001</v>
      </c>
      <c r="AE60" s="31">
        <f>AH60*(1-AI60)*AD60</f>
        <v>41.045180799999997</v>
      </c>
      <c r="AF60" s="29">
        <f>IF(AND(AD60&gt;0,AB60&gt;0,Y60&gt;0),((Y60-AB60)*AD60)/((AD60-AB60)*Y60),0)</f>
        <v>0.92159914275519794</v>
      </c>
      <c r="AG60" s="62">
        <f t="shared" si="2"/>
        <v>0.92071236197909856</v>
      </c>
      <c r="AH60" s="12">
        <v>208</v>
      </c>
      <c r="AI60" s="14">
        <v>8.5999999999999993E-2</v>
      </c>
      <c r="AJ60" s="15">
        <v>0.2271</v>
      </c>
      <c r="AK60" s="31">
        <f t="shared" si="1"/>
        <v>43.174435199999998</v>
      </c>
      <c r="AL60" s="19">
        <v>1.65</v>
      </c>
      <c r="AM60" s="19">
        <v>1008.46</v>
      </c>
      <c r="AN60" s="119">
        <f>AN58+AH60-AM60</f>
        <v>855.59999999999945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51</v>
      </c>
      <c r="D61" s="35">
        <v>18428</v>
      </c>
      <c r="E61" s="44">
        <v>3</v>
      </c>
      <c r="F61" s="35">
        <v>14553</v>
      </c>
      <c r="G61" s="36">
        <v>0.9</v>
      </c>
      <c r="H61" s="38">
        <v>3.6</v>
      </c>
      <c r="I61" s="35">
        <v>14454</v>
      </c>
      <c r="J61" s="35">
        <v>14427</v>
      </c>
      <c r="K61" s="66">
        <v>7.2999999999999995E-2</v>
      </c>
      <c r="L61" s="38">
        <f>J61*(1-K61)</f>
        <v>13373.829000000002</v>
      </c>
      <c r="M61" s="39">
        <v>0.84699999999999998</v>
      </c>
      <c r="N61" s="26">
        <f>L61*M61</f>
        <v>11327.633163</v>
      </c>
      <c r="O61" s="37">
        <v>9.8000000000000004E-2</v>
      </c>
      <c r="P61" s="26">
        <f>L61*O61</f>
        <v>1310.6352420000003</v>
      </c>
      <c r="Q61" s="40">
        <v>5.5E-2</v>
      </c>
      <c r="R61" s="26">
        <f>L61*Q61</f>
        <v>735.56059500000003</v>
      </c>
      <c r="S61" s="40">
        <v>0.22</v>
      </c>
      <c r="T61" s="26">
        <f>L61*S61</f>
        <v>2942.2423800000001</v>
      </c>
      <c r="U61" s="40">
        <v>0.496</v>
      </c>
      <c r="V61" s="26">
        <f>L61*U61</f>
        <v>6633.4191840000003</v>
      </c>
      <c r="W61" s="40">
        <v>0.39</v>
      </c>
      <c r="X61" s="26">
        <f>W61*L61</f>
        <v>5215.7933100000009</v>
      </c>
      <c r="Y61" s="41">
        <v>3.2200000000000002E-3</v>
      </c>
      <c r="Z61" s="18">
        <f>L61*Y61</f>
        <v>43.063729380000005</v>
      </c>
      <c r="AA61" s="28">
        <f>IF(J61&gt;0,(AC61+AK61)/J61,0)</f>
        <v>3.0720339474596247E-3</v>
      </c>
      <c r="AB61" s="41">
        <v>2.4000000000000001E-4</v>
      </c>
      <c r="AC61" s="38">
        <f>AB61*L61</f>
        <v>3.2097189600000005</v>
      </c>
      <c r="AD61" s="29">
        <v>0.21210000000000001</v>
      </c>
      <c r="AE61" s="42">
        <f>AH61*(1-AI61)*AD61</f>
        <v>39.031066200000005</v>
      </c>
      <c r="AF61" s="29">
        <f>IF(AND(AD61&gt;0,AB61&gt;0,Y61&gt;0),((Y61-AB61)*AD61)/((AD61-AB61)*Y61),0)</f>
        <v>0.9265142280176818</v>
      </c>
      <c r="AG61" s="30">
        <f t="shared" si="2"/>
        <v>0.92286730536594885</v>
      </c>
      <c r="AH61" s="35">
        <v>202</v>
      </c>
      <c r="AI61" s="66">
        <v>8.8999999999999996E-2</v>
      </c>
      <c r="AJ61" s="67">
        <v>0.22339999999999999</v>
      </c>
      <c r="AK61" s="42">
        <f t="shared" si="1"/>
        <v>41.110514800000004</v>
      </c>
      <c r="AL61" s="18">
        <v>1.7</v>
      </c>
      <c r="AM61" s="18"/>
      <c r="AN61" s="122">
        <f>AN60+AH61-AM61</f>
        <v>1057.5999999999995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24" t="s">
        <v>52</v>
      </c>
      <c r="D62" s="44">
        <v>20822</v>
      </c>
      <c r="E62" s="44">
        <v>1</v>
      </c>
      <c r="F62" s="44">
        <v>16481</v>
      </c>
      <c r="G62" s="38">
        <v>0.6</v>
      </c>
      <c r="H62" s="38">
        <v>4.2</v>
      </c>
      <c r="I62" s="44">
        <v>16340</v>
      </c>
      <c r="J62" s="44">
        <v>14391</v>
      </c>
      <c r="K62" s="66">
        <v>7.3999999999999996E-2</v>
      </c>
      <c r="L62" s="38">
        <f>J62*(1-K62)</f>
        <v>13326.066000000001</v>
      </c>
      <c r="M62" s="29">
        <v>0.88600000000000001</v>
      </c>
      <c r="N62" s="26">
        <f>L62*M62</f>
        <v>11806.894476000001</v>
      </c>
      <c r="O62" s="40">
        <v>0.1</v>
      </c>
      <c r="P62" s="26">
        <f>L62*O62</f>
        <v>1332.6066000000001</v>
      </c>
      <c r="Q62" s="40">
        <v>1.4E-2</v>
      </c>
      <c r="R62" s="26">
        <f>L62*Q62</f>
        <v>186.56492400000002</v>
      </c>
      <c r="S62" s="40">
        <v>0.221</v>
      </c>
      <c r="T62" s="26">
        <f>L62*S62</f>
        <v>2945.0605860000001</v>
      </c>
      <c r="U62" s="40">
        <v>0.47699999999999998</v>
      </c>
      <c r="V62" s="26">
        <f>L62*U62</f>
        <v>6356.5334819999998</v>
      </c>
      <c r="W62" s="40">
        <v>0.39</v>
      </c>
      <c r="X62" s="26">
        <f>W62*L62</f>
        <v>5197.1657400000004</v>
      </c>
      <c r="Y62" s="48">
        <v>3.2200000000000002E-3</v>
      </c>
      <c r="Z62" s="18">
        <f>L62*Y62</f>
        <v>42.909932520000005</v>
      </c>
      <c r="AA62" s="28">
        <f>IF(J62&gt;0,(AC62+AK62)/J62,0)</f>
        <v>3.2950972190952678E-3</v>
      </c>
      <c r="AB62" s="48">
        <v>2.3000000000000001E-4</v>
      </c>
      <c r="AC62" s="38">
        <f>AB62*L62</f>
        <v>3.0649951800000004</v>
      </c>
      <c r="AD62" s="29">
        <v>0.2117</v>
      </c>
      <c r="AE62" s="42">
        <f>AH62*(1-AI62)*AD62</f>
        <v>42.050606100000003</v>
      </c>
      <c r="AF62" s="29">
        <f>IF(AND(AD62&gt;0,AB62&gt;0,Y62&gt;0),((Y62-AB62)*AD62)/((AD62-AB62)*Y62),0)</f>
        <v>0.92958136581345552</v>
      </c>
      <c r="AG62" s="30">
        <f t="shared" si="2"/>
        <v>0.93115842540830318</v>
      </c>
      <c r="AH62" s="44">
        <v>219</v>
      </c>
      <c r="AI62" s="66">
        <v>9.2999999999999999E-2</v>
      </c>
      <c r="AJ62" s="67">
        <v>0.2233</v>
      </c>
      <c r="AK62" s="42">
        <f t="shared" si="1"/>
        <v>44.354748900000004</v>
      </c>
      <c r="AL62" s="18">
        <v>1.65</v>
      </c>
      <c r="AM62" s="18"/>
      <c r="AN62" s="122">
        <f>AN61+AH62-AM62</f>
        <v>1276.5999999999995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 t="s">
        <v>60</v>
      </c>
      <c r="D63" s="52">
        <f>SUM(D60:D62)</f>
        <v>43095</v>
      </c>
      <c r="E63" s="68"/>
      <c r="F63" s="52">
        <f>SUM(F60:F62)</f>
        <v>42364</v>
      </c>
      <c r="G63" s="53"/>
      <c r="H63" s="69"/>
      <c r="I63" s="52">
        <f>SUM(I60:I62)</f>
        <v>42335</v>
      </c>
      <c r="J63" s="52">
        <f>SUM(J60:J62)</f>
        <v>43229</v>
      </c>
      <c r="K63" s="21">
        <f>IF(J63&gt;0,(J60*K60+J61*K61+J62*K62)/J63,0)</f>
        <v>7.4332994054916821E-2</v>
      </c>
      <c r="L63" s="53">
        <f>L60+L61+L62</f>
        <v>40015.659</v>
      </c>
      <c r="M63" s="54">
        <f>IF(L63&gt;0,N63/L63,0)</f>
        <v>0.84334963837531707</v>
      </c>
      <c r="N63" s="55">
        <f>N60+N61+N62</f>
        <v>33747.191547000002</v>
      </c>
      <c r="O63" s="21">
        <f>IF(L63&gt;0,P63/L63,0)</f>
        <v>0.10931448516192124</v>
      </c>
      <c r="P63" s="55">
        <f>P60+P61+P62</f>
        <v>4374.2911620000004</v>
      </c>
      <c r="Q63" s="21">
        <f>IF(L63&gt;0,R63/L63,0)</f>
        <v>4.7335876462761738E-2</v>
      </c>
      <c r="R63" s="55">
        <f>R60+R61+R62</f>
        <v>1894.176291</v>
      </c>
      <c r="S63" s="21">
        <f>IF(L63&gt;0,T63/L63,0)</f>
        <v>0.21866920212409849</v>
      </c>
      <c r="T63" s="55">
        <f>T60+T61+T62</f>
        <v>8750.192226000001</v>
      </c>
      <c r="U63" s="21">
        <f>IF(L63&gt;0,V63/L63,0)</f>
        <v>0.49466405313979706</v>
      </c>
      <c r="V63" s="55">
        <f>V60+V61+V62</f>
        <v>19794.308069999999</v>
      </c>
      <c r="W63" s="21">
        <f>IF(L63&gt;0,X63/L63,0)</f>
        <v>0.39000000000000007</v>
      </c>
      <c r="X63" s="55">
        <f>X60+X61+X62</f>
        <v>15606.107010000002</v>
      </c>
      <c r="Y63" s="56">
        <f>IF(L63&gt;0,Z63/L63,0)</f>
        <v>3.2366381915639583E-3</v>
      </c>
      <c r="Z63" s="57">
        <f>SUM(Z60:Z62)</f>
        <v>129.51621018000003</v>
      </c>
      <c r="AA63" s="63">
        <f>IF(L63&gt;0,(AA60*L60+AA61*L61+AA62*L62)/L63,0)</f>
        <v>3.2009393368171201E-3</v>
      </c>
      <c r="AB63" s="56">
        <f>IF(J63&gt;0,(J60*AB60+J61*AB61+J62*AB62)/J63,0)</f>
        <v>2.4333826829211873E-4</v>
      </c>
      <c r="AC63" s="53">
        <f>SUM(AC60:AC62)</f>
        <v>9.7368127800000011</v>
      </c>
      <c r="AD63" s="54">
        <f>IF(J63&gt;0,(J60*AD60+J61*AD61+J62*AD62)/J63,0)</f>
        <v>0.21323362326216197</v>
      </c>
      <c r="AE63" s="59">
        <f>SUM(AE60:AE62)</f>
        <v>122.12685310000001</v>
      </c>
      <c r="AF63" s="54">
        <f>IF(AND(Z63&gt;0),((Z60*AF60+Z61*AF61+Z62*AF62)/Z63),0)</f>
        <v>0.92587797822793494</v>
      </c>
      <c r="AG63" s="58">
        <f t="shared" si="2"/>
        <v>0.92498125783172935</v>
      </c>
      <c r="AH63" s="52">
        <f>SUM(AH60:AH62)</f>
        <v>629</v>
      </c>
      <c r="AI63" s="21">
        <f>IF(J63&gt;0,(AI60*J60+AI61*J61+AI62*J62)/J63,0)</f>
        <v>8.9331513567281237E-2</v>
      </c>
      <c r="AJ63" s="54">
        <f>IF(J63&gt;0,(AJ60*J60+AJ61*J61+AJ62*J62)/J63,0)</f>
        <v>0.22460015730181129</v>
      </c>
      <c r="AK63" s="59">
        <f>SUM(AK60:AK62)</f>
        <v>128.63969890000001</v>
      </c>
      <c r="AL63" s="70"/>
      <c r="AM63" s="57">
        <f>SUM(AM60:AM62)</f>
        <v>1008.46</v>
      </c>
      <c r="AN63" s="124"/>
      <c r="AO63" s="125">
        <f>AN62</f>
        <v>1276.5999999999995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50</v>
      </c>
      <c r="D64" s="12">
        <v>4110</v>
      </c>
      <c r="E64" s="12">
        <v>1</v>
      </c>
      <c r="F64" s="12">
        <v>11748</v>
      </c>
      <c r="G64" s="13">
        <v>0.9</v>
      </c>
      <c r="H64" s="13">
        <v>3.9</v>
      </c>
      <c r="I64" s="12">
        <v>12683</v>
      </c>
      <c r="J64" s="12">
        <v>14416</v>
      </c>
      <c r="K64" s="14">
        <v>7.5999999999999998E-2</v>
      </c>
      <c r="L64" s="25">
        <f>J64*(1-K64)</f>
        <v>13320.384</v>
      </c>
      <c r="M64" s="15">
        <v>0.82899999999999996</v>
      </c>
      <c r="N64" s="26">
        <f>L64*M64</f>
        <v>11042.598335999999</v>
      </c>
      <c r="O64" s="14">
        <v>0.154</v>
      </c>
      <c r="P64" s="26">
        <f>L64*O64</f>
        <v>2051.3391360000001</v>
      </c>
      <c r="Q64" s="16">
        <v>1.7000000000000001E-2</v>
      </c>
      <c r="R64" s="26">
        <f>L64*Q64</f>
        <v>226.44652800000003</v>
      </c>
      <c r="S64" s="16">
        <v>0.216</v>
      </c>
      <c r="T64" s="26">
        <f>L64*S64</f>
        <v>2877.2029440000001</v>
      </c>
      <c r="U64" s="16">
        <v>0.48899999999999999</v>
      </c>
      <c r="V64" s="26">
        <f>L64*U64</f>
        <v>6513.6677760000002</v>
      </c>
      <c r="W64" s="16">
        <v>0.39</v>
      </c>
      <c r="X64" s="26">
        <f>W64*L64</f>
        <v>5194.9497600000004</v>
      </c>
      <c r="Y64" s="17">
        <v>3.31E-3</v>
      </c>
      <c r="Z64" s="61">
        <f>L64*Y64</f>
        <v>44.090471039999997</v>
      </c>
      <c r="AA64" s="28">
        <f>IF(J64&gt;0,(AC64+AK64)/J64,0)</f>
        <v>3.3041018548834629E-3</v>
      </c>
      <c r="AB64" s="17">
        <v>2.5999999999999998E-4</v>
      </c>
      <c r="AC64" s="25">
        <f>AB64*L64</f>
        <v>3.4632998399999999</v>
      </c>
      <c r="AD64" s="141">
        <v>0.2177</v>
      </c>
      <c r="AE64" s="31">
        <f>AH64*(1-AI64)*AD64</f>
        <v>42.452588499999997</v>
      </c>
      <c r="AF64" s="29">
        <f>IF(AND(AD64&gt;0,AB64&gt;0,Y64&gt;0),((Y64-AB64)*AD64)/((AD64-AB64)*Y64),0)</f>
        <v>0.92255195863316963</v>
      </c>
      <c r="AG64" s="62">
        <f t="shared" si="2"/>
        <v>0.92236872159344707</v>
      </c>
      <c r="AH64" s="12">
        <v>215</v>
      </c>
      <c r="AI64" s="14">
        <v>9.2999999999999999E-2</v>
      </c>
      <c r="AJ64" s="15">
        <v>0.22650000000000001</v>
      </c>
      <c r="AK64" s="31">
        <f t="shared" si="1"/>
        <v>44.168632500000001</v>
      </c>
      <c r="AL64" s="19">
        <v>1.6</v>
      </c>
      <c r="AM64" s="19">
        <v>1004.66</v>
      </c>
      <c r="AN64" s="119">
        <f>AN62+AH64-AM64</f>
        <v>486.93999999999949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51</v>
      </c>
      <c r="D65" s="35">
        <v>22862</v>
      </c>
      <c r="E65" s="44">
        <v>2</v>
      </c>
      <c r="F65" s="35">
        <v>15564</v>
      </c>
      <c r="G65" s="36">
        <v>0.6</v>
      </c>
      <c r="H65" s="38">
        <v>3.5</v>
      </c>
      <c r="I65" s="35">
        <v>16368</v>
      </c>
      <c r="J65" s="35">
        <v>14796</v>
      </c>
      <c r="K65" s="66">
        <v>7.0000000000000007E-2</v>
      </c>
      <c r="L65" s="38">
        <f>J65*(1-K65)</f>
        <v>13760.279999999999</v>
      </c>
      <c r="M65" s="39">
        <v>0.84199999999999997</v>
      </c>
      <c r="N65" s="26">
        <f>L65*M65</f>
        <v>11586.155759999998</v>
      </c>
      <c r="O65" s="37">
        <v>0.127</v>
      </c>
      <c r="P65" s="26">
        <f>L65*O65</f>
        <v>1747.5555599999998</v>
      </c>
      <c r="Q65" s="40">
        <v>3.1E-2</v>
      </c>
      <c r="R65" s="26">
        <f>L65*Q65</f>
        <v>426.56867999999997</v>
      </c>
      <c r="S65" s="40">
        <v>0.20899999999999999</v>
      </c>
      <c r="T65" s="26">
        <f>L65*S65</f>
        <v>2875.8985199999997</v>
      </c>
      <c r="U65" s="40">
        <v>0.50700000000000001</v>
      </c>
      <c r="V65" s="26">
        <f>L65*U65</f>
        <v>6976.4619599999996</v>
      </c>
      <c r="W65" s="40">
        <v>0.39</v>
      </c>
      <c r="X65" s="26">
        <f>W65*L65</f>
        <v>5366.5091999999995</v>
      </c>
      <c r="Y65" s="41">
        <v>3.2699999999999999E-3</v>
      </c>
      <c r="Z65" s="18">
        <f>L65*Y65</f>
        <v>44.996115599999996</v>
      </c>
      <c r="AA65" s="28">
        <f>IF(J65&gt;0,(AC65+AK65)/J65,0)</f>
        <v>3.258758394160584E-3</v>
      </c>
      <c r="AB65" s="41">
        <v>2.4000000000000001E-4</v>
      </c>
      <c r="AC65" s="38">
        <f>AB65*L65</f>
        <v>3.3024671999999997</v>
      </c>
      <c r="AD65" s="29">
        <v>0.2104</v>
      </c>
      <c r="AE65" s="42">
        <f>AH65*(1-AI65)*AD65</f>
        <v>42.168368000000001</v>
      </c>
      <c r="AF65" s="29">
        <f>IF(AND(AD65&gt;0,AB65&gt;0,Y65&gt;0),((Y65-AB65)*AD65)/((AD65-AB65)*Y65),0)</f>
        <v>0.92766367608078415</v>
      </c>
      <c r="AG65" s="30">
        <f t="shared" si="2"/>
        <v>0.92734545964613413</v>
      </c>
      <c r="AH65" s="35">
        <v>220</v>
      </c>
      <c r="AI65" s="66">
        <v>8.8999999999999996E-2</v>
      </c>
      <c r="AJ65" s="67">
        <v>0.22409999999999999</v>
      </c>
      <c r="AK65" s="42">
        <f t="shared" si="1"/>
        <v>44.914121999999999</v>
      </c>
      <c r="AL65" s="18">
        <v>1.7</v>
      </c>
      <c r="AM65" s="18"/>
      <c r="AN65" s="122">
        <f>AN64+AH65-AM65</f>
        <v>706.93999999999949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11" t="s">
        <v>49</v>
      </c>
      <c r="D66" s="44">
        <v>17128</v>
      </c>
      <c r="E66" s="44">
        <v>2</v>
      </c>
      <c r="F66" s="44">
        <v>16273</v>
      </c>
      <c r="G66" s="38">
        <v>0.5</v>
      </c>
      <c r="H66" s="38">
        <v>2.7</v>
      </c>
      <c r="I66" s="44">
        <v>17403</v>
      </c>
      <c r="J66" s="44">
        <v>15139</v>
      </c>
      <c r="K66" s="66">
        <v>6.7000000000000004E-2</v>
      </c>
      <c r="L66" s="38">
        <f>J66*(1-K66)</f>
        <v>14124.687</v>
      </c>
      <c r="M66" s="29">
        <v>0.78500000000000003</v>
      </c>
      <c r="N66" s="26">
        <f>L66*M66</f>
        <v>11087.879295000001</v>
      </c>
      <c r="O66" s="40">
        <v>0.19700000000000001</v>
      </c>
      <c r="P66" s="26">
        <f>L66*O66</f>
        <v>2782.5633390000003</v>
      </c>
      <c r="Q66" s="40">
        <v>1.7999999999999999E-2</v>
      </c>
      <c r="R66" s="26">
        <f>L66*Q66</f>
        <v>254.24436599999999</v>
      </c>
      <c r="S66" s="40">
        <v>0.22500000000000001</v>
      </c>
      <c r="T66" s="26">
        <f>L66*S66</f>
        <v>3178.0545750000001</v>
      </c>
      <c r="U66" s="40">
        <v>0.49399999999999999</v>
      </c>
      <c r="V66" s="26">
        <f>L66*U66</f>
        <v>6977.595378</v>
      </c>
      <c r="W66" s="40">
        <v>0.39</v>
      </c>
      <c r="X66" s="26">
        <f>W66*L66</f>
        <v>5508.6279300000006</v>
      </c>
      <c r="Y66" s="48">
        <v>3.2299999999999998E-3</v>
      </c>
      <c r="Z66" s="18">
        <f>L66*Y66</f>
        <v>45.622739009999997</v>
      </c>
      <c r="AA66" s="28">
        <f>IF(J66&gt;0,(AC66+AK66)/J66,0)</f>
        <v>3.1119086201202195E-3</v>
      </c>
      <c r="AB66" s="48">
        <v>2.0000000000000001E-4</v>
      </c>
      <c r="AC66" s="38">
        <f>AB66*L66</f>
        <v>2.8249374</v>
      </c>
      <c r="AD66" s="29">
        <v>0.21490000000000001</v>
      </c>
      <c r="AE66" s="42">
        <f>AH66*(1-AI66)*AD66</f>
        <v>43.3186824</v>
      </c>
      <c r="AF66" s="29">
        <f>IF(AND(AD66&gt;0,AB66&gt;0,Y66&gt;0),((Y66-AB66)*AD66)/((AD66-AB66)*Y66),0)</f>
        <v>0.93895434770383035</v>
      </c>
      <c r="AG66" s="30">
        <f t="shared" si="2"/>
        <v>0.93658336269110953</v>
      </c>
      <c r="AH66" s="44">
        <v>222</v>
      </c>
      <c r="AI66" s="66">
        <v>9.1999999999999998E-2</v>
      </c>
      <c r="AJ66" s="67">
        <v>0.21970000000000001</v>
      </c>
      <c r="AK66" s="42">
        <f t="shared" si="1"/>
        <v>44.286247199999998</v>
      </c>
      <c r="AL66" s="18">
        <v>1.7</v>
      </c>
      <c r="AM66" s="18"/>
      <c r="AN66" s="122">
        <f>AN65+AH66-AM66</f>
        <v>928.93999999999949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44100</v>
      </c>
      <c r="E67" s="68"/>
      <c r="F67" s="52">
        <f>SUM(F64:F66)</f>
        <v>43585</v>
      </c>
      <c r="G67" s="53"/>
      <c r="H67" s="69"/>
      <c r="I67" s="52">
        <f>SUM(I64:I66)</f>
        <v>46454</v>
      </c>
      <c r="J67" s="52">
        <f>SUM(J64:J66)</f>
        <v>44351</v>
      </c>
      <c r="K67" s="21">
        <f>IF(J67&gt;0,(J64*K64+J65*K65+J66*K66)/J67,0)</f>
        <v>7.0926224887826669E-2</v>
      </c>
      <c r="L67" s="53">
        <f>L64+L65+L66</f>
        <v>41205.350999999995</v>
      </c>
      <c r="M67" s="54">
        <f>IF(L67&gt;0,N67/L67,0)</f>
        <v>0.81825861381450193</v>
      </c>
      <c r="N67" s="55">
        <f>N64+N65+N66</f>
        <v>33716.633390999996</v>
      </c>
      <c r="O67" s="21">
        <f>IF(L67&gt;0,P67/L67,0)</f>
        <v>0.1597233824072995</v>
      </c>
      <c r="P67" s="55">
        <f>P64+P65+P66</f>
        <v>6581.4580349999997</v>
      </c>
      <c r="Q67" s="21">
        <f>IF(L67&gt;0,R67/L67,0)</f>
        <v>2.2018003778198618E-2</v>
      </c>
      <c r="R67" s="55">
        <f>R64+R65+R66</f>
        <v>907.25957400000004</v>
      </c>
      <c r="S67" s="21">
        <f>IF(L67&gt;0,T67/L67,0)</f>
        <v>0.21674748114632006</v>
      </c>
      <c r="T67" s="55">
        <f>T64+T65+T66</f>
        <v>8931.1560389999995</v>
      </c>
      <c r="U67" s="21">
        <f>IF(L67&gt;0,V67/L67,0)</f>
        <v>0.49672493055574268</v>
      </c>
      <c r="V67" s="55">
        <f>V64+V65+V66</f>
        <v>20467.725114000001</v>
      </c>
      <c r="W67" s="21">
        <f>IF(L67&gt;0,X67/L67,0)</f>
        <v>0.39000000000000007</v>
      </c>
      <c r="X67" s="55">
        <f>X64+X65+X66</f>
        <v>16070.08689</v>
      </c>
      <c r="Y67" s="56">
        <f>IF(L67&gt;0,Z67/L67,0)</f>
        <v>3.2692192247070046E-3</v>
      </c>
      <c r="Z67" s="57">
        <f>SUM(Z64:Z66)</f>
        <v>134.70932564999998</v>
      </c>
      <c r="AA67" s="63">
        <f>IF(L67&gt;0,(AA64*L64+AA65*L65+AA66*L66)/L67,0)</f>
        <v>3.2230782033615007E-3</v>
      </c>
      <c r="AB67" s="56">
        <f>IF(J67&gt;0,(J64*AB64+J65*AB65+J66*AB66)/J67,0)</f>
        <v>2.3284706094563816E-4</v>
      </c>
      <c r="AC67" s="53">
        <f>SUM(AC64:AC66)</f>
        <v>9.5907044399999997</v>
      </c>
      <c r="AD67" s="54">
        <f>IF(J67&gt;0,(J64*AD64+J65*AD65+J66*AD66)/J67,0)</f>
        <v>0.21430887014948932</v>
      </c>
      <c r="AE67" s="59">
        <f>SUM(AE64:AE66)</f>
        <v>127.93963890000001</v>
      </c>
      <c r="AF67" s="54">
        <f>IF(AND(Z67&gt;0),((Z64*AF64+Z65*AF65+Z66*AF66)/Z67),0)</f>
        <v>0.929814479918745</v>
      </c>
      <c r="AG67" s="58">
        <f t="shared" si="2"/>
        <v>0.92872440301156167</v>
      </c>
      <c r="AH67" s="52">
        <f>SUM(AH64:AH66)</f>
        <v>657</v>
      </c>
      <c r="AI67" s="21">
        <f>IF(AH67&gt;0,(AI64*AH64+AI65*AH65+AI66*AH66)/AH67,0)</f>
        <v>9.1322678843226798E-2</v>
      </c>
      <c r="AJ67" s="54">
        <f>IF(J67&gt;0,(AJ64*J64+AJ65*J65+AJ66*J66)/J67,0)</f>
        <v>0.2233781853847715</v>
      </c>
      <c r="AK67" s="59">
        <f>SUM(AK64:AK66)</f>
        <v>133.36900169999998</v>
      </c>
      <c r="AL67" s="70"/>
      <c r="AM67" s="57">
        <f>SUM(AM64:AM66)</f>
        <v>1004.66</v>
      </c>
      <c r="AN67" s="124"/>
      <c r="AO67" s="125">
        <f>AN66</f>
        <v>928.93999999999949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54</v>
      </c>
      <c r="D68" s="12">
        <v>5495</v>
      </c>
      <c r="E68" s="12">
        <v>0</v>
      </c>
      <c r="F68" s="12">
        <v>13627</v>
      </c>
      <c r="G68" s="13">
        <v>0.6</v>
      </c>
      <c r="H68" s="13">
        <v>4.0999999999999996</v>
      </c>
      <c r="I68" s="12">
        <v>14287</v>
      </c>
      <c r="J68" s="12">
        <v>15135</v>
      </c>
      <c r="K68" s="14">
        <v>5.8999999999999997E-2</v>
      </c>
      <c r="L68" s="25">
        <f>J68*(1-K68)</f>
        <v>14242.035000000002</v>
      </c>
      <c r="M68" s="15">
        <v>0.90400000000000003</v>
      </c>
      <c r="N68" s="26">
        <f>L68*M68</f>
        <v>12874.799640000001</v>
      </c>
      <c r="O68" s="14">
        <v>8.4000000000000005E-2</v>
      </c>
      <c r="P68" s="26">
        <f>L68*O68</f>
        <v>1196.3309400000003</v>
      </c>
      <c r="Q68" s="16">
        <v>1.2E-2</v>
      </c>
      <c r="R68" s="26">
        <f>L68*Q68</f>
        <v>170.90442000000002</v>
      </c>
      <c r="S68" s="16">
        <v>0.22</v>
      </c>
      <c r="T68" s="26">
        <f>L68*S68</f>
        <v>3133.2477000000003</v>
      </c>
      <c r="U68" s="16">
        <v>0.5</v>
      </c>
      <c r="V68" s="26">
        <f>L68*U68</f>
        <v>7121.0175000000008</v>
      </c>
      <c r="W68" s="16">
        <v>0.39</v>
      </c>
      <c r="X68" s="26">
        <f>W68*L68</f>
        <v>5554.3936500000009</v>
      </c>
      <c r="Y68" s="17">
        <v>3.2000000000000002E-3</v>
      </c>
      <c r="Z68" s="61">
        <f>L68*Y68</f>
        <v>45.574512000000006</v>
      </c>
      <c r="AA68" s="28">
        <f>IF(J68&gt;0,(AC68+AK68)/J68,0)</f>
        <v>3.0585106342913781E-3</v>
      </c>
      <c r="AB68" s="17">
        <v>2.7E-4</v>
      </c>
      <c r="AC68" s="25">
        <f>AB68*L68</f>
        <v>3.8453494500000005</v>
      </c>
      <c r="AD68" s="141">
        <v>0.21640000000000001</v>
      </c>
      <c r="AE68" s="31">
        <f>AH68*(1-AI68)*AD68</f>
        <v>39.970162000000002</v>
      </c>
      <c r="AF68" s="29">
        <f>IF(AND(AD68&gt;0,AB68&gt;0,Y68&gt;0),((Y68-AB68)*AD68)/((AD68-AB68)*Y68),0)</f>
        <v>0.91676884282607696</v>
      </c>
      <c r="AG68" s="62">
        <f t="shared" ref="AG68:AG99" si="3">IF(AND(AA68&gt;0,AJ68&gt;0,AB68&gt;0),((AJ68*(AA68-AB68))/(AA68*(AJ68-AB68))),0)</f>
        <v>0.91279421263277072</v>
      </c>
      <c r="AH68" s="12">
        <v>205</v>
      </c>
      <c r="AI68" s="14">
        <v>9.9000000000000005E-2</v>
      </c>
      <c r="AJ68" s="15">
        <v>0.2298</v>
      </c>
      <c r="AK68" s="31">
        <f t="shared" si="1"/>
        <v>42.445209000000006</v>
      </c>
      <c r="AL68" s="19">
        <v>1.7</v>
      </c>
      <c r="AM68" s="19">
        <v>1063.74</v>
      </c>
      <c r="AN68" s="119">
        <f>AN66+AH68-AM68-AO68</f>
        <v>7.1999999999995907</v>
      </c>
      <c r="AO68" s="120">
        <v>63</v>
      </c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11" t="s">
        <v>51</v>
      </c>
      <c r="D69" s="35">
        <v>19799</v>
      </c>
      <c r="E69" s="44">
        <v>3</v>
      </c>
      <c r="F69" s="35">
        <v>15946</v>
      </c>
      <c r="G69" s="36">
        <v>0.5</v>
      </c>
      <c r="H69" s="38">
        <v>3.9</v>
      </c>
      <c r="I69" s="35">
        <v>17207</v>
      </c>
      <c r="J69" s="35">
        <v>15216</v>
      </c>
      <c r="K69" s="66">
        <v>6.7000000000000004E-2</v>
      </c>
      <c r="L69" s="38">
        <f>J69*(1-K69)</f>
        <v>14196.528</v>
      </c>
      <c r="M69" s="39">
        <v>0.86799999999999999</v>
      </c>
      <c r="N69" s="26">
        <f>L69*M69</f>
        <v>12322.586304</v>
      </c>
      <c r="O69" s="37">
        <v>7.8E-2</v>
      </c>
      <c r="P69" s="26">
        <f>L69*O69</f>
        <v>1107.3291839999999</v>
      </c>
      <c r="Q69" s="40">
        <v>5.3999999999999999E-2</v>
      </c>
      <c r="R69" s="26">
        <f>L69*Q69</f>
        <v>766.61251200000004</v>
      </c>
      <c r="S69" s="40">
        <v>0.217</v>
      </c>
      <c r="T69" s="26">
        <f>L69*S69</f>
        <v>3080.6465760000001</v>
      </c>
      <c r="U69" s="40">
        <v>0.499</v>
      </c>
      <c r="V69" s="26">
        <f>L69*U69</f>
        <v>7084.0674719999997</v>
      </c>
      <c r="W69" s="40">
        <v>0.4</v>
      </c>
      <c r="X69" s="26">
        <f>W69*L69</f>
        <v>5678.6112000000003</v>
      </c>
      <c r="Y69" s="41">
        <v>3.0999999999999999E-3</v>
      </c>
      <c r="Z69" s="18">
        <f>L69*Y69</f>
        <v>44.009236799999996</v>
      </c>
      <c r="AA69" s="28">
        <f>IF(J69&gt;0,(AC69+AK69)/J69,0)</f>
        <v>3.5256962815457412E-3</v>
      </c>
      <c r="AB69" s="41">
        <v>2.9E-4</v>
      </c>
      <c r="AC69" s="38">
        <f>AB69*L69</f>
        <v>4.1169931200000001</v>
      </c>
      <c r="AD69" s="29">
        <v>0.224</v>
      </c>
      <c r="AE69" s="42">
        <f>AH69*(1-AI69)*AD69</f>
        <v>48.343008000000005</v>
      </c>
      <c r="AF69" s="29">
        <f>IF(AND(AD69&gt;0,AB69&gt;0,Y69&gt;0),((Y69-AB69)*AD69)/((AD69-AB69)*Y69),0)</f>
        <v>0.90762666528238611</v>
      </c>
      <c r="AG69" s="30">
        <f t="shared" si="3"/>
        <v>0.91890789089247848</v>
      </c>
      <c r="AH69" s="35">
        <v>239</v>
      </c>
      <c r="AI69" s="66">
        <v>9.7000000000000003E-2</v>
      </c>
      <c r="AJ69" s="67">
        <v>0.22950000000000001</v>
      </c>
      <c r="AK69" s="42">
        <f t="shared" si="1"/>
        <v>49.530001500000004</v>
      </c>
      <c r="AL69" s="18">
        <v>1.7</v>
      </c>
      <c r="AM69" s="18"/>
      <c r="AN69" s="122">
        <f>AN68+AH69-AM69</f>
        <v>246.19999999999959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11" t="s">
        <v>49</v>
      </c>
      <c r="D70" s="44">
        <v>21000</v>
      </c>
      <c r="E70" s="44">
        <v>1</v>
      </c>
      <c r="F70" s="44">
        <v>17635</v>
      </c>
      <c r="G70" s="38">
        <v>0.5</v>
      </c>
      <c r="H70" s="38">
        <v>2.6</v>
      </c>
      <c r="I70" s="44">
        <v>17995</v>
      </c>
      <c r="J70" s="44">
        <v>15184</v>
      </c>
      <c r="K70" s="66">
        <v>6.8000000000000005E-2</v>
      </c>
      <c r="L70" s="38">
        <f>J70*(1-K70)</f>
        <v>14151.487999999999</v>
      </c>
      <c r="M70" s="29">
        <v>0.76600000000000001</v>
      </c>
      <c r="N70" s="26">
        <f>L70*M70</f>
        <v>10840.039808</v>
      </c>
      <c r="O70" s="40">
        <v>0.20200000000000001</v>
      </c>
      <c r="P70" s="26">
        <f>L70*O70</f>
        <v>2858.6005760000003</v>
      </c>
      <c r="Q70" s="40">
        <v>3.2000000000000001E-2</v>
      </c>
      <c r="R70" s="26">
        <f>L70*Q70</f>
        <v>452.84761600000002</v>
      </c>
      <c r="S70" s="40">
        <v>0.22700000000000001</v>
      </c>
      <c r="T70" s="26">
        <f>L70*S70</f>
        <v>3212.387776</v>
      </c>
      <c r="U70" s="40">
        <v>0.49199999999999999</v>
      </c>
      <c r="V70" s="26">
        <f>L70*U70</f>
        <v>6962.5320959999999</v>
      </c>
      <c r="W70" s="40">
        <v>0.39</v>
      </c>
      <c r="X70" s="26">
        <f>W70*L70</f>
        <v>5519.08032</v>
      </c>
      <c r="Y70" s="48">
        <v>3.13E-3</v>
      </c>
      <c r="Z70" s="18">
        <f>L70*Y70</f>
        <v>44.294157439999999</v>
      </c>
      <c r="AA70" s="28">
        <f>IF(J70&gt;0,(AC70+AK70)/J70,0)</f>
        <v>3.2003939936775553E-3</v>
      </c>
      <c r="AB70" s="48">
        <v>2.9999999999999997E-4</v>
      </c>
      <c r="AC70" s="38">
        <f>AB70*L70</f>
        <v>4.2454463999999996</v>
      </c>
      <c r="AD70" s="29">
        <v>0.21870000000000001</v>
      </c>
      <c r="AE70" s="42">
        <f>AH70*(1-AI70)*AD70</f>
        <v>40.924893600000004</v>
      </c>
      <c r="AF70" s="29">
        <f>IF(AND(AD70&gt;0,AB70&gt;0,Y70&gt;0),((Y70-AB70)*AD70)/((AD70-AB70)*Y70),0)</f>
        <v>0.90539532352631402</v>
      </c>
      <c r="AG70" s="30">
        <f t="shared" si="3"/>
        <v>0.90741016182051526</v>
      </c>
      <c r="AH70" s="44">
        <v>207</v>
      </c>
      <c r="AI70" s="66">
        <v>9.6000000000000002E-2</v>
      </c>
      <c r="AJ70" s="67">
        <v>0.23699999999999999</v>
      </c>
      <c r="AK70" s="42">
        <f t="shared" si="1"/>
        <v>44.349336000000001</v>
      </c>
      <c r="AL70" s="18">
        <v>1.64</v>
      </c>
      <c r="AM70" s="18"/>
      <c r="AN70" s="122">
        <f>AN69+AH70-AM70</f>
        <v>453.19999999999959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46294</v>
      </c>
      <c r="E71" s="68"/>
      <c r="F71" s="52">
        <f>SUM(F68:F70)</f>
        <v>47208</v>
      </c>
      <c r="G71" s="53"/>
      <c r="H71" s="69"/>
      <c r="I71" s="52">
        <f>SUM(I68:I70)</f>
        <v>49489</v>
      </c>
      <c r="J71" s="52">
        <f>SUM(J68:J70)</f>
        <v>45535</v>
      </c>
      <c r="K71" s="21">
        <f>IF(J71&gt;0,(J68*K68+J69*K69+J70*K70)/J71,0)</f>
        <v>6.4674404304381247E-2</v>
      </c>
      <c r="L71" s="53">
        <f>L68+L69+L70</f>
        <v>42590.050999999999</v>
      </c>
      <c r="M71" s="54">
        <f>IF(L71&gt;0,N71/L71,0)</f>
        <v>0.84614657427857987</v>
      </c>
      <c r="N71" s="55">
        <f>N68+N69+N70</f>
        <v>36037.425752000003</v>
      </c>
      <c r="O71" s="21">
        <f>IF(L71&gt;0,P71/L71,0)</f>
        <v>0.12120813614428404</v>
      </c>
      <c r="P71" s="55">
        <f>P68+P69+P70</f>
        <v>5162.2607000000007</v>
      </c>
      <c r="Q71" s="21">
        <f>IF(L71&gt;0,R71/L71,0)</f>
        <v>3.2645289577136222E-2</v>
      </c>
      <c r="R71" s="55">
        <f>R68+R69+R70</f>
        <v>1390.364548</v>
      </c>
      <c r="S71" s="21">
        <f>IF(L71&gt;0,T71/L71,0)</f>
        <v>0.22132591604551027</v>
      </c>
      <c r="T71" s="55">
        <f>T68+T69+T70</f>
        <v>9426.2820520000005</v>
      </c>
      <c r="U71" s="21">
        <f>IF(L71&gt;0,V71/L71,0)</f>
        <v>0.49700849308680095</v>
      </c>
      <c r="V71" s="55">
        <f>V68+V69+V70</f>
        <v>21167.617068</v>
      </c>
      <c r="W71" s="21">
        <f>IF(L71&gt;0,X71/L71,0)</f>
        <v>0.39333329678332629</v>
      </c>
      <c r="X71" s="55">
        <f>X68+X69+X70</f>
        <v>16752.085170000002</v>
      </c>
      <c r="Y71" s="56">
        <f>IF(L71&gt;0,Z71/L71,0)</f>
        <v>3.1434079813616564E-3</v>
      </c>
      <c r="Z71" s="57">
        <f>SUM(Z68:Z70)</f>
        <v>133.87790623999999</v>
      </c>
      <c r="AA71" s="63">
        <f>IF(L71&gt;0,(AA68*L68+AA69*L69+AA70*L70)/L71,0)</f>
        <v>3.2613813653031322E-3</v>
      </c>
      <c r="AB71" s="56">
        <f>IF(J71&gt;0,(J68*AB68+J69*AB69+J70*AB70)/J71,0)</f>
        <v>2.8668694410892718E-4</v>
      </c>
      <c r="AC71" s="53">
        <f>SUM(AC68:AC70)</f>
        <v>12.207788969999999</v>
      </c>
      <c r="AD71" s="54">
        <f>IF(J71&gt;0,(J68*AD68+J69*AD69+J70*AD70)/J71,0)</f>
        <v>0.21970657296585044</v>
      </c>
      <c r="AE71" s="59">
        <f>SUM(AE68:AE70)</f>
        <v>129.23806360000003</v>
      </c>
      <c r="AF71" s="54">
        <f>IF(AND(Z71&gt;0),((Z68*AF68+Z69*AF69+Z70*AF70)/Z71),0)</f>
        <v>0.91000058108411253</v>
      </c>
      <c r="AG71" s="58">
        <f t="shared" si="3"/>
        <v>0.91322446711510818</v>
      </c>
      <c r="AH71" s="52">
        <f>SUM(AH68:AH70)</f>
        <v>651</v>
      </c>
      <c r="AI71" s="21">
        <f>IF(AH71&gt;0,(AI68*AH68+AI69*AH69+AI70*AH70)/AH71,0)</f>
        <v>9.7311827956989255E-2</v>
      </c>
      <c r="AJ71" s="54">
        <f>IF(J71&gt;0,(AJ68*J68+AJ69*J69+AJ70*J70)/J71,0)</f>
        <v>0.23210064785329965</v>
      </c>
      <c r="AK71" s="59">
        <f>SUM(AK68:AK70)</f>
        <v>136.3245465</v>
      </c>
      <c r="AL71" s="70"/>
      <c r="AM71" s="57">
        <f>SUM(AM68:AM70)</f>
        <v>1063.74</v>
      </c>
      <c r="AN71" s="124"/>
      <c r="AO71" s="125">
        <f>AN70</f>
        <v>453.19999999999959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54</v>
      </c>
      <c r="D72" s="12">
        <v>4786</v>
      </c>
      <c r="E72" s="12">
        <v>0</v>
      </c>
      <c r="F72" s="12">
        <v>10838</v>
      </c>
      <c r="G72" s="13">
        <v>0.7</v>
      </c>
      <c r="H72" s="13">
        <v>4</v>
      </c>
      <c r="I72" s="12">
        <v>11684</v>
      </c>
      <c r="J72" s="12">
        <v>15327</v>
      </c>
      <c r="K72" s="14">
        <v>6.7000000000000004E-2</v>
      </c>
      <c r="L72" s="25">
        <f>J72*(1-K72)</f>
        <v>14300.091</v>
      </c>
      <c r="M72" s="15">
        <v>0.92400000000000004</v>
      </c>
      <c r="N72" s="26">
        <f>L72*M72</f>
        <v>13213.284084000001</v>
      </c>
      <c r="O72" s="14">
        <v>0.06</v>
      </c>
      <c r="P72" s="26">
        <f>L72*O72</f>
        <v>858.00545999999997</v>
      </c>
      <c r="Q72" s="16">
        <v>1.6E-2</v>
      </c>
      <c r="R72" s="26">
        <f>L72*Q72</f>
        <v>228.801456</v>
      </c>
      <c r="S72" s="16">
        <v>0.222</v>
      </c>
      <c r="T72" s="26">
        <f>L72*S72</f>
        <v>3174.6202020000001</v>
      </c>
      <c r="U72" s="16">
        <v>0.49099999999999999</v>
      </c>
      <c r="V72" s="26">
        <f>L72*U72</f>
        <v>7021.3446810000005</v>
      </c>
      <c r="W72" s="16">
        <v>0.39</v>
      </c>
      <c r="X72" s="26">
        <f>W72*L72</f>
        <v>5577.0354900000002</v>
      </c>
      <c r="Y72" s="17">
        <v>3.2000000000000002E-3</v>
      </c>
      <c r="Z72" s="61">
        <f>L72*Y72</f>
        <v>45.760291200000005</v>
      </c>
      <c r="AA72" s="28">
        <f>IF(J72&gt;0,(AC72+AK72)/J72,0)</f>
        <v>3.0725851712663926E-3</v>
      </c>
      <c r="AB72" s="17">
        <v>3.2000000000000003E-4</v>
      </c>
      <c r="AC72" s="25">
        <f>AB72*L72</f>
        <v>4.5760291200000003</v>
      </c>
      <c r="AD72" s="141">
        <v>0.21460000000000001</v>
      </c>
      <c r="AE72" s="31">
        <f>AH72*(1-AI72)*AD72</f>
        <v>41.230239600000004</v>
      </c>
      <c r="AF72" s="29">
        <f>IF(AND(AD72&gt;0,AB72&gt;0,Y72&gt;0),((Y72-AB72)*AD72)/((AD72-AB72)*Y72),0)</f>
        <v>0.90134403584095579</v>
      </c>
      <c r="AG72" s="62">
        <f t="shared" si="3"/>
        <v>0.89715045215216305</v>
      </c>
      <c r="AH72" s="12">
        <v>213</v>
      </c>
      <c r="AI72" s="14">
        <v>9.8000000000000004E-2</v>
      </c>
      <c r="AJ72" s="15">
        <v>0.2213</v>
      </c>
      <c r="AK72" s="31">
        <f t="shared" ref="AK72:AK78" si="4">AH72*(1-AI72)*AJ72</f>
        <v>42.517483800000001</v>
      </c>
      <c r="AL72" s="19">
        <v>1.7</v>
      </c>
      <c r="AM72" s="19">
        <v>504.72</v>
      </c>
      <c r="AN72" s="119">
        <f>AN70+AH72-AM72</f>
        <v>161.47999999999956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24" t="s">
        <v>52</v>
      </c>
      <c r="D73" s="35">
        <v>18800</v>
      </c>
      <c r="E73" s="44">
        <v>3</v>
      </c>
      <c r="F73" s="35">
        <v>16144</v>
      </c>
      <c r="G73" s="36">
        <v>0.6</v>
      </c>
      <c r="H73" s="38">
        <v>3.5</v>
      </c>
      <c r="I73" s="35">
        <v>17226</v>
      </c>
      <c r="J73" s="35">
        <v>15160</v>
      </c>
      <c r="K73" s="66">
        <v>7.0999999999999994E-2</v>
      </c>
      <c r="L73" s="38">
        <f>J73*(1-K73)</f>
        <v>14083.640000000001</v>
      </c>
      <c r="M73" s="39">
        <v>0.90300000000000002</v>
      </c>
      <c r="N73" s="26">
        <f>L73*M73</f>
        <v>12717.526920000002</v>
      </c>
      <c r="O73" s="37">
        <v>7.4999999999999997E-2</v>
      </c>
      <c r="P73" s="26">
        <f>L73*O73</f>
        <v>1056.2730000000001</v>
      </c>
      <c r="Q73" s="40">
        <v>2.1999999999999999E-2</v>
      </c>
      <c r="R73" s="26">
        <f>L73*Q73</f>
        <v>309.84008</v>
      </c>
      <c r="S73" s="40">
        <v>0.217</v>
      </c>
      <c r="T73" s="26">
        <f>L73*S73</f>
        <v>3056.1498800000004</v>
      </c>
      <c r="U73" s="40">
        <v>0.505</v>
      </c>
      <c r="V73" s="26">
        <f>L73*U73</f>
        <v>7112.2382000000007</v>
      </c>
      <c r="W73" s="40">
        <v>0.4</v>
      </c>
      <c r="X73" s="26">
        <f>W73*L73</f>
        <v>5633.456000000001</v>
      </c>
      <c r="Y73" s="41">
        <v>3.1800000000000001E-3</v>
      </c>
      <c r="Z73" s="18">
        <f>L73*Y73</f>
        <v>44.785975200000003</v>
      </c>
      <c r="AA73" s="28">
        <f>IF(J73&gt;0,(AC73+AK73)/J73,0)</f>
        <v>3.6950454881266494E-3</v>
      </c>
      <c r="AB73" s="41">
        <v>3.4000000000000002E-4</v>
      </c>
      <c r="AC73" s="38">
        <f>AB73*L73</f>
        <v>4.7884376000000008</v>
      </c>
      <c r="AD73" s="29">
        <v>0.22020000000000001</v>
      </c>
      <c r="AE73" s="42">
        <f>AH73*(1-AI73)*AD73</f>
        <v>50.585224800000006</v>
      </c>
      <c r="AF73" s="29">
        <f>IF(AND(AD73&gt;0,AB73&gt;0,Y73&gt;0),((Y73-AB73)*AD73)/((AD73-AB73)*Y73),0)</f>
        <v>0.89446285715266494</v>
      </c>
      <c r="AG73" s="30">
        <f t="shared" si="3"/>
        <v>0.90937138012522623</v>
      </c>
      <c r="AH73" s="35">
        <v>253</v>
      </c>
      <c r="AI73" s="66">
        <v>9.1999999999999998E-2</v>
      </c>
      <c r="AJ73" s="67">
        <v>0.223</v>
      </c>
      <c r="AK73" s="42">
        <f t="shared" si="4"/>
        <v>51.228452000000004</v>
      </c>
      <c r="AL73" s="18">
        <v>1.73</v>
      </c>
      <c r="AM73" s="18"/>
      <c r="AN73" s="122">
        <f>AN72+AH73-AM73</f>
        <v>414.47999999999956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11" t="s">
        <v>49</v>
      </c>
      <c r="D74" s="44">
        <v>10950</v>
      </c>
      <c r="E74" s="44">
        <v>5</v>
      </c>
      <c r="F74" s="44">
        <v>16245</v>
      </c>
      <c r="G74" s="38">
        <v>0.6</v>
      </c>
      <c r="H74" s="38">
        <v>3.4</v>
      </c>
      <c r="I74" s="44">
        <v>17299</v>
      </c>
      <c r="J74" s="44">
        <v>15164</v>
      </c>
      <c r="K74" s="66">
        <v>7.0999999999999994E-2</v>
      </c>
      <c r="L74" s="38">
        <f>J74*(1-K74)</f>
        <v>14087.356000000002</v>
      </c>
      <c r="M74" s="29">
        <v>0.872</v>
      </c>
      <c r="N74" s="26">
        <f>L74*M74</f>
        <v>12284.174432000002</v>
      </c>
      <c r="O74" s="40">
        <v>0.108</v>
      </c>
      <c r="P74" s="26">
        <f>L74*O74</f>
        <v>1521.4344480000002</v>
      </c>
      <c r="Q74" s="40">
        <v>0.02</v>
      </c>
      <c r="R74" s="26">
        <f>L74*Q74</f>
        <v>281.74712000000005</v>
      </c>
      <c r="S74" s="40">
        <v>0.218</v>
      </c>
      <c r="T74" s="26">
        <f>L74*S74</f>
        <v>3071.0436080000004</v>
      </c>
      <c r="U74" s="40">
        <v>0.495</v>
      </c>
      <c r="V74" s="26">
        <f>L74*U74</f>
        <v>6973.2412200000008</v>
      </c>
      <c r="W74" s="40">
        <v>0.39</v>
      </c>
      <c r="X74" s="26">
        <f>W74*L74</f>
        <v>5494.0688400000008</v>
      </c>
      <c r="Y74" s="48">
        <v>3.1900000000000001E-3</v>
      </c>
      <c r="Z74" s="18">
        <f>L74*Y74</f>
        <v>44.938665640000004</v>
      </c>
      <c r="AA74" s="28">
        <f>IF(J74&gt;0,(AC74+AK74)/J74,0)</f>
        <v>3.3534980902136646E-3</v>
      </c>
      <c r="AB74" s="48">
        <v>3.4000000000000002E-4</v>
      </c>
      <c r="AC74" s="38">
        <f>AB74*L74</f>
        <v>4.7897010400000006</v>
      </c>
      <c r="AD74" s="29">
        <v>0.2324</v>
      </c>
      <c r="AE74" s="42">
        <f>AH74*(1-AI74)*AD74</f>
        <v>44.753268000000006</v>
      </c>
      <c r="AF74" s="29">
        <f>IF(AND(AD74&gt;0,AB74&gt;0,Y74&gt;0),((Y74-AB74)*AD74)/((AD74-AB74)*Y74),0)</f>
        <v>0.8947259072821131</v>
      </c>
      <c r="AG74" s="30">
        <f t="shared" si="3"/>
        <v>0.89989244258926726</v>
      </c>
      <c r="AH74" s="44">
        <v>210</v>
      </c>
      <c r="AI74" s="66">
        <v>8.3000000000000004E-2</v>
      </c>
      <c r="AJ74" s="67">
        <v>0.2392</v>
      </c>
      <c r="AK74" s="42">
        <f t="shared" si="4"/>
        <v>46.062744000000002</v>
      </c>
      <c r="AL74" s="18">
        <v>1.64</v>
      </c>
      <c r="AM74" s="18"/>
      <c r="AN74" s="122">
        <f>AN73+AH74-AM74</f>
        <v>624.47999999999956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34536</v>
      </c>
      <c r="E75" s="68"/>
      <c r="F75" s="52">
        <f>SUM(F72:F74)</f>
        <v>43227</v>
      </c>
      <c r="G75" s="53"/>
      <c r="H75" s="69"/>
      <c r="I75" s="52">
        <f>SUM(I72:I74)</f>
        <v>46209</v>
      </c>
      <c r="J75" s="52">
        <f>SUM(J72:J74)</f>
        <v>45651</v>
      </c>
      <c r="K75" s="21">
        <f>IF(J75&gt;0,(J72*K72+J73*K73+J74*K74)/J75,0)</f>
        <v>6.9657028323585474E-2</v>
      </c>
      <c r="L75" s="53">
        <f>L72+L73+L74</f>
        <v>42471.087</v>
      </c>
      <c r="M75" s="54">
        <f>IF(L75&gt;0,N75/L75,0)</f>
        <v>0.89978825915145533</v>
      </c>
      <c r="N75" s="55">
        <f>N72+N73+N74</f>
        <v>38214.985436000003</v>
      </c>
      <c r="O75" s="21">
        <f>IF(L75&gt;0,P75/L75,0)</f>
        <v>8.0895337291461381E-2</v>
      </c>
      <c r="P75" s="55">
        <f>P72+P73+P74</f>
        <v>3435.7129080000004</v>
      </c>
      <c r="Q75" s="21">
        <f>IF(L75&gt;0,R75/L75,0)</f>
        <v>1.9316403557083438E-2</v>
      </c>
      <c r="R75" s="55">
        <f>R72+R73+R74</f>
        <v>820.38865600000008</v>
      </c>
      <c r="S75" s="21">
        <f>IF(L75&gt;0,T75/L75,0)</f>
        <v>0.219015201800698</v>
      </c>
      <c r="T75" s="55">
        <f>T72+T73+T74</f>
        <v>9301.8136900000009</v>
      </c>
      <c r="U75" s="21">
        <f>IF(L75&gt;0,V75/L75,0)</f>
        <v>0.49696924641933471</v>
      </c>
      <c r="V75" s="55">
        <f>V72+V73+V74</f>
        <v>21106.824101000002</v>
      </c>
      <c r="W75" s="21">
        <f>IF(L75&gt;0,X75/L75,0)</f>
        <v>0.39331605357781402</v>
      </c>
      <c r="X75" s="55">
        <f>X72+X73+X74</f>
        <v>16704.56033</v>
      </c>
      <c r="Y75" s="56">
        <f>IF(L75&gt;0,Z75/L75,0)</f>
        <v>3.190050964318385E-3</v>
      </c>
      <c r="Z75" s="57">
        <f>SUM(Z72:Z74)</f>
        <v>135.48493204000002</v>
      </c>
      <c r="AA75" s="63">
        <f>IF(L75&gt;0,(AA72*L72+AA73*L73+AA74*L74)/L75,0)</f>
        <v>3.3721731547610269E-3</v>
      </c>
      <c r="AB75" s="56">
        <f>IF(J75&gt;0,(J72*AB72+J73*AB73+J74*AB74)/J75,0)</f>
        <v>3.3328514161792735E-4</v>
      </c>
      <c r="AC75" s="53">
        <f>SUM(AC72:AC74)</f>
        <v>14.154167760000002</v>
      </c>
      <c r="AD75" s="54">
        <f>IF(J75&gt;0,(J72*AD72+J73*AD73+J74*AD74)/J75,0)</f>
        <v>0.22237234233642197</v>
      </c>
      <c r="AE75" s="59">
        <f>SUM(AE72:AE74)</f>
        <v>136.56873240000002</v>
      </c>
      <c r="AF75" s="54">
        <f>IF(AND(Z75&gt;0),((Z72*AF72+Z73*AF73+Z74*AF74)/Z75),0)</f>
        <v>0.89687423868026372</v>
      </c>
      <c r="AG75" s="58">
        <f t="shared" si="3"/>
        <v>0.90248639681993426</v>
      </c>
      <c r="AH75" s="52">
        <f>SUM(AH72:AH74)</f>
        <v>676</v>
      </c>
      <c r="AI75" s="21">
        <f>IF(AH75&gt;0,(AI72*AH72+AI73*AH73+AI74*AH74)/AH75,0)</f>
        <v>9.1094674556213021E-2</v>
      </c>
      <c r="AJ75" s="54">
        <f>IF(J75&gt;0,(AJ72*J72+AJ73*J73+AJ74*J74)/J75,0)</f>
        <v>0.22781042912532037</v>
      </c>
      <c r="AK75" s="59">
        <f>SUM(AK72:AK74)</f>
        <v>139.80867980000002</v>
      </c>
      <c r="AL75" s="70"/>
      <c r="AM75" s="57">
        <f>SUM(AM72:AM74)</f>
        <v>504.72</v>
      </c>
      <c r="AN75" s="124"/>
      <c r="AO75" s="125">
        <f>AN74</f>
        <v>624.47999999999956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54</v>
      </c>
      <c r="D76" s="12">
        <v>21718</v>
      </c>
      <c r="E76" s="12">
        <v>1</v>
      </c>
      <c r="F76" s="12">
        <v>16535</v>
      </c>
      <c r="G76" s="13">
        <v>0.9</v>
      </c>
      <c r="H76" s="13">
        <v>3.7</v>
      </c>
      <c r="I76" s="12">
        <v>17948</v>
      </c>
      <c r="J76" s="194">
        <v>15204</v>
      </c>
      <c r="K76" s="14">
        <v>7.0999999999999994E-2</v>
      </c>
      <c r="L76" s="25">
        <f>J76*(1-K76)</f>
        <v>14124.516000000001</v>
      </c>
      <c r="M76" s="15">
        <v>0.91</v>
      </c>
      <c r="N76" s="26">
        <f>L76*M76</f>
        <v>12853.309560000002</v>
      </c>
      <c r="O76" s="14">
        <v>7.5999999999999998E-2</v>
      </c>
      <c r="P76" s="26">
        <f>L76*O76</f>
        <v>1073.4632160000001</v>
      </c>
      <c r="Q76" s="16">
        <v>1.4E-2</v>
      </c>
      <c r="R76" s="26">
        <f>L76*Q76</f>
        <v>197.74322400000003</v>
      </c>
      <c r="S76" s="16">
        <v>0.217</v>
      </c>
      <c r="T76" s="26">
        <f>L76*S76</f>
        <v>3065.0199720000005</v>
      </c>
      <c r="U76" s="16">
        <v>0.50600000000000001</v>
      </c>
      <c r="V76" s="26">
        <f>L76*U76</f>
        <v>7147.0050960000008</v>
      </c>
      <c r="W76" s="16">
        <v>0.39</v>
      </c>
      <c r="X76" s="26">
        <f>W76*L76</f>
        <v>5508.5612400000009</v>
      </c>
      <c r="Y76" s="17">
        <v>3.3500000000000001E-3</v>
      </c>
      <c r="Z76" s="61">
        <f>L76*Y76</f>
        <v>47.317128600000004</v>
      </c>
      <c r="AA76" s="28">
        <f>IF(J76&gt;0,(AC76+AK76)/J76,0)</f>
        <v>3.276002955801105E-3</v>
      </c>
      <c r="AB76" s="17">
        <v>3.4000000000000002E-4</v>
      </c>
      <c r="AC76" s="25">
        <f>AB76*L76</f>
        <v>4.8023354400000011</v>
      </c>
      <c r="AD76" s="141">
        <v>0.2311</v>
      </c>
      <c r="AE76" s="31">
        <f>AH76*(1-AI76)*AD76</f>
        <v>42.925669499999998</v>
      </c>
      <c r="AF76" s="29">
        <f>IF(AND(AD76&gt;0,AB76&gt;0,Y76&gt;0),((Y76-AB76)*AD76)/((AD76-AB76)*Y76),0)</f>
        <v>0.89983131663575011</v>
      </c>
      <c r="AG76" s="62">
        <f t="shared" si="3"/>
        <v>0.89747434304049678</v>
      </c>
      <c r="AH76" s="12">
        <v>203</v>
      </c>
      <c r="AI76" s="14">
        <v>8.5000000000000006E-2</v>
      </c>
      <c r="AJ76" s="15">
        <v>0.24229999999999999</v>
      </c>
      <c r="AK76" s="31">
        <f t="shared" si="4"/>
        <v>45.006013500000002</v>
      </c>
      <c r="AL76" s="19">
        <v>1.65</v>
      </c>
      <c r="AM76" s="19"/>
      <c r="AN76" s="119">
        <f>AN74+AH76-AM76</f>
        <v>827.47999999999956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11" t="s">
        <v>53</v>
      </c>
      <c r="D77" s="35">
        <v>17752</v>
      </c>
      <c r="E77" s="44">
        <v>4</v>
      </c>
      <c r="F77" s="35">
        <v>16736</v>
      </c>
      <c r="G77" s="36">
        <v>0.6</v>
      </c>
      <c r="H77" s="38">
        <v>3.4</v>
      </c>
      <c r="I77" s="35">
        <v>17123</v>
      </c>
      <c r="J77" s="35">
        <v>15100</v>
      </c>
      <c r="K77" s="66">
        <v>7.0000000000000007E-2</v>
      </c>
      <c r="L77" s="38">
        <f>J77*(1-K77)</f>
        <v>14042.999999999998</v>
      </c>
      <c r="M77" s="39">
        <v>0.92800000000000005</v>
      </c>
      <c r="N77" s="26">
        <f>L77*M77</f>
        <v>13031.903999999999</v>
      </c>
      <c r="O77" s="37">
        <v>6.7000000000000004E-2</v>
      </c>
      <c r="P77" s="26">
        <f>L77*O77</f>
        <v>940.88099999999997</v>
      </c>
      <c r="Q77" s="40">
        <v>5.0000000000000001E-3</v>
      </c>
      <c r="R77" s="26">
        <f>L77*Q77</f>
        <v>70.214999999999989</v>
      </c>
      <c r="S77" s="40">
        <v>0.20899999999999999</v>
      </c>
      <c r="T77" s="26">
        <f>L77*S77</f>
        <v>2934.9869999999996</v>
      </c>
      <c r="U77" s="40">
        <v>0.505</v>
      </c>
      <c r="V77" s="26">
        <f>L77*U77</f>
        <v>7091.7149999999992</v>
      </c>
      <c r="W77" s="40">
        <v>0.39</v>
      </c>
      <c r="X77" s="26">
        <f>W77*L77</f>
        <v>5476.7699999999995</v>
      </c>
      <c r="Y77" s="41">
        <v>3.2799999999999999E-3</v>
      </c>
      <c r="Z77" s="18">
        <f>L77*Y77</f>
        <v>46.061039999999991</v>
      </c>
      <c r="AA77" s="28">
        <f>IF(J77&gt;0,(AC77+AK77)/J77,0)</f>
        <v>3.4460459999999999E-3</v>
      </c>
      <c r="AB77" s="41">
        <v>2.9999999999999997E-4</v>
      </c>
      <c r="AC77" s="38">
        <f>AB77*L77</f>
        <v>4.2128999999999994</v>
      </c>
      <c r="AD77" s="29">
        <v>0.23069999999999999</v>
      </c>
      <c r="AE77" s="42">
        <f>AH77*(1-AI77)*AD77</f>
        <v>46.610166599999999</v>
      </c>
      <c r="AF77" s="29">
        <f>IF(AND(AD77&gt;0,AB77&gt;0,Y77&gt;0),((Y77-AB77)*AD77)/((AD77-AB77)*Y77),0)</f>
        <v>0.90971957571138207</v>
      </c>
      <c r="AG77" s="30">
        <f t="shared" si="3"/>
        <v>0.91410226217596535</v>
      </c>
      <c r="AH77" s="35">
        <v>223</v>
      </c>
      <c r="AI77" s="66">
        <v>9.4E-2</v>
      </c>
      <c r="AJ77" s="67">
        <v>0.23669999999999999</v>
      </c>
      <c r="AK77" s="42">
        <f t="shared" si="4"/>
        <v>47.822394600000003</v>
      </c>
      <c r="AL77" s="18">
        <v>1.7</v>
      </c>
      <c r="AM77" s="18"/>
      <c r="AN77" s="122">
        <f>AN76+AH77-AM77</f>
        <v>1050.4799999999996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50</v>
      </c>
      <c r="D78" s="44">
        <v>13140</v>
      </c>
      <c r="E78" s="44">
        <v>4</v>
      </c>
      <c r="F78" s="44">
        <v>15613</v>
      </c>
      <c r="G78" s="38">
        <v>0.5</v>
      </c>
      <c r="H78" s="38">
        <v>4.0999999999999996</v>
      </c>
      <c r="I78" s="44">
        <v>16476</v>
      </c>
      <c r="J78" s="44">
        <v>15081</v>
      </c>
      <c r="K78" s="66">
        <v>7.1999999999999995E-2</v>
      </c>
      <c r="L78" s="38">
        <f>J78*(1-K78)</f>
        <v>13995.168000000001</v>
      </c>
      <c r="M78" s="29">
        <v>0.93100000000000005</v>
      </c>
      <c r="N78" s="26">
        <f>L78*M78</f>
        <v>13029.501408000002</v>
      </c>
      <c r="O78" s="40">
        <v>4.9000000000000002E-2</v>
      </c>
      <c r="P78" s="26">
        <f>L78*O78</f>
        <v>685.76323200000013</v>
      </c>
      <c r="Q78" s="40">
        <v>0.02</v>
      </c>
      <c r="R78" s="26">
        <f>L78*Q78</f>
        <v>279.90336000000002</v>
      </c>
      <c r="S78" s="40">
        <v>0.216</v>
      </c>
      <c r="T78" s="26">
        <f>L78*S78</f>
        <v>3022.9562880000003</v>
      </c>
      <c r="U78" s="40">
        <v>0.49199999999999999</v>
      </c>
      <c r="V78" s="26">
        <f>L78*U78</f>
        <v>6885.6226560000005</v>
      </c>
      <c r="W78" s="40">
        <v>0.39</v>
      </c>
      <c r="X78" s="26">
        <f>W78*L78</f>
        <v>5458.1155200000012</v>
      </c>
      <c r="Y78" s="48">
        <v>3.2499999999999999E-3</v>
      </c>
      <c r="Z78" s="18">
        <f>L78*Y78</f>
        <v>45.484296000000001</v>
      </c>
      <c r="AA78" s="28">
        <f>IF(J78&gt;0,(AC78+AK78)/J78,0)</f>
        <v>3.2217400437636761E-3</v>
      </c>
      <c r="AB78" s="48"/>
      <c r="AC78" s="38">
        <f>AB78*L78</f>
        <v>0</v>
      </c>
      <c r="AD78" s="29">
        <v>0.2326</v>
      </c>
      <c r="AE78" s="42">
        <f>AH78*(1-AI78)*AD78</f>
        <v>46.071547199999998</v>
      </c>
      <c r="AF78" s="29">
        <f>IF(AND(AD78&gt;0,AB78&gt;0,Y78&gt;0),((Y78-AB78)*AD78)/((AD78-AB78)*Y78),0)</f>
        <v>0</v>
      </c>
      <c r="AG78" s="30">
        <f t="shared" si="3"/>
        <v>0</v>
      </c>
      <c r="AH78" s="44">
        <v>216</v>
      </c>
      <c r="AI78" s="66">
        <v>8.3000000000000004E-2</v>
      </c>
      <c r="AJ78" s="67">
        <v>0.24529999999999999</v>
      </c>
      <c r="AK78" s="42">
        <f t="shared" si="4"/>
        <v>48.587061599999998</v>
      </c>
      <c r="AL78" s="18">
        <v>1.7</v>
      </c>
      <c r="AM78" s="18"/>
      <c r="AN78" s="122">
        <f>AN77+AH78-AM78</f>
        <v>1266.4799999999996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52610</v>
      </c>
      <c r="E79" s="68"/>
      <c r="F79" s="52">
        <f>SUM(F76:F78)</f>
        <v>48884</v>
      </c>
      <c r="G79" s="53"/>
      <c r="H79" s="69"/>
      <c r="I79" s="52">
        <f>SUM(I76:I78)</f>
        <v>51547</v>
      </c>
      <c r="J79" s="52">
        <f>SUM(J76:J78)</f>
        <v>45385</v>
      </c>
      <c r="K79" s="21">
        <f>IF(J79&gt;0,(J76*K76+J77*K77+J78*K78)/J79,0)</f>
        <v>7.0999581359479993E-2</v>
      </c>
      <c r="L79" s="53">
        <f>L76+L77+L78</f>
        <v>42162.684000000001</v>
      </c>
      <c r="M79" s="54">
        <f>IF(L79&gt;0,N79/L79,0)</f>
        <v>0.92296579050802363</v>
      </c>
      <c r="N79" s="55">
        <f>N76+N77+N78</f>
        <v>38914.714968</v>
      </c>
      <c r="O79" s="21">
        <f>IF(L79&gt;0,P79/L79,0)</f>
        <v>6.4040217363771246E-2</v>
      </c>
      <c r="P79" s="55">
        <f>P76+P77+P78</f>
        <v>2700.1074480000002</v>
      </c>
      <c r="Q79" s="21">
        <f>IF(L79&gt;0,R79/L79,0)</f>
        <v>1.2993992128205121E-2</v>
      </c>
      <c r="R79" s="55">
        <f>R76+R77+R78</f>
        <v>547.86158399999999</v>
      </c>
      <c r="S79" s="21">
        <f>IF(L79&gt;0,T79/L79,0)</f>
        <v>0.21400353117937179</v>
      </c>
      <c r="T79" s="55">
        <f>T76+T77+T78</f>
        <v>9022.9632600000004</v>
      </c>
      <c r="U79" s="21">
        <f>IF(L79&gt;0,V79/L79,0)</f>
        <v>0.50101987700782991</v>
      </c>
      <c r="V79" s="55">
        <f>V76+V77+V78</f>
        <v>21124.342752</v>
      </c>
      <c r="W79" s="21">
        <f>IF(L79&gt;0,X79/L79,0)</f>
        <v>0.38999999999999996</v>
      </c>
      <c r="X79" s="55">
        <f>X76+X77+X78</f>
        <v>16443.446759999999</v>
      </c>
      <c r="Y79" s="56">
        <f>IF(L79&gt;0,Z79/L79,0)</f>
        <v>3.2934920509330007E-3</v>
      </c>
      <c r="Z79" s="57">
        <f>SUM(Z76:Z78)</f>
        <v>138.86246460000001</v>
      </c>
      <c r="AA79" s="63">
        <f>IF(L79&gt;0,(AA76*L76+AA77*L77+AA78*L78)/L79,0)</f>
        <v>3.3146270599865037E-3</v>
      </c>
      <c r="AB79" s="56">
        <f>IF(J79&gt;0,(J76*AB76+J77*AB77+J78*AB78)/J79,0)</f>
        <v>2.1371290073812931E-4</v>
      </c>
      <c r="AC79" s="53">
        <f>SUM(AC76:AC78)</f>
        <v>9.0152354400000014</v>
      </c>
      <c r="AD79" s="54">
        <f>IF(J79&gt;0,(J76*AD76+J77*AD77+J78*AD78)/J79,0)</f>
        <v>0.23146535198854248</v>
      </c>
      <c r="AE79" s="59">
        <f>SUM(AE76:AE78)</f>
        <v>135.60738329999998</v>
      </c>
      <c r="AF79" s="54">
        <f>IF(AND(Z79&gt;0),((Z76*AF76+Z77*AF77+Z78*AF78)/Z79),0)</f>
        <v>0.60837220581195195</v>
      </c>
      <c r="AG79" s="58">
        <f t="shared" si="3"/>
        <v>0.93635314322751961</v>
      </c>
      <c r="AH79" s="52">
        <f>SUM(AH76:AH78)</f>
        <v>642</v>
      </c>
      <c r="AI79" s="21">
        <f>IF(AH79&gt;0,(AI76*AH76+AI77*AH77+AI78*AH78)/AH79,0)</f>
        <v>8.7453271028037377E-2</v>
      </c>
      <c r="AJ79" s="54">
        <f>IF(J79&gt;0,(AJ76*J76+AJ77*J77+AJ78*J78)/J79,0)</f>
        <v>0.24143370056185967</v>
      </c>
      <c r="AK79" s="59">
        <f>SUM(AK76:AK78)</f>
        <v>141.41546970000002</v>
      </c>
      <c r="AL79" s="70"/>
      <c r="AM79" s="57">
        <f>SUM(AM76:AM78)</f>
        <v>0</v>
      </c>
      <c r="AN79" s="124"/>
      <c r="AO79" s="125">
        <f>AN78</f>
        <v>1266.4799999999996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51</v>
      </c>
      <c r="D80" s="12">
        <v>21694</v>
      </c>
      <c r="E80" s="12">
        <v>0</v>
      </c>
      <c r="F80" s="12">
        <v>13191</v>
      </c>
      <c r="G80" s="13">
        <v>0.9</v>
      </c>
      <c r="H80" s="13">
        <v>4.0999999999999996</v>
      </c>
      <c r="I80" s="12">
        <v>13491</v>
      </c>
      <c r="J80" s="12">
        <v>15290</v>
      </c>
      <c r="K80" s="14">
        <v>7.0999999999999994E-2</v>
      </c>
      <c r="L80" s="25">
        <f>J80*(1-K80)</f>
        <v>14204.41</v>
      </c>
      <c r="M80" s="15">
        <v>0.90100000000000002</v>
      </c>
      <c r="N80" s="26">
        <f>L80*M80</f>
        <v>12798.173409999999</v>
      </c>
      <c r="O80" s="14">
        <v>0.06</v>
      </c>
      <c r="P80" s="26">
        <f>L80*O80</f>
        <v>852.26459999999997</v>
      </c>
      <c r="Q80" s="16">
        <v>3.9E-2</v>
      </c>
      <c r="R80" s="26">
        <f>L80*Q80</f>
        <v>553.97199000000001</v>
      </c>
      <c r="S80" s="16">
        <v>0.214</v>
      </c>
      <c r="T80" s="26">
        <f>L80*S80</f>
        <v>3039.7437399999999</v>
      </c>
      <c r="U80" s="16">
        <v>0.498</v>
      </c>
      <c r="V80" s="26">
        <f>L80*U80</f>
        <v>7073.7961800000003</v>
      </c>
      <c r="W80" s="16">
        <v>0.39</v>
      </c>
      <c r="X80" s="26">
        <f>W80*L80</f>
        <v>5539.7199000000001</v>
      </c>
      <c r="Y80" s="17">
        <v>3.2599999999999999E-3</v>
      </c>
      <c r="Z80" s="61">
        <f>L80*Y80</f>
        <v>46.3063766</v>
      </c>
      <c r="AA80" s="28">
        <f>IF(J80&gt;0,(AC80+AK80)/J80,0)</f>
        <v>3.3696855395683452E-3</v>
      </c>
      <c r="AB80" s="17">
        <v>2.7E-4</v>
      </c>
      <c r="AC80" s="25">
        <f>AB80*L80</f>
        <v>3.8351907000000001</v>
      </c>
      <c r="AD80" s="141">
        <v>0.2263</v>
      </c>
      <c r="AE80" s="31">
        <f>AH80*(1-AI80)*AD80</f>
        <v>43.993625199999997</v>
      </c>
      <c r="AF80" s="29">
        <f>IF(AND(AD80&gt;0,AB80&gt;0,Y80&gt;0),((Y80-AB80)*AD80)/((AD80-AB80)*Y80),0)</f>
        <v>0.91827351220276154</v>
      </c>
      <c r="AG80" s="62">
        <f t="shared" si="3"/>
        <v>0.92088744331798422</v>
      </c>
      <c r="AH80" s="12">
        <v>212</v>
      </c>
      <c r="AI80" s="14">
        <v>8.3000000000000004E-2</v>
      </c>
      <c r="AJ80" s="15">
        <v>0.24529999999999999</v>
      </c>
      <c r="AK80" s="31">
        <f t="shared" ref="AK80:AK90" si="5">AH80*(1-AI80)*AJ80</f>
        <v>47.6873012</v>
      </c>
      <c r="AL80" s="19">
        <v>1.7</v>
      </c>
      <c r="AM80" s="19"/>
      <c r="AN80" s="119">
        <f>AN78+AH80-AM80</f>
        <v>1478.4799999999996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24" t="s">
        <v>52</v>
      </c>
      <c r="D81" s="35">
        <v>17566</v>
      </c>
      <c r="E81" s="44">
        <v>3</v>
      </c>
      <c r="F81" s="35">
        <v>15450</v>
      </c>
      <c r="G81" s="36">
        <v>0.4</v>
      </c>
      <c r="H81" s="38">
        <v>3.5</v>
      </c>
      <c r="I81" s="35">
        <v>15979</v>
      </c>
      <c r="J81" s="35">
        <v>15141</v>
      </c>
      <c r="K81" s="66">
        <v>7.1999999999999995E-2</v>
      </c>
      <c r="L81" s="38">
        <f>J81*(1-K81)</f>
        <v>14050.848</v>
      </c>
      <c r="M81" s="39">
        <v>0.80900000000000005</v>
      </c>
      <c r="N81" s="26">
        <f>L81*M81</f>
        <v>11367.136032</v>
      </c>
      <c r="O81" s="37">
        <v>0.129</v>
      </c>
      <c r="P81" s="26">
        <f>L81*O81</f>
        <v>1812.5593920000001</v>
      </c>
      <c r="Q81" s="40">
        <v>6.2E-2</v>
      </c>
      <c r="R81" s="26">
        <f>L81*Q81</f>
        <v>871.15257599999995</v>
      </c>
      <c r="S81" s="40">
        <v>0.217</v>
      </c>
      <c r="T81" s="26">
        <f>L81*S81</f>
        <v>3049.0340160000001</v>
      </c>
      <c r="U81" s="40">
        <v>0.49</v>
      </c>
      <c r="V81" s="26">
        <f>L81*U81</f>
        <v>6884.9155199999996</v>
      </c>
      <c r="W81" s="40">
        <v>0.39</v>
      </c>
      <c r="X81" s="26">
        <f>W81*L81</f>
        <v>5479.8307199999999</v>
      </c>
      <c r="Y81" s="41">
        <v>3.2200000000000002E-3</v>
      </c>
      <c r="Z81" s="18">
        <f>L81*Y81</f>
        <v>45.243730560000003</v>
      </c>
      <c r="AA81" s="28">
        <f>IF(J81&gt;0,(AC81+AK81)/J81,0)</f>
        <v>3.5310264156924913E-3</v>
      </c>
      <c r="AB81" s="41">
        <v>2.7E-4</v>
      </c>
      <c r="AC81" s="38">
        <f>AB81*L81</f>
        <v>3.7937289600000001</v>
      </c>
      <c r="AD81" s="29">
        <v>0.22189999999999999</v>
      </c>
      <c r="AE81" s="42">
        <f>AH81*(1-AI81)*AD81</f>
        <v>47.303310599999996</v>
      </c>
      <c r="AF81" s="29">
        <f>IF(AND(AD81&gt;0,AB81&gt;0,Y81&gt;0),((Y81-AB81)*AD81)/((AD81-AB81)*Y81),0)</f>
        <v>0.9172651638355348</v>
      </c>
      <c r="AG81" s="30">
        <f t="shared" si="3"/>
        <v>0.92460641388171561</v>
      </c>
      <c r="AH81" s="35">
        <v>234</v>
      </c>
      <c r="AI81" s="66">
        <v>8.8999999999999996E-2</v>
      </c>
      <c r="AJ81" s="67">
        <v>0.23300000000000001</v>
      </c>
      <c r="AK81" s="42">
        <f t="shared" si="5"/>
        <v>49.669542000000007</v>
      </c>
      <c r="AL81" s="18">
        <v>1.7</v>
      </c>
      <c r="AM81" s="18"/>
      <c r="AN81" s="122">
        <f>AN80+AH81-AM81</f>
        <v>1712.4799999999996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50</v>
      </c>
      <c r="D82" s="44">
        <v>13640</v>
      </c>
      <c r="E82" s="44">
        <v>4</v>
      </c>
      <c r="F82" s="44">
        <v>15321</v>
      </c>
      <c r="G82" s="38">
        <v>1</v>
      </c>
      <c r="H82" s="38">
        <v>3.1</v>
      </c>
      <c r="I82" s="44">
        <v>15790</v>
      </c>
      <c r="J82" s="44">
        <v>15041</v>
      </c>
      <c r="K82" s="66">
        <v>7.2999999999999995E-2</v>
      </c>
      <c r="L82" s="38">
        <f>J82*(1-K82)</f>
        <v>13943.007000000001</v>
      </c>
      <c r="M82" s="29">
        <v>0.72799999999999998</v>
      </c>
      <c r="N82" s="26">
        <f>L82*M82</f>
        <v>10150.509096000002</v>
      </c>
      <c r="O82" s="40">
        <v>0.19700000000000001</v>
      </c>
      <c r="P82" s="26">
        <f>L82*O82</f>
        <v>2746.7723790000005</v>
      </c>
      <c r="Q82" s="40">
        <v>7.4999999999999997E-2</v>
      </c>
      <c r="R82" s="26">
        <f>L82*Q82</f>
        <v>1045.7255250000001</v>
      </c>
      <c r="S82" s="40">
        <v>0.222</v>
      </c>
      <c r="T82" s="26">
        <f>L82*S82</f>
        <v>3095.3475540000004</v>
      </c>
      <c r="U82" s="40">
        <v>0.47599999999999998</v>
      </c>
      <c r="V82" s="26">
        <f>L82*U82</f>
        <v>6636.8713320000006</v>
      </c>
      <c r="W82" s="40">
        <v>0.4</v>
      </c>
      <c r="X82" s="26">
        <f>W82*L82</f>
        <v>5577.2028000000009</v>
      </c>
      <c r="Y82" s="48">
        <v>3.2000000000000002E-3</v>
      </c>
      <c r="Z82" s="18">
        <f>L82*Y82</f>
        <v>44.617622400000009</v>
      </c>
      <c r="AA82" s="28">
        <f>IF(J82&gt;0,(AC82+AK82)/J82,0)</f>
        <v>3.2752496389867694E-3</v>
      </c>
      <c r="AB82" s="48">
        <v>2.5999999999999998E-4</v>
      </c>
      <c r="AC82" s="38">
        <f>AB82*L82</f>
        <v>3.6251818199999999</v>
      </c>
      <c r="AD82" s="29">
        <v>0.22289999999999999</v>
      </c>
      <c r="AE82" s="42">
        <f>AH82*(1-AI82)*AD82</f>
        <v>44.617001399999999</v>
      </c>
      <c r="AF82" s="29">
        <f>IF(AND(AD82&gt;0,AB82&gt;0,Y82&gt;0),((Y82-AB82)*AD82)/((AD82-AB82)*Y82),0)</f>
        <v>0.91982292040962998</v>
      </c>
      <c r="AG82" s="30">
        <f t="shared" si="3"/>
        <v>0.92166776270491069</v>
      </c>
      <c r="AH82" s="44">
        <v>219</v>
      </c>
      <c r="AI82" s="66">
        <v>8.5999999999999993E-2</v>
      </c>
      <c r="AJ82" s="67">
        <v>0.22800000000000001</v>
      </c>
      <c r="AK82" s="42">
        <f t="shared" si="5"/>
        <v>45.637847999999998</v>
      </c>
      <c r="AL82" s="18">
        <v>1.7</v>
      </c>
      <c r="AM82" s="18"/>
      <c r="AN82" s="122">
        <f>AN81+AH82-AM82</f>
        <v>1931.4799999999996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52900</v>
      </c>
      <c r="E83" s="68"/>
      <c r="F83" s="52">
        <f>SUM(F80:F82)</f>
        <v>43962</v>
      </c>
      <c r="G83" s="53"/>
      <c r="H83" s="69"/>
      <c r="I83" s="52">
        <f>SUM(I80:I82)</f>
        <v>45260</v>
      </c>
      <c r="J83" s="52">
        <f>SUM(J80:J82)</f>
        <v>45472</v>
      </c>
      <c r="K83" s="21">
        <f>IF(J83&gt;0,(J80*K80+J81*K81+J82*K82)/J83,0)</f>
        <v>7.1994524102744539E-2</v>
      </c>
      <c r="L83" s="53">
        <f>L80+L81+L82</f>
        <v>42198.264999999999</v>
      </c>
      <c r="M83" s="54">
        <f>IF(L83&gt;0,N83/L83,0)</f>
        <v>0.81320448928409739</v>
      </c>
      <c r="N83" s="55">
        <f>N80+N81+N82</f>
        <v>34315.818538</v>
      </c>
      <c r="O83" s="21">
        <f>IF(L83&gt;0,P83/L83,0)</f>
        <v>0.12824215334445624</v>
      </c>
      <c r="P83" s="55">
        <f>P80+P81+P82</f>
        <v>5411.5963710000005</v>
      </c>
      <c r="Q83" s="21">
        <f>IF(L83&gt;0,R83/L83,0)</f>
        <v>5.8553357371446436E-2</v>
      </c>
      <c r="R83" s="55">
        <f>R80+R81+R82</f>
        <v>2470.8500910000002</v>
      </c>
      <c r="S83" s="21">
        <f>IF(L83&gt;0,T83/L83,0)</f>
        <v>0.21764224927257078</v>
      </c>
      <c r="T83" s="55">
        <f>T80+T81+T82</f>
        <v>9184.1253099999994</v>
      </c>
      <c r="U83" s="21">
        <f>IF(L83&gt;0,V83/L83,0)</f>
        <v>0.4880670575437166</v>
      </c>
      <c r="V83" s="55">
        <f>V80+V81+V82</f>
        <v>20595.583032000002</v>
      </c>
      <c r="W83" s="21">
        <f>IF(L83&gt;0,X83/L83,0)</f>
        <v>0.39330416594141965</v>
      </c>
      <c r="X83" s="55">
        <f>X80+X81+X82</f>
        <v>16596.753420000001</v>
      </c>
      <c r="Y83" s="56">
        <f>IF(L83&gt;0,Z83/L83,0)</f>
        <v>3.2268561174256818E-3</v>
      </c>
      <c r="Z83" s="57">
        <f>SUM(Z80:Z82)</f>
        <v>136.16772956000003</v>
      </c>
      <c r="AA83" s="63">
        <f>IF(L83&gt;0,(AA80*L80+AA81*L81+AA82*L82)/L83,0)</f>
        <v>3.3922043730736325E-3</v>
      </c>
      <c r="AB83" s="56">
        <f>IF(J83&gt;0,(J80*AB80+J81*AB81+J82*AB82)/J83,0)</f>
        <v>2.6669225017593245E-4</v>
      </c>
      <c r="AC83" s="53">
        <f>SUM(AC80:AC82)</f>
        <v>11.254101479999999</v>
      </c>
      <c r="AD83" s="54">
        <f>IF(J83&gt;0,(J80*AD80+J81*AD81+J82*AD82)/J83,0)</f>
        <v>0.22371027885292047</v>
      </c>
      <c r="AE83" s="59">
        <f>SUM(AE80:AE82)</f>
        <v>135.91393719999999</v>
      </c>
      <c r="AF83" s="54">
        <f>IF(AND(Z83&gt;0),((Z80*AF80+Z81*AF81+Z82*AF82)/Z83),0)</f>
        <v>0.91844616301037985</v>
      </c>
      <c r="AG83" s="58">
        <f t="shared" si="3"/>
        <v>0.92242552407488909</v>
      </c>
      <c r="AH83" s="52">
        <f>SUM(AH80:AH82)</f>
        <v>665</v>
      </c>
      <c r="AI83" s="21">
        <f>IF(AH83&gt;0,(AI80*AH80+AI81*AH81+AI82*AH82)/AH83,0)</f>
        <v>8.6099248120300759E-2</v>
      </c>
      <c r="AJ83" s="54">
        <f>IF(J83&gt;0,(AJ80*J80+AJ81*J81+AJ82*J82)/J83,0)</f>
        <v>0.2354820109078114</v>
      </c>
      <c r="AK83" s="59">
        <f>SUM(AK80:AK82)</f>
        <v>142.99469120000001</v>
      </c>
      <c r="AL83" s="70"/>
      <c r="AM83" s="57">
        <f>SUM(AM80:AM82)</f>
        <v>0</v>
      </c>
      <c r="AN83" s="124"/>
      <c r="AO83" s="125">
        <f>AN82</f>
        <v>1931.4799999999996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11" t="s">
        <v>51</v>
      </c>
      <c r="D84" s="12">
        <v>9336</v>
      </c>
      <c r="E84" s="12">
        <v>1</v>
      </c>
      <c r="F84" s="12">
        <v>10323</v>
      </c>
      <c r="G84" s="13">
        <v>0.4</v>
      </c>
      <c r="H84" s="13">
        <v>4.4000000000000004</v>
      </c>
      <c r="I84" s="12">
        <v>10915</v>
      </c>
      <c r="J84" s="12">
        <v>15119</v>
      </c>
      <c r="K84" s="14">
        <v>6.9000000000000006E-2</v>
      </c>
      <c r="L84" s="25">
        <f>J84*(1-K84)</f>
        <v>14075.789000000001</v>
      </c>
      <c r="M84" s="15">
        <v>0.78100000000000003</v>
      </c>
      <c r="N84" s="26">
        <f>L84*M84</f>
        <v>10993.191209000001</v>
      </c>
      <c r="O84" s="14">
        <v>7.8E-2</v>
      </c>
      <c r="P84" s="26">
        <f>L84*O84</f>
        <v>1097.9115420000001</v>
      </c>
      <c r="Q84" s="16">
        <v>0.14099999999999999</v>
      </c>
      <c r="R84" s="26">
        <f>L84*Q84</f>
        <v>1984.6862489999999</v>
      </c>
      <c r="S84" s="16">
        <v>0.219</v>
      </c>
      <c r="T84" s="26">
        <f>L84*S84</f>
        <v>3082.5977910000001</v>
      </c>
      <c r="U84" s="16">
        <v>0.499</v>
      </c>
      <c r="V84" s="26">
        <f>L84*U84</f>
        <v>7023.8187109999999</v>
      </c>
      <c r="W84" s="16">
        <v>0.4</v>
      </c>
      <c r="X84" s="26">
        <f>W84*L84</f>
        <v>5630.3156000000008</v>
      </c>
      <c r="Y84" s="17">
        <v>3.2299999999999998E-3</v>
      </c>
      <c r="Z84" s="61">
        <f>L84*Y84</f>
        <v>45.464798469999998</v>
      </c>
      <c r="AA84" s="28">
        <f>IF(J84&gt;0,(AC84+AK84)/J84,0)</f>
        <v>2.3274999999999999E-4</v>
      </c>
      <c r="AB84" s="17">
        <v>2.5000000000000001E-4</v>
      </c>
      <c r="AC84" s="25">
        <f>AB84*L84</f>
        <v>3.5189472500000001</v>
      </c>
      <c r="AD84" s="141">
        <v>0.223</v>
      </c>
      <c r="AE84" s="31">
        <f>AH84*(1-AI84)*AD84</f>
        <v>44.287354000000001</v>
      </c>
      <c r="AF84" s="29">
        <f>IF(AND(AD84&gt;0,AB84&gt;0,Y84&gt;0),((Y84-AB84)*AD84)/((AD84-AB84)*Y84),0)</f>
        <v>0.92363608565878952</v>
      </c>
      <c r="AG84" s="62">
        <f t="shared" si="3"/>
        <v>0</v>
      </c>
      <c r="AH84" s="12">
        <v>218</v>
      </c>
      <c r="AI84" s="14">
        <v>8.8999999999999996E-2</v>
      </c>
      <c r="AJ84" s="15"/>
      <c r="AK84" s="31">
        <f t="shared" si="5"/>
        <v>0</v>
      </c>
      <c r="AL84" s="19">
        <v>1.7</v>
      </c>
      <c r="AM84" s="19">
        <v>1001.36</v>
      </c>
      <c r="AN84" s="119">
        <f>AN82+AH84-AM84</f>
        <v>1148.1199999999994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11" t="s">
        <v>49</v>
      </c>
      <c r="D85" s="35">
        <v>17224</v>
      </c>
      <c r="E85" s="44">
        <v>4</v>
      </c>
      <c r="F85" s="35">
        <v>15017</v>
      </c>
      <c r="G85" s="36">
        <v>0.6</v>
      </c>
      <c r="H85" s="38">
        <v>3.6</v>
      </c>
      <c r="I85" s="35">
        <v>15453</v>
      </c>
      <c r="J85" s="35">
        <v>15106</v>
      </c>
      <c r="K85" s="66">
        <v>7.0000000000000007E-2</v>
      </c>
      <c r="L85" s="38">
        <f>J85*(1-K85)</f>
        <v>14048.58</v>
      </c>
      <c r="M85" s="39">
        <v>0.72099999999999997</v>
      </c>
      <c r="N85" s="26">
        <f>L85*M85</f>
        <v>10129.026179999999</v>
      </c>
      <c r="O85" s="37">
        <v>0.155</v>
      </c>
      <c r="P85" s="26">
        <f>L85*O85</f>
        <v>2177.5299</v>
      </c>
      <c r="Q85" s="40">
        <v>0.125</v>
      </c>
      <c r="R85" s="26">
        <f>L85*Q85</f>
        <v>1756.0725</v>
      </c>
      <c r="S85" s="40">
        <v>0.222</v>
      </c>
      <c r="T85" s="26">
        <f>L85*S85</f>
        <v>3118.78476</v>
      </c>
      <c r="U85" s="40">
        <v>0.495</v>
      </c>
      <c r="V85" s="26">
        <f>L85*U85</f>
        <v>6954.0470999999998</v>
      </c>
      <c r="W85" s="40">
        <v>0.39</v>
      </c>
      <c r="X85" s="26">
        <f>W85*L85</f>
        <v>5478.9462000000003</v>
      </c>
      <c r="Y85" s="41">
        <v>3.2100000000000002E-3</v>
      </c>
      <c r="Z85" s="18">
        <f>L85*Y85</f>
        <v>45.095941800000006</v>
      </c>
      <c r="AA85" s="28">
        <f>IF(J85&gt;0,(AC85+AK85)/J85,0)</f>
        <v>2.0460000000000001E-4</v>
      </c>
      <c r="AB85" s="41">
        <v>2.2000000000000001E-4</v>
      </c>
      <c r="AC85" s="38">
        <f>AB85*L85</f>
        <v>3.0906876000000003</v>
      </c>
      <c r="AD85" s="29">
        <v>0.2278</v>
      </c>
      <c r="AE85" s="42">
        <f>AH85*(1-AI85)*AD85</f>
        <v>43.436904000000006</v>
      </c>
      <c r="AF85" s="29">
        <f>IF(AND(AD85&gt;0,AB85&gt;0,Y85&gt;0),((Y85-AB85)*AD85)/((AD85-AB85)*Y85),0)</f>
        <v>0.93236461438092089</v>
      </c>
      <c r="AG85" s="30">
        <f t="shared" si="3"/>
        <v>0</v>
      </c>
      <c r="AH85" s="35">
        <v>210</v>
      </c>
      <c r="AI85" s="66">
        <v>9.1999999999999998E-2</v>
      </c>
      <c r="AJ85" s="67"/>
      <c r="AK85" s="42">
        <f t="shared" si="5"/>
        <v>0</v>
      </c>
      <c r="AL85" s="18">
        <v>1.63</v>
      </c>
      <c r="AM85" s="18"/>
      <c r="AN85" s="122">
        <f>AN84+AH85-AM85</f>
        <v>1358.1199999999994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50</v>
      </c>
      <c r="D86" s="44">
        <v>20250</v>
      </c>
      <c r="E86" s="44">
        <v>3</v>
      </c>
      <c r="F86" s="44">
        <v>15599</v>
      </c>
      <c r="G86" s="38">
        <v>0.6</v>
      </c>
      <c r="H86" s="38">
        <v>3.4</v>
      </c>
      <c r="I86" s="44">
        <v>15995</v>
      </c>
      <c r="J86" s="44">
        <v>15046</v>
      </c>
      <c r="K86" s="66">
        <v>7.0999999999999994E-2</v>
      </c>
      <c r="L86" s="38">
        <f>J86*(1-K86)</f>
        <v>13977.734</v>
      </c>
      <c r="M86" s="29">
        <v>0.73</v>
      </c>
      <c r="N86" s="26">
        <f>L86*M86</f>
        <v>10203.74582</v>
      </c>
      <c r="O86" s="40">
        <v>0.14199999999999999</v>
      </c>
      <c r="P86" s="26">
        <f>L86*O86</f>
        <v>1984.8382279999998</v>
      </c>
      <c r="Q86" s="40">
        <v>0.128</v>
      </c>
      <c r="R86" s="26">
        <f>L86*Q86</f>
        <v>1789.149952</v>
      </c>
      <c r="S86" s="40">
        <v>0.217</v>
      </c>
      <c r="T86" s="26">
        <f>L86*S86</f>
        <v>3033.1682780000001</v>
      </c>
      <c r="U86" s="40">
        <v>0.48899999999999999</v>
      </c>
      <c r="V86" s="26">
        <f>L86*U86</f>
        <v>6835.1119260000005</v>
      </c>
      <c r="W86" s="40">
        <v>0.39</v>
      </c>
      <c r="X86" s="26">
        <f>W86*L86</f>
        <v>5451.3162600000005</v>
      </c>
      <c r="Y86" s="48">
        <v>3.2299999999999998E-3</v>
      </c>
      <c r="Z86" s="18">
        <f>L86*Y86</f>
        <v>45.148080819999997</v>
      </c>
      <c r="AA86" s="28">
        <f>IF(J86&gt;0,(AC86+AK86)/J86,0)</f>
        <v>2.0438000000000002E-4</v>
      </c>
      <c r="AB86" s="48">
        <v>2.2000000000000001E-4</v>
      </c>
      <c r="AC86" s="38">
        <f>AB86*L86</f>
        <v>3.0751014800000003</v>
      </c>
      <c r="AD86" s="29">
        <v>0.22750000000000001</v>
      </c>
      <c r="AE86" s="42">
        <f>AH86*(1-AI86)*AD86</f>
        <v>44.852762500000004</v>
      </c>
      <c r="AF86" s="29">
        <f>IF(AND(AD86&gt;0,AB86&gt;0,Y86&gt;0),((Y86-AB86)*AD86)/((AD86-AB86)*Y86),0)</f>
        <v>0.93279058413784022</v>
      </c>
      <c r="AG86" s="30">
        <f t="shared" si="3"/>
        <v>0</v>
      </c>
      <c r="AH86" s="44">
        <v>215</v>
      </c>
      <c r="AI86" s="66">
        <v>8.3000000000000004E-2</v>
      </c>
      <c r="AJ86" s="67"/>
      <c r="AK86" s="42">
        <f t="shared" si="5"/>
        <v>0</v>
      </c>
      <c r="AL86" s="18">
        <v>1.7</v>
      </c>
      <c r="AM86" s="18"/>
      <c r="AN86" s="122">
        <f>AN85+AH86-AM86</f>
        <v>1573.1199999999994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46810</v>
      </c>
      <c r="E87" s="68"/>
      <c r="F87" s="52">
        <f>SUM(F84:F86)</f>
        <v>40939</v>
      </c>
      <c r="G87" s="53"/>
      <c r="H87" s="69"/>
      <c r="I87" s="52">
        <f>SUM(I84:I86)</f>
        <v>42363</v>
      </c>
      <c r="J87" s="52">
        <f>SUM(J84:J86)</f>
        <v>45271</v>
      </c>
      <c r="K87" s="21">
        <f>IF(J87&gt;0,(J84*K84+J85*K85+J86*K86)/J87,0)</f>
        <v>6.9998387488679287E-2</v>
      </c>
      <c r="L87" s="53">
        <f>L84+L85+L86</f>
        <v>42102.103000000003</v>
      </c>
      <c r="M87" s="54">
        <f>IF(L87&gt;0,N87/L87,0)</f>
        <v>0.74404746976653391</v>
      </c>
      <c r="N87" s="55">
        <f>N84+N85+N86</f>
        <v>31325.963208999998</v>
      </c>
      <c r="O87" s="21">
        <f>IF(L87&gt;0,P87/L87,0)</f>
        <v>0.12494101945453888</v>
      </c>
      <c r="P87" s="55">
        <f>P84+P85+P86</f>
        <v>5260.2796699999999</v>
      </c>
      <c r="Q87" s="21">
        <f>IF(L87&gt;0,R87/L87,0)</f>
        <v>0.13134518959777375</v>
      </c>
      <c r="R87" s="55">
        <f>R84+R85+R86</f>
        <v>5529.9087009999994</v>
      </c>
      <c r="S87" s="21">
        <f>IF(L87&gt;0,T87/L87,0)</f>
        <v>0.21933704425643535</v>
      </c>
      <c r="T87" s="55">
        <f>T84+T85+T86</f>
        <v>9234.5508289999998</v>
      </c>
      <c r="U87" s="21">
        <f>IF(L87&gt;0,V87/L87,0)</f>
        <v>0.49434532372409046</v>
      </c>
      <c r="V87" s="55">
        <f>V84+V85+V86</f>
        <v>20812.977737000001</v>
      </c>
      <c r="W87" s="21">
        <f>IF(L87&gt;0,X87/L87,0)</f>
        <v>0.39334325081101051</v>
      </c>
      <c r="X87" s="55">
        <f>X84+X85+X86</f>
        <v>16560.57806</v>
      </c>
      <c r="Y87" s="56">
        <f>IF(L87&gt;0,Z87/L87,0)</f>
        <v>3.2233264236230666E-3</v>
      </c>
      <c r="Z87" s="57">
        <f>SUM(Z84:Z86)</f>
        <v>135.70882108999999</v>
      </c>
      <c r="AA87" s="63">
        <f>IF(L87&gt;0,(AA84*L84+AA85*L85+AA86*L86)/L87,0)</f>
        <v>2.1393821189098322E-4</v>
      </c>
      <c r="AB87" s="56">
        <f>IF(J87&gt;0,(J84*AB84+J85*AB85+J86*AB86)/J87,0)</f>
        <v>2.3001899670870978E-4</v>
      </c>
      <c r="AC87" s="53">
        <f>SUM(AC84:AC86)</f>
        <v>9.6847363300000016</v>
      </c>
      <c r="AD87" s="54">
        <f>IF(J87&gt;0,(J84*AD84+J85*AD85+J86*AD86)/J87,0)</f>
        <v>0.22609725431291558</v>
      </c>
      <c r="AE87" s="59">
        <f>SUM(AE84:AE86)</f>
        <v>132.5770205</v>
      </c>
      <c r="AF87" s="54">
        <f>IF(AND(Z87&gt;0),((Z84*AF84+Z85*AF85+Z86*AF86)/Z87),0)</f>
        <v>0.92958211963042414</v>
      </c>
      <c r="AG87" s="58">
        <f t="shared" si="3"/>
        <v>0</v>
      </c>
      <c r="AH87" s="52">
        <f>SUM(AH84:AH86)</f>
        <v>643</v>
      </c>
      <c r="AI87" s="21">
        <f>IF(AH87&gt;0,(AI84*AH84+AI85*AH85+AI86*AH86)/AH87,0)</f>
        <v>8.7973561430793143E-2</v>
      </c>
      <c r="AJ87" s="54">
        <f>IF(J87&gt;0,(AJ84*J84+AJ85*J85+AJ86*J86)/J87,0)</f>
        <v>0</v>
      </c>
      <c r="AK87" s="59">
        <f>SUM(AK84:AK86)</f>
        <v>0</v>
      </c>
      <c r="AL87" s="70"/>
      <c r="AM87" s="57">
        <f>SUM(AM84:AM86)</f>
        <v>1001.36</v>
      </c>
      <c r="AN87" s="124"/>
      <c r="AO87" s="125">
        <f>AN86</f>
        <v>1573.1199999999994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11" t="s">
        <v>51</v>
      </c>
      <c r="D88" s="12">
        <v>6318</v>
      </c>
      <c r="E88" s="12">
        <v>0</v>
      </c>
      <c r="F88" s="12">
        <v>13816</v>
      </c>
      <c r="G88" s="13">
        <v>0.4</v>
      </c>
      <c r="H88" s="13">
        <v>3.5</v>
      </c>
      <c r="I88" s="12">
        <v>14263</v>
      </c>
      <c r="J88" s="12">
        <v>15110</v>
      </c>
      <c r="K88" s="14">
        <v>7.0000000000000007E-2</v>
      </c>
      <c r="L88" s="25">
        <f>J88*(1-K88)</f>
        <v>14052.3</v>
      </c>
      <c r="M88" s="15">
        <v>0.73199999999999998</v>
      </c>
      <c r="N88" s="26">
        <f>L88*M88</f>
        <v>10286.283599999999</v>
      </c>
      <c r="O88" s="14">
        <v>0.151</v>
      </c>
      <c r="P88" s="26">
        <f>L88*O88</f>
        <v>2121.8972999999996</v>
      </c>
      <c r="Q88" s="16">
        <v>0.11700000000000001</v>
      </c>
      <c r="R88" s="26">
        <f>L88*Q88</f>
        <v>1644.1191000000001</v>
      </c>
      <c r="S88" s="16">
        <v>0.217</v>
      </c>
      <c r="T88" s="26">
        <f>L88*S88</f>
        <v>3049.3490999999999</v>
      </c>
      <c r="U88" s="16">
        <v>0.501</v>
      </c>
      <c r="V88" s="26">
        <f>L88*U88</f>
        <v>7040.2022999999999</v>
      </c>
      <c r="W88" s="16">
        <v>0.4</v>
      </c>
      <c r="X88" s="26">
        <f>W88*L88</f>
        <v>5620.92</v>
      </c>
      <c r="Y88" s="17">
        <v>3.2499999999999999E-3</v>
      </c>
      <c r="Z88" s="61">
        <f>L88*Y88</f>
        <v>45.669974999999994</v>
      </c>
      <c r="AA88" s="28">
        <f>IF(J88&gt;0,(AC88+AK88)/J88,0)</f>
        <v>3.331482395764395E-3</v>
      </c>
      <c r="AB88" s="17">
        <v>2.2000000000000001E-4</v>
      </c>
      <c r="AC88" s="25">
        <f>AB88*L88</f>
        <v>3.0915059999999999</v>
      </c>
      <c r="AD88" s="141">
        <v>0.22509999999999999</v>
      </c>
      <c r="AE88" s="31">
        <f>AH88*(1-AI88)*AD88</f>
        <v>44.499343700000004</v>
      </c>
      <c r="AF88" s="29">
        <f>IF(AND(AD88&gt;0,AB88&gt;0,Y88&gt;0),((Y88-AB88)*AD88)/((AD88-AB88)*Y88),0)</f>
        <v>0.93321976849191368</v>
      </c>
      <c r="AG88" s="62">
        <f t="shared" si="3"/>
        <v>0.93482383837348859</v>
      </c>
      <c r="AH88" s="12">
        <v>217</v>
      </c>
      <c r="AI88" s="14">
        <v>8.8999999999999996E-2</v>
      </c>
      <c r="AJ88" s="15">
        <v>0.23899999999999999</v>
      </c>
      <c r="AK88" s="31">
        <f t="shared" si="5"/>
        <v>47.247193000000003</v>
      </c>
      <c r="AL88" s="19">
        <v>1.7</v>
      </c>
      <c r="AM88" s="19">
        <v>1253.42</v>
      </c>
      <c r="AN88" s="119">
        <f>AN86+AH88-AM88</f>
        <v>536.69999999999936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11" t="s">
        <v>49</v>
      </c>
      <c r="D89" s="35">
        <v>18942</v>
      </c>
      <c r="E89" s="44">
        <v>4</v>
      </c>
      <c r="F89" s="35">
        <v>15549</v>
      </c>
      <c r="G89" s="36">
        <v>0.7</v>
      </c>
      <c r="H89" s="38">
        <v>2.8</v>
      </c>
      <c r="I89" s="35">
        <v>14920</v>
      </c>
      <c r="J89" s="35">
        <v>15131</v>
      </c>
      <c r="K89" s="66">
        <v>7.0999999999999994E-2</v>
      </c>
      <c r="L89" s="38">
        <f>J89*(1-K89)</f>
        <v>14056.699000000001</v>
      </c>
      <c r="M89" s="39">
        <v>0.80800000000000005</v>
      </c>
      <c r="N89" s="26">
        <f>L89*M89</f>
        <v>11357.812792000001</v>
      </c>
      <c r="O89" s="37">
        <v>0.16500000000000001</v>
      </c>
      <c r="P89" s="26">
        <f>L89*O89</f>
        <v>2319.3553350000002</v>
      </c>
      <c r="Q89" s="40">
        <v>2.7E-2</v>
      </c>
      <c r="R89" s="26">
        <f>L89*Q89</f>
        <v>379.53087299999999</v>
      </c>
      <c r="S89" s="40">
        <v>0.221</v>
      </c>
      <c r="T89" s="26">
        <f>L89*S89</f>
        <v>3106.530479</v>
      </c>
      <c r="U89" s="40">
        <v>0.49</v>
      </c>
      <c r="V89" s="26">
        <f>L89*U89</f>
        <v>6887.78251</v>
      </c>
      <c r="W89" s="40">
        <v>0.39</v>
      </c>
      <c r="X89" s="26">
        <f>W89*L89</f>
        <v>5482.1126100000001</v>
      </c>
      <c r="Y89" s="41">
        <v>3.2200000000000002E-3</v>
      </c>
      <c r="Z89" s="18">
        <f>L89*Y89</f>
        <v>45.262570780000004</v>
      </c>
      <c r="AA89" s="28">
        <f>IF(J89&gt;0,(AC89+AK89)/J89,0)</f>
        <v>3.3208610124909129E-3</v>
      </c>
      <c r="AB89" s="41">
        <v>2.2000000000000001E-4</v>
      </c>
      <c r="AC89" s="38">
        <f>AB89*L89</f>
        <v>3.0924737800000002</v>
      </c>
      <c r="AD89" s="29">
        <v>0.22520000000000001</v>
      </c>
      <c r="AE89" s="42">
        <f>AH89*(1-AI89)*AD89</f>
        <v>44.732151600000002</v>
      </c>
      <c r="AF89" s="29">
        <f>IF(AND(AD89&gt;0,AB89&gt;0,Y89&gt;0),((Y89-AB89)*AD89)/((AD89-AB89)*Y89),0)</f>
        <v>0.9325880727010103</v>
      </c>
      <c r="AG89" s="30">
        <f t="shared" si="3"/>
        <v>0.93461823686823264</v>
      </c>
      <c r="AH89" s="35">
        <v>219</v>
      </c>
      <c r="AI89" s="66">
        <v>9.2999999999999999E-2</v>
      </c>
      <c r="AJ89" s="67">
        <v>0.2374</v>
      </c>
      <c r="AK89" s="42">
        <f t="shared" si="5"/>
        <v>47.1554742</v>
      </c>
      <c r="AL89" s="18">
        <v>1.69</v>
      </c>
      <c r="AM89" s="18"/>
      <c r="AN89" s="122">
        <f>AN88+AH89-AM89</f>
        <v>755.69999999999936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54</v>
      </c>
      <c r="D90" s="44">
        <v>21720</v>
      </c>
      <c r="E90" s="44">
        <v>1</v>
      </c>
      <c r="F90" s="44">
        <v>18455</v>
      </c>
      <c r="G90" s="38">
        <v>1.1000000000000001</v>
      </c>
      <c r="H90" s="38">
        <v>3.2</v>
      </c>
      <c r="I90" s="44">
        <v>18413</v>
      </c>
      <c r="J90" s="44">
        <v>15148</v>
      </c>
      <c r="K90" s="66">
        <v>6.8000000000000005E-2</v>
      </c>
      <c r="L90" s="38">
        <f>J90*(1-K90)</f>
        <v>14117.936</v>
      </c>
      <c r="M90" s="29">
        <v>0.83699999999999997</v>
      </c>
      <c r="N90" s="26">
        <f>L90*M90</f>
        <v>11816.712431999998</v>
      </c>
      <c r="O90" s="40">
        <v>0.14000000000000001</v>
      </c>
      <c r="P90" s="26">
        <f>L90*O90</f>
        <v>1976.5110400000001</v>
      </c>
      <c r="Q90" s="40">
        <v>2.3E-2</v>
      </c>
      <c r="R90" s="26">
        <f>L90*Q90</f>
        <v>324.71252799999996</v>
      </c>
      <c r="S90" s="40">
        <v>0.214</v>
      </c>
      <c r="T90" s="26">
        <f>L90*S90</f>
        <v>3021.238304</v>
      </c>
      <c r="U90" s="40">
        <v>0.503</v>
      </c>
      <c r="V90" s="26">
        <f>L90*U90</f>
        <v>7101.3218079999997</v>
      </c>
      <c r="W90" s="40">
        <v>0.39</v>
      </c>
      <c r="X90" s="26">
        <f>W90*L90</f>
        <v>5505.9950399999998</v>
      </c>
      <c r="Y90" s="48">
        <v>3.2599999999999999E-3</v>
      </c>
      <c r="Z90" s="18">
        <f>L90*Y90</f>
        <v>46.02447136</v>
      </c>
      <c r="AA90" s="28">
        <f>IF(J90&gt;0,(AC90+AK90)/J90,0)</f>
        <v>3.2239693900184847E-3</v>
      </c>
      <c r="AB90" s="48">
        <v>2.2000000000000001E-4</v>
      </c>
      <c r="AC90" s="38">
        <f>AB90*L90</f>
        <v>3.1059459199999999</v>
      </c>
      <c r="AD90" s="29">
        <v>0.22550000000000001</v>
      </c>
      <c r="AE90" s="42">
        <f>AH90*(1-AI90)*AD90</f>
        <v>44.372988000000007</v>
      </c>
      <c r="AF90" s="29">
        <f>IF(AND(AD90&gt;0,AB90&gt;0,Y90&gt;0),((Y90-AB90)*AD90)/((AD90-AB90)*Y90),0)</f>
        <v>0.93342599693251538</v>
      </c>
      <c r="AG90" s="30">
        <f t="shared" si="3"/>
        <v>0.93264402031539961</v>
      </c>
      <c r="AH90" s="44">
        <v>216</v>
      </c>
      <c r="AI90" s="66">
        <v>8.8999999999999996E-2</v>
      </c>
      <c r="AJ90" s="67">
        <v>0.2324</v>
      </c>
      <c r="AK90" s="42">
        <f t="shared" si="5"/>
        <v>45.730742400000004</v>
      </c>
      <c r="AL90" s="18">
        <v>1.7</v>
      </c>
      <c r="AM90" s="18"/>
      <c r="AN90" s="122">
        <f>AN89+AH90-AM90</f>
        <v>971.69999999999936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46980</v>
      </c>
      <c r="E91" s="68"/>
      <c r="F91" s="52">
        <f>SUM(F88:F90)</f>
        <v>47820</v>
      </c>
      <c r="G91" s="53"/>
      <c r="H91" s="69"/>
      <c r="I91" s="52">
        <f>SUM(I88:I90)</f>
        <v>47596</v>
      </c>
      <c r="J91" s="52">
        <f>SUM(J88:J90)</f>
        <v>45389</v>
      </c>
      <c r="K91" s="21">
        <f>IF(J91&gt;0,(J88*K88+J89*K89+J90*K90)/J91,0)</f>
        <v>6.9665888210799984E-2</v>
      </c>
      <c r="L91" s="53">
        <f>L88+L89+L90</f>
        <v>42226.934999999998</v>
      </c>
      <c r="M91" s="54">
        <f>IF(L91&gt;0,N91/L91,0)</f>
        <v>0.79240439364116766</v>
      </c>
      <c r="N91" s="55">
        <f>N88+N89+N90</f>
        <v>33460.808824</v>
      </c>
      <c r="O91" s="21">
        <f>IF(L91&gt;0,P91/L91,0)</f>
        <v>0.15198270191762675</v>
      </c>
      <c r="P91" s="55">
        <f>P88+P89+P90</f>
        <v>6417.7636750000001</v>
      </c>
      <c r="Q91" s="21">
        <f>IF(L91&gt;0,R91/L91,0)</f>
        <v>5.5612904441205598E-2</v>
      </c>
      <c r="R91" s="55">
        <f>R88+R89+R90</f>
        <v>2348.3625010000001</v>
      </c>
      <c r="S91" s="21">
        <f>IF(L91&gt;0,T91/L91,0)</f>
        <v>0.21732853409796379</v>
      </c>
      <c r="T91" s="55">
        <f>T88+T89+T90</f>
        <v>9177.1178830000008</v>
      </c>
      <c r="U91" s="21">
        <f>IF(L91&gt;0,V91/L91,0)</f>
        <v>0.49800693841501875</v>
      </c>
      <c r="V91" s="55">
        <f>V88+V89+V90</f>
        <v>21029.306617999999</v>
      </c>
      <c r="W91" s="21">
        <f>IF(L91&gt;0,X91/L91,0)</f>
        <v>0.39332780487146418</v>
      </c>
      <c r="X91" s="55">
        <f>X88+X89+X90</f>
        <v>16609.02765</v>
      </c>
      <c r="Y91" s="56">
        <f>IF(L91&gt;0,Z91/L91,0)</f>
        <v>3.2433568086341104E-3</v>
      </c>
      <c r="Z91" s="57">
        <f>SUM(Z88:Z90)</f>
        <v>136.95701714</v>
      </c>
      <c r="AA91" s="63">
        <f>IF(L91&gt;0,(AA88*L88+AA89*L89+AA90*L90)/L91,0)</f>
        <v>3.2920013554774935E-3</v>
      </c>
      <c r="AB91" s="56">
        <f>IF(J91&gt;0,(J88*AB88+J89*AB89+J90*AB90)/J91,0)</f>
        <v>2.2000000000000001E-4</v>
      </c>
      <c r="AC91" s="53">
        <f>SUM(AC88:AC90)</f>
        <v>9.2899256999999995</v>
      </c>
      <c r="AD91" s="54">
        <f>IF(J91&gt;0,(J88*AD88+J89*AD89+J90*AD90)/J91,0)</f>
        <v>0.22526683117054794</v>
      </c>
      <c r="AE91" s="59">
        <f>SUM(AE88:AE90)</f>
        <v>133.60448330000003</v>
      </c>
      <c r="AF91" s="54">
        <f>IF(AND(Z91&gt;0),((Z88*AF88+Z89*AF89+Z90*AF90)/Z91),0)</f>
        <v>0.93308030414837007</v>
      </c>
      <c r="AG91" s="58">
        <f t="shared" si="3"/>
        <v>0.93404109545165304</v>
      </c>
      <c r="AH91" s="52">
        <f>SUM(AH88:AH90)</f>
        <v>652</v>
      </c>
      <c r="AI91" s="21">
        <f>IF(AH91&gt;0,(AI88*AH88+AI89*AH89+AI90*AH90)/AH91,0)</f>
        <v>9.034355828220858E-2</v>
      </c>
      <c r="AJ91" s="54">
        <f>IF(J91&gt;0,(AJ88*J88+AJ89*J89+AJ90*J90)/J91,0)</f>
        <v>0.23626395382141047</v>
      </c>
      <c r="AK91" s="59">
        <f>SUM(AK88:AK90)</f>
        <v>140.13340959999999</v>
      </c>
      <c r="AL91" s="70"/>
      <c r="AM91" s="57">
        <f>SUM(AM88:AM90)</f>
        <v>1253.42</v>
      </c>
      <c r="AN91" s="124"/>
      <c r="AO91" s="125">
        <f>AN90</f>
        <v>971.69999999999936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52</v>
      </c>
      <c r="D92" s="12">
        <v>5964</v>
      </c>
      <c r="E92" s="12">
        <v>0</v>
      </c>
      <c r="F92" s="12">
        <v>10961</v>
      </c>
      <c r="G92" s="13">
        <v>0.5</v>
      </c>
      <c r="H92" s="13">
        <v>3.5</v>
      </c>
      <c r="I92" s="12">
        <v>11359</v>
      </c>
      <c r="J92" s="12">
        <v>15047</v>
      </c>
      <c r="K92" s="14">
        <v>6.8000000000000005E-2</v>
      </c>
      <c r="L92" s="25">
        <f>J92*(1-K92)</f>
        <v>14023.803999999998</v>
      </c>
      <c r="M92" s="15">
        <v>0.872</v>
      </c>
      <c r="N92" s="26">
        <f>L92*M92</f>
        <v>12228.757087999998</v>
      </c>
      <c r="O92" s="14">
        <v>0.10299999999999999</v>
      </c>
      <c r="P92" s="26">
        <f>L92*O92</f>
        <v>1444.4518119999998</v>
      </c>
      <c r="Q92" s="16">
        <v>2.5000000000000001E-2</v>
      </c>
      <c r="R92" s="26">
        <f>L92*Q92</f>
        <v>350.5951</v>
      </c>
      <c r="S92" s="16">
        <v>0.216</v>
      </c>
      <c r="T92" s="26">
        <f>L92*S92</f>
        <v>3029.1416639999998</v>
      </c>
      <c r="U92" s="16">
        <v>0.505</v>
      </c>
      <c r="V92" s="26">
        <f>L92*U92</f>
        <v>7082.0210199999992</v>
      </c>
      <c r="W92" s="16">
        <v>0.39</v>
      </c>
      <c r="X92" s="26">
        <f>W92*L92</f>
        <v>5469.2835599999999</v>
      </c>
      <c r="Y92" s="17">
        <v>3.3300000000000001E-3</v>
      </c>
      <c r="Z92" s="61">
        <f>L92*Y92</f>
        <v>46.699267319999997</v>
      </c>
      <c r="AA92" s="28">
        <f>IF(J92&gt;0,(AC92+AK92)/J92,0)</f>
        <v>3.2560174759088192E-3</v>
      </c>
      <c r="AB92" s="17">
        <v>2.4000000000000001E-4</v>
      </c>
      <c r="AC92" s="25">
        <f>AB92*L92</f>
        <v>3.3657129599999998</v>
      </c>
      <c r="AD92" s="141">
        <v>0.2261</v>
      </c>
      <c r="AE92" s="31">
        <f>AH92*(1-AI92)*AD92</f>
        <v>44.030714000000003</v>
      </c>
      <c r="AF92" s="29">
        <f>IF(AND(AD92&gt;0,AB92&gt;0,Y92&gt;0),((Y92-AB92)*AD92)/((AD92-AB92)*Y92),0)</f>
        <v>0.92891394892634593</v>
      </c>
      <c r="AG92" s="62">
        <f t="shared" si="3"/>
        <v>0.92724011972933362</v>
      </c>
      <c r="AH92" s="12">
        <v>214</v>
      </c>
      <c r="AI92" s="14">
        <v>0.09</v>
      </c>
      <c r="AJ92" s="15">
        <v>0.23430000000000001</v>
      </c>
      <c r="AK92" s="31">
        <f t="shared" ref="AK92:AK102" si="6">AH92*(1-AI92)*AJ92</f>
        <v>45.627582000000004</v>
      </c>
      <c r="AL92" s="19">
        <v>1.7</v>
      </c>
      <c r="AM92" s="19">
        <v>1118.1600000000001</v>
      </c>
      <c r="AN92" s="119">
        <f>AN90+AH92-AM92-AO92</f>
        <v>-7.2475359047530219E-13</v>
      </c>
      <c r="AO92" s="120">
        <v>67.540000000000006</v>
      </c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49</v>
      </c>
      <c r="D93" s="35">
        <v>19186</v>
      </c>
      <c r="E93" s="44">
        <v>4</v>
      </c>
      <c r="F93" s="35">
        <v>15847</v>
      </c>
      <c r="G93" s="36">
        <v>0.6</v>
      </c>
      <c r="H93" s="38">
        <v>3.2</v>
      </c>
      <c r="I93" s="35">
        <v>15988</v>
      </c>
      <c r="J93" s="35">
        <v>15035</v>
      </c>
      <c r="K93" s="66">
        <v>7.0000000000000007E-2</v>
      </c>
      <c r="L93" s="38">
        <f>J93*(1-K93)</f>
        <v>13982.55</v>
      </c>
      <c r="M93" s="39">
        <v>0.8</v>
      </c>
      <c r="N93" s="26">
        <f>L93*M93</f>
        <v>11186.04</v>
      </c>
      <c r="O93" s="37">
        <v>0.17299999999999999</v>
      </c>
      <c r="P93" s="26">
        <f>L93*O93</f>
        <v>2418.9811499999996</v>
      </c>
      <c r="Q93" s="40">
        <v>1.9E-2</v>
      </c>
      <c r="R93" s="26">
        <f>L93*Q93</f>
        <v>265.66845000000001</v>
      </c>
      <c r="S93" s="40">
        <v>0.20200000000000001</v>
      </c>
      <c r="T93" s="26">
        <f>L93*S93</f>
        <v>2824.4751000000001</v>
      </c>
      <c r="U93" s="40">
        <v>0.51800000000000002</v>
      </c>
      <c r="V93" s="26">
        <f>L93*U93</f>
        <v>7242.9609</v>
      </c>
      <c r="W93" s="40">
        <v>0.39</v>
      </c>
      <c r="X93" s="26">
        <f>W93*L93</f>
        <v>5453.1944999999996</v>
      </c>
      <c r="Y93" s="41">
        <v>3.2000000000000002E-3</v>
      </c>
      <c r="Z93" s="18">
        <f>L93*Y93</f>
        <v>44.744160000000001</v>
      </c>
      <c r="AA93" s="28">
        <f>IF(J93&gt;0,(AC93+AK93)/J93,0)</f>
        <v>3.1519654738942464E-3</v>
      </c>
      <c r="AB93" s="41">
        <v>2.3000000000000001E-4</v>
      </c>
      <c r="AC93" s="38">
        <f>AB93*L93</f>
        <v>3.2159865000000001</v>
      </c>
      <c r="AD93" s="29">
        <v>0.224</v>
      </c>
      <c r="AE93" s="42">
        <f>AH93*(1-AI93)*AD93</f>
        <v>43.513344000000004</v>
      </c>
      <c r="AF93" s="29">
        <f>IF(AND(AD93&gt;0,AB93&gt;0,Y93&gt;0),((Y93-AB93)*AD93)/((AD93-AB93)*Y93),0)</f>
        <v>0.92907896500871434</v>
      </c>
      <c r="AG93" s="30">
        <f t="shared" si="3"/>
        <v>0.92796823580736476</v>
      </c>
      <c r="AH93" s="35">
        <v>213</v>
      </c>
      <c r="AI93" s="66">
        <v>8.7999999999999995E-2</v>
      </c>
      <c r="AJ93" s="67">
        <v>0.22739999999999999</v>
      </c>
      <c r="AK93" s="42">
        <f t="shared" si="6"/>
        <v>44.173814399999998</v>
      </c>
      <c r="AL93" s="18">
        <v>1.68</v>
      </c>
      <c r="AM93" s="18"/>
      <c r="AN93" s="122">
        <f>AN92+AH93-AM93</f>
        <v>212.99999999999926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54</v>
      </c>
      <c r="D94" s="44">
        <v>21245</v>
      </c>
      <c r="E94" s="44">
        <v>1</v>
      </c>
      <c r="F94" s="44">
        <v>16861</v>
      </c>
      <c r="G94" s="38">
        <v>0.6</v>
      </c>
      <c r="H94" s="38">
        <v>3.9</v>
      </c>
      <c r="I94" s="44">
        <v>16992</v>
      </c>
      <c r="J94" s="44">
        <v>15240</v>
      </c>
      <c r="K94" s="66">
        <v>6.7000000000000004E-2</v>
      </c>
      <c r="L94" s="38">
        <f>J94*(1-K94)</f>
        <v>14218.92</v>
      </c>
      <c r="M94" s="29">
        <v>0.84799999999999998</v>
      </c>
      <c r="N94" s="26">
        <f>L94*M94</f>
        <v>12057.64416</v>
      </c>
      <c r="O94" s="40">
        <v>0.11600000000000001</v>
      </c>
      <c r="P94" s="26">
        <f>L94*O94</f>
        <v>1649.39472</v>
      </c>
      <c r="Q94" s="40">
        <v>3.5999999999999997E-2</v>
      </c>
      <c r="R94" s="26">
        <f>L94*Q94</f>
        <v>511.88111999999995</v>
      </c>
      <c r="S94" s="40">
        <v>0.20699999999999999</v>
      </c>
      <c r="T94" s="26">
        <f>L94*S94</f>
        <v>2943.3164400000001</v>
      </c>
      <c r="U94" s="40">
        <v>0.50800000000000001</v>
      </c>
      <c r="V94" s="26">
        <f>L94*U94</f>
        <v>7223.2113600000002</v>
      </c>
      <c r="W94" s="40">
        <v>0.39</v>
      </c>
      <c r="X94" s="26">
        <f>W94*L94</f>
        <v>5545.3788000000004</v>
      </c>
      <c r="Y94" s="48">
        <v>3.1800000000000001E-3</v>
      </c>
      <c r="Z94" s="18">
        <f>L94*Y94</f>
        <v>45.216165600000004</v>
      </c>
      <c r="AA94" s="28">
        <f>IF(J94&gt;0,(AC94+AK94)/J94,0)</f>
        <v>3.1196886220472442E-3</v>
      </c>
      <c r="AB94" s="48">
        <v>2.3000000000000001E-4</v>
      </c>
      <c r="AC94" s="38">
        <f>AB94*L94</f>
        <v>3.2703516000000001</v>
      </c>
      <c r="AD94" s="29">
        <v>0.21890000000000001</v>
      </c>
      <c r="AE94" s="42">
        <f>AH94*(1-AI94)*AD94</f>
        <v>43.016039000000006</v>
      </c>
      <c r="AF94" s="29">
        <f>IF(AND(AD94&gt;0,AB94&gt;0,Y94&gt;0),((Y94-AB94)*AD94)/((AD94-AB94)*Y94),0)</f>
        <v>0.92864869466727529</v>
      </c>
      <c r="AG94" s="30">
        <f t="shared" si="3"/>
        <v>0.92722125753923557</v>
      </c>
      <c r="AH94" s="44">
        <v>215</v>
      </c>
      <c r="AI94" s="66">
        <v>8.5999999999999993E-2</v>
      </c>
      <c r="AJ94" s="67">
        <v>0.2253</v>
      </c>
      <c r="AK94" s="42">
        <f t="shared" si="6"/>
        <v>44.273703000000005</v>
      </c>
      <c r="AL94" s="18">
        <v>1.7</v>
      </c>
      <c r="AM94" s="18"/>
      <c r="AN94" s="122">
        <f>AN93+AH94-AM94</f>
        <v>427.99999999999926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46395</v>
      </c>
      <c r="E95" s="68"/>
      <c r="F95" s="52">
        <f>SUM(F92:F94)</f>
        <v>43669</v>
      </c>
      <c r="G95" s="53"/>
      <c r="H95" s="69"/>
      <c r="I95" s="52">
        <f>SUM(I92:I94)</f>
        <v>44339</v>
      </c>
      <c r="J95" s="52">
        <f>SUM(J92:J94)</f>
        <v>45322</v>
      </c>
      <c r="K95" s="21">
        <f>IF(J95&gt;0,(J92*K92+J93*K93+J94*K94)/J95,0)</f>
        <v>6.8327214156480298E-2</v>
      </c>
      <c r="L95" s="53">
        <f>L92+L93+L94</f>
        <v>42225.273999999998</v>
      </c>
      <c r="M95" s="54">
        <f>IF(L95&gt;0,N95/L95,0)</f>
        <v>0.84007604658764334</v>
      </c>
      <c r="N95" s="55">
        <f>N92+N93+N94</f>
        <v>35472.441248000003</v>
      </c>
      <c r="O95" s="21">
        <f>IF(L95&gt;0,P95/L95,0)</f>
        <v>0.13055753485459914</v>
      </c>
      <c r="P95" s="55">
        <f>P92+P93+P94</f>
        <v>5512.8276819999992</v>
      </c>
      <c r="Q95" s="21">
        <f>IF(L95&gt;0,R95/L95,0)</f>
        <v>2.6717284771201246E-2</v>
      </c>
      <c r="R95" s="55">
        <f>R92+R93+R94</f>
        <v>1128.1446699999999</v>
      </c>
      <c r="S95" s="21">
        <f>IF(L95&gt;0,T95/L95,0)</f>
        <v>0.20833335987352034</v>
      </c>
      <c r="T95" s="55">
        <f>T92+T93+T94</f>
        <v>8796.9332040000008</v>
      </c>
      <c r="U95" s="21">
        <f>IF(L95&gt;0,V95/L95,0)</f>
        <v>0.51031506106982283</v>
      </c>
      <c r="V95" s="55">
        <f>V92+V93+V94</f>
        <v>21548.19328</v>
      </c>
      <c r="W95" s="21">
        <f>IF(L95&gt;0,X95/L95,0)</f>
        <v>0.39</v>
      </c>
      <c r="X95" s="55">
        <f>X92+X93+X94</f>
        <v>16467.85686</v>
      </c>
      <c r="Y95" s="56">
        <f>IF(L95&gt;0,Z95/L95,0)</f>
        <v>3.2364406426350248E-3</v>
      </c>
      <c r="Z95" s="57">
        <f>SUM(Z92:Z94)</f>
        <v>136.65959291999999</v>
      </c>
      <c r="AA95" s="63">
        <f>IF(L95&gt;0,(AA92*L92+AA93*L93+AA94*L94)/L95,0)</f>
        <v>3.1756541989880274E-3</v>
      </c>
      <c r="AB95" s="56">
        <f>IF(J95&gt;0,(J92*AB92+J93*AB93+J94*AB94)/J95,0)</f>
        <v>2.3332002118176605E-4</v>
      </c>
      <c r="AC95" s="53">
        <f>SUM(AC92:AC94)</f>
        <v>9.8520510599999991</v>
      </c>
      <c r="AD95" s="54">
        <f>IF(J95&gt;0,(J92*AD92+J93*AD93+J94*AD94)/J95,0)</f>
        <v>0.22298227571598783</v>
      </c>
      <c r="AE95" s="59">
        <f>SUM(AE92:AE94)</f>
        <v>130.56009700000001</v>
      </c>
      <c r="AF95" s="54">
        <f>IF(AND(Z95&gt;0),((Z92*AF92+Z93*AF93+Z94*AF94)/Z95),0)</f>
        <v>0.92888021346428529</v>
      </c>
      <c r="AG95" s="58">
        <f t="shared" si="3"/>
        <v>0.92747355108347074</v>
      </c>
      <c r="AH95" s="52">
        <f>SUM(AH92:AH94)</f>
        <v>642</v>
      </c>
      <c r="AI95" s="21">
        <f>IF(AH95&gt;0,(AI92*AH92+AI93*AH93+AI94*AH94)/AH95,0)</f>
        <v>8.7996884735202494E-2</v>
      </c>
      <c r="AJ95" s="54">
        <f>IF(J95&gt;0,(AJ92*J92+AJ93*J93+AJ94*J94)/J95,0)</f>
        <v>0.228984667490402</v>
      </c>
      <c r="AK95" s="59">
        <f>SUM(AK92:AK94)</f>
        <v>134.0750994</v>
      </c>
      <c r="AL95" s="70"/>
      <c r="AM95" s="57">
        <f>SUM(AM92:AM94)</f>
        <v>1118.1600000000001</v>
      </c>
      <c r="AN95" s="124"/>
      <c r="AO95" s="125">
        <f>AN94</f>
        <v>427.99999999999926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64" t="s">
        <v>53</v>
      </c>
      <c r="D96" s="12">
        <v>5523</v>
      </c>
      <c r="E96" s="12">
        <v>8</v>
      </c>
      <c r="F96" s="12">
        <v>18060</v>
      </c>
      <c r="G96" s="13">
        <v>0.6</v>
      </c>
      <c r="H96" s="13">
        <v>3.3</v>
      </c>
      <c r="I96" s="12">
        <v>18211</v>
      </c>
      <c r="J96" s="12">
        <v>15193</v>
      </c>
      <c r="K96" s="14">
        <v>6.6000000000000003E-2</v>
      </c>
      <c r="L96" s="25">
        <f>J96*(1-K96)</f>
        <v>14190.261999999999</v>
      </c>
      <c r="M96" s="15">
        <v>0.78900000000000003</v>
      </c>
      <c r="N96" s="26">
        <f>L96*M96</f>
        <v>11196.116717999999</v>
      </c>
      <c r="O96" s="14">
        <v>0.187</v>
      </c>
      <c r="P96" s="26">
        <f>L96*O96</f>
        <v>2653.578994</v>
      </c>
      <c r="Q96" s="16">
        <v>2.4E-2</v>
      </c>
      <c r="R96" s="26">
        <f>L96*Q96</f>
        <v>340.56628799999999</v>
      </c>
      <c r="S96" s="16">
        <v>0.21299999999999999</v>
      </c>
      <c r="T96" s="26">
        <f>L96*S96</f>
        <v>3022.5258059999996</v>
      </c>
      <c r="U96" s="16">
        <v>0.47599999999999998</v>
      </c>
      <c r="V96" s="26">
        <f>L96*U96</f>
        <v>6754.5647119999994</v>
      </c>
      <c r="W96" s="16">
        <v>0.39</v>
      </c>
      <c r="X96" s="26">
        <f>W96*L96</f>
        <v>5534.2021799999993</v>
      </c>
      <c r="Y96" s="17">
        <v>3.2299999999999998E-3</v>
      </c>
      <c r="Z96" s="61">
        <f>L96*Y96</f>
        <v>45.834546259999996</v>
      </c>
      <c r="AA96" s="28">
        <f>IF(J96&gt;0,(AC96+AK96)/J96,0)</f>
        <v>2.8752436885407756E-3</v>
      </c>
      <c r="AB96" s="17">
        <v>2.7999999999999998E-4</v>
      </c>
      <c r="AC96" s="25">
        <f>AB96*L96</f>
        <v>3.9732733599999994</v>
      </c>
      <c r="AD96" s="141">
        <v>0.21290000000000001</v>
      </c>
      <c r="AE96" s="31">
        <f>AH96*(1-AI96)*AD96</f>
        <v>39.803784</v>
      </c>
      <c r="AF96" s="29">
        <f>IF(AND(AD96&gt;0,AB96&gt;0,Y96&gt;0),((Y96-AB96)*AD96)/((AD96-AB96)*Y96),0)</f>
        <v>0.91451543808588298</v>
      </c>
      <c r="AG96" s="62">
        <f t="shared" si="3"/>
        <v>0.90380841114172594</v>
      </c>
      <c r="AH96" s="12">
        <v>205</v>
      </c>
      <c r="AI96" s="14">
        <v>8.7999999999999995E-2</v>
      </c>
      <c r="AJ96" s="15">
        <v>0.21240000000000001</v>
      </c>
      <c r="AK96" s="31">
        <f t="shared" si="6"/>
        <v>39.710304000000001</v>
      </c>
      <c r="AL96" s="19">
        <v>1.75</v>
      </c>
      <c r="AM96" s="19"/>
      <c r="AN96" s="119">
        <f>AN94+AH96-AM96</f>
        <v>632.99999999999932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50</v>
      </c>
      <c r="D97" s="35">
        <v>18502</v>
      </c>
      <c r="E97" s="44">
        <v>8</v>
      </c>
      <c r="F97" s="35">
        <v>16184</v>
      </c>
      <c r="G97" s="36">
        <v>0.7</v>
      </c>
      <c r="H97" s="38">
        <v>3.2</v>
      </c>
      <c r="I97" s="35">
        <v>15925</v>
      </c>
      <c r="J97" s="35">
        <v>15179</v>
      </c>
      <c r="K97" s="66">
        <v>7.0999999999999994E-2</v>
      </c>
      <c r="L97" s="38">
        <f>J97*(1-K97)</f>
        <v>14101.291000000001</v>
      </c>
      <c r="M97" s="39">
        <v>0.70599999999999996</v>
      </c>
      <c r="N97" s="26">
        <f>L97*M97</f>
        <v>9955.5114460000004</v>
      </c>
      <c r="O97" s="37">
        <v>0.221</v>
      </c>
      <c r="P97" s="26">
        <f>L97*O97</f>
        <v>3116.3853110000005</v>
      </c>
      <c r="Q97" s="40">
        <v>7.2999999999999995E-2</v>
      </c>
      <c r="R97" s="26">
        <f>L97*Q97</f>
        <v>1029.394243</v>
      </c>
      <c r="S97" s="40">
        <v>0.19600000000000001</v>
      </c>
      <c r="T97" s="26">
        <f>L97*S97</f>
        <v>2763.8530360000004</v>
      </c>
      <c r="U97" s="40">
        <v>0.497</v>
      </c>
      <c r="V97" s="26">
        <f>L97*U97</f>
        <v>7008.3416270000007</v>
      </c>
      <c r="W97" s="40">
        <v>0.39</v>
      </c>
      <c r="X97" s="26">
        <f>W97*L97</f>
        <v>5499.503490000001</v>
      </c>
      <c r="Y97" s="41">
        <v>3.2100000000000002E-3</v>
      </c>
      <c r="Z97" s="18">
        <f>L97*Y97</f>
        <v>45.265144110000008</v>
      </c>
      <c r="AA97" s="28">
        <f>IF(J97&gt;0,(AC97+AK97)/J97,0)</f>
        <v>3.2429987522234671E-3</v>
      </c>
      <c r="AB97" s="41">
        <v>2.5999999999999998E-4</v>
      </c>
      <c r="AC97" s="38">
        <f>AB97*L97</f>
        <v>3.6663356600000001</v>
      </c>
      <c r="AD97" s="29">
        <v>0.21640000000000001</v>
      </c>
      <c r="AE97" s="42">
        <f>AH97*(1-AI97)*AD97</f>
        <v>45.984134400000002</v>
      </c>
      <c r="AF97" s="29">
        <f>IF(AND(AD97&gt;0,AB97&gt;0,Y97&gt;0),((Y97-AB97)*AD97)/((AD97-AB97)*Y97),0)</f>
        <v>0.92010860619645696</v>
      </c>
      <c r="AG97" s="30">
        <f t="shared" si="3"/>
        <v>0.92094410608166788</v>
      </c>
      <c r="AH97" s="35">
        <v>233</v>
      </c>
      <c r="AI97" s="66">
        <v>8.7999999999999995E-2</v>
      </c>
      <c r="AJ97" s="67">
        <v>0.21440000000000001</v>
      </c>
      <c r="AK97" s="42">
        <f t="shared" si="6"/>
        <v>45.559142400000006</v>
      </c>
      <c r="AL97" s="18">
        <v>1.8</v>
      </c>
      <c r="AM97" s="18"/>
      <c r="AN97" s="122">
        <f>AN96+AH97-AM97</f>
        <v>865.99999999999932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54</v>
      </c>
      <c r="D98" s="44">
        <v>22533</v>
      </c>
      <c r="E98" s="44">
        <v>3</v>
      </c>
      <c r="F98" s="44">
        <v>18344</v>
      </c>
      <c r="G98" s="38">
        <v>0.8</v>
      </c>
      <c r="H98" s="38">
        <v>3.5</v>
      </c>
      <c r="I98" s="44">
        <v>18417</v>
      </c>
      <c r="J98" s="44">
        <v>15238</v>
      </c>
      <c r="K98" s="66">
        <v>7.1999999999999995E-2</v>
      </c>
      <c r="L98" s="38">
        <f>J98*(1-K98)</f>
        <v>14140.864000000001</v>
      </c>
      <c r="M98" s="29">
        <v>0.752</v>
      </c>
      <c r="N98" s="26">
        <f>L98*M98</f>
        <v>10633.929728000001</v>
      </c>
      <c r="O98" s="40">
        <v>0.191</v>
      </c>
      <c r="P98" s="26">
        <f>L98*O98</f>
        <v>2700.9050240000001</v>
      </c>
      <c r="Q98" s="40">
        <v>5.7000000000000002E-2</v>
      </c>
      <c r="R98" s="26">
        <f>L98*Q98</f>
        <v>806.02924800000005</v>
      </c>
      <c r="S98" s="40">
        <v>0.20200000000000001</v>
      </c>
      <c r="T98" s="26">
        <f>L98*S98</f>
        <v>2856.4545280000007</v>
      </c>
      <c r="U98" s="40">
        <v>0.50700000000000001</v>
      </c>
      <c r="V98" s="26">
        <f>L98*U98</f>
        <v>7169.4180480000005</v>
      </c>
      <c r="W98" s="40">
        <v>0.39</v>
      </c>
      <c r="X98" s="26">
        <f>W98*L98</f>
        <v>5514.9369600000009</v>
      </c>
      <c r="Y98" s="48">
        <v>3.2599999999999999E-3</v>
      </c>
      <c r="Z98" s="18">
        <f>L98*Y98</f>
        <v>46.099216640000002</v>
      </c>
      <c r="AA98" s="28">
        <f>IF(J98&gt;0,(AC98+AK98)/J98,0)</f>
        <v>2.6606595511221949E-3</v>
      </c>
      <c r="AB98" s="48">
        <v>2.5999999999999998E-4</v>
      </c>
      <c r="AC98" s="38">
        <f>AB98*L98</f>
        <v>3.67662464</v>
      </c>
      <c r="AD98" s="29">
        <v>0.22370000000000001</v>
      </c>
      <c r="AE98" s="42">
        <f>AH98*(1-AI98)*AD98</f>
        <v>36.314563200000002</v>
      </c>
      <c r="AF98" s="29">
        <f>IF(AND(AD98&gt;0,AB98&gt;0,Y98&gt;0),((Y98-AB98)*AD98)/((AD98-AB98)*Y98),0)</f>
        <v>0.92131621780129558</v>
      </c>
      <c r="AG98" s="30">
        <f t="shared" si="3"/>
        <v>0.90331404619923061</v>
      </c>
      <c r="AH98" s="44">
        <v>178</v>
      </c>
      <c r="AI98" s="66">
        <v>8.7999999999999995E-2</v>
      </c>
      <c r="AJ98" s="67">
        <v>0.2271</v>
      </c>
      <c r="AK98" s="42">
        <f t="shared" si="6"/>
        <v>36.866505600000004</v>
      </c>
      <c r="AL98" s="18">
        <v>1.85</v>
      </c>
      <c r="AM98" s="18"/>
      <c r="AN98" s="122">
        <f>AN97+AH98-AM98</f>
        <v>1043.9999999999993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46558</v>
      </c>
      <c r="E99" s="68"/>
      <c r="F99" s="52">
        <f>SUM(F96:F98)</f>
        <v>52588</v>
      </c>
      <c r="G99" s="53"/>
      <c r="H99" s="69"/>
      <c r="I99" s="52">
        <f>SUM(I96:I98)</f>
        <v>52553</v>
      </c>
      <c r="J99" s="52">
        <f>SUM(J96:J98)</f>
        <v>45610</v>
      </c>
      <c r="K99" s="21">
        <f>IF(J99&gt;0,(J96*K96+J97*K97+J98*K98)/J99,0)</f>
        <v>6.9668559526419649E-2</v>
      </c>
      <c r="L99" s="53">
        <f>L96+L97+L98</f>
        <v>42432.417000000001</v>
      </c>
      <c r="M99" s="54">
        <f>IF(L99&gt;0,N99/L99,0)</f>
        <v>0.74908666861941908</v>
      </c>
      <c r="N99" s="55">
        <f>N96+N97+N98</f>
        <v>31785.557892000004</v>
      </c>
      <c r="O99" s="21">
        <f>IF(L99&gt;0,P99/L99,0)</f>
        <v>0.19963202494451354</v>
      </c>
      <c r="P99" s="55">
        <f>P96+P97+P98</f>
        <v>8470.869329000001</v>
      </c>
      <c r="Q99" s="21">
        <f>IF(L99&gt;0,R99/L99,0)</f>
        <v>5.12813064360675E-2</v>
      </c>
      <c r="R99" s="55">
        <f>R96+R97+R98</f>
        <v>2175.989779</v>
      </c>
      <c r="S99" s="21">
        <f>IF(L99&gt;0,T99/L99,0)</f>
        <v>0.20368468216175384</v>
      </c>
      <c r="T99" s="55">
        <f>T96+T97+T98</f>
        <v>8642.8333700000003</v>
      </c>
      <c r="U99" s="21">
        <f>IF(L99&gt;0,V99/L99,0)</f>
        <v>0.49330973503112019</v>
      </c>
      <c r="V99" s="55">
        <f>V96+V97+V98</f>
        <v>20932.324387000001</v>
      </c>
      <c r="W99" s="21">
        <f>IF(L99&gt;0,X99/L99,0)</f>
        <v>0.39</v>
      </c>
      <c r="X99" s="55">
        <f>X96+X97+X98</f>
        <v>16548.642630000002</v>
      </c>
      <c r="Y99" s="56">
        <f>IF(L99&gt;0,Z99/L99,0)</f>
        <v>3.233351213766588E-3</v>
      </c>
      <c r="Z99" s="57">
        <f>SUM(Z96:Z98)</f>
        <v>137.19890701</v>
      </c>
      <c r="AA99" s="63">
        <f>IF(L99&gt;0,(AA96*L96+AA97*L97+AA98*L98)/L99,0)</f>
        <v>2.9259458690439437E-3</v>
      </c>
      <c r="AB99" s="56">
        <f>IF(J99&gt;0,(J96*AB96+J97*AB97+J98*AB98)/J99,0)</f>
        <v>2.666621354966016E-4</v>
      </c>
      <c r="AC99" s="53">
        <f>SUM(AC96:AC98)</f>
        <v>11.31623366</v>
      </c>
      <c r="AD99" s="54">
        <f>IF(J99&gt;0,(J96*AD96+J97*AD97+J98*AD98)/J99,0)</f>
        <v>0.21767300811225612</v>
      </c>
      <c r="AE99" s="59">
        <f>SUM(AE96:AE98)</f>
        <v>122.1024816</v>
      </c>
      <c r="AF99" s="54">
        <f>IF(AND(Z99&gt;0),((Z96*AF96+Z97*AF97+Z98*AF98)/Z99),0)</f>
        <v>0.91864583671899303</v>
      </c>
      <c r="AG99" s="58">
        <f t="shared" si="3"/>
        <v>0.90997614968116003</v>
      </c>
      <c r="AH99" s="52">
        <f>SUM(AH96:AH98)</f>
        <v>616</v>
      </c>
      <c r="AI99" s="21">
        <f>IF(AH99&gt;0,(AI96*AH96+AI97*AH97+AI98*AH98)/AH99,0)</f>
        <v>8.7999999999999995E-2</v>
      </c>
      <c r="AJ99" s="54">
        <f>IF(J99&gt;0,(AJ96*J96+AJ97*J97+AJ98*J98)/J99,0)</f>
        <v>0.2179767726375795</v>
      </c>
      <c r="AK99" s="59">
        <f>SUM(AK96:AK98)</f>
        <v>122.135952</v>
      </c>
      <c r="AL99" s="70"/>
      <c r="AM99" s="57">
        <f>SUM(AM96:AM98)</f>
        <v>0</v>
      </c>
      <c r="AN99" s="124"/>
      <c r="AO99" s="125">
        <f>AN98</f>
        <v>1043.9999999999993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24" t="s">
        <v>52</v>
      </c>
      <c r="D100" s="12">
        <v>20551</v>
      </c>
      <c r="E100" s="73">
        <v>1</v>
      </c>
      <c r="F100" s="12">
        <v>14278</v>
      </c>
      <c r="G100" s="74">
        <v>0.6</v>
      </c>
      <c r="H100" s="74">
        <v>3.2</v>
      </c>
      <c r="I100" s="12">
        <v>14441</v>
      </c>
      <c r="J100" s="12">
        <v>15178</v>
      </c>
      <c r="K100" s="66">
        <v>6.0999999999999999E-2</v>
      </c>
      <c r="L100" s="25">
        <f>J100*(1-K100)</f>
        <v>14252.142000000002</v>
      </c>
      <c r="M100" s="15">
        <v>0.78900000000000003</v>
      </c>
      <c r="N100" s="26">
        <f>L100*M100</f>
        <v>11244.940038000002</v>
      </c>
      <c r="O100" s="14">
        <v>0.20599999999999999</v>
      </c>
      <c r="P100" s="26">
        <f>L100*O100</f>
        <v>2935.9412520000001</v>
      </c>
      <c r="Q100" s="16">
        <v>5.0000000000000001E-3</v>
      </c>
      <c r="R100" s="26">
        <f>L100*Q100</f>
        <v>71.260710000000003</v>
      </c>
      <c r="S100" s="16">
        <v>0.20200000000000001</v>
      </c>
      <c r="T100" s="26">
        <f>L100*S100</f>
        <v>2878.9326840000003</v>
      </c>
      <c r="U100" s="16">
        <v>0.48299999999999998</v>
      </c>
      <c r="V100" s="26">
        <f>L100*U100</f>
        <v>6883.7845860000007</v>
      </c>
      <c r="W100" s="16">
        <v>0.39</v>
      </c>
      <c r="X100" s="26">
        <f>W100*L100</f>
        <v>5558.3353800000004</v>
      </c>
      <c r="Y100" s="17">
        <v>3.2100000000000002E-3</v>
      </c>
      <c r="Z100" s="61">
        <f>L100*Y100</f>
        <v>45.749375820000004</v>
      </c>
      <c r="AA100" s="28">
        <f>IF(J100&gt;0,(AC100+AK100)/J100,0)</f>
        <v>3.2755493543286333E-3</v>
      </c>
      <c r="AB100" s="17">
        <v>2.5000000000000001E-4</v>
      </c>
      <c r="AC100" s="25">
        <f>AB100*L100</f>
        <v>3.5630355000000007</v>
      </c>
      <c r="AD100" s="141">
        <v>0.2243</v>
      </c>
      <c r="AE100" s="31">
        <f>AH100*(1-AI100)*AD100</f>
        <v>44.487213400000002</v>
      </c>
      <c r="AF100" s="29">
        <f>IF(AND(AD100&gt;0,AB100&gt;0,Y100&gt;0),((Y100-AB100)*AD100)/((AD100-AB100)*Y100),0)</f>
        <v>0.92314730037034154</v>
      </c>
      <c r="AG100" s="62">
        <f t="shared" ref="AG100:AG127" si="7">IF(AND(AA100&gt;0,AJ100&gt;0,AB100&gt;0),((AJ100*(AA100-AB100))/(AA100*(AJ100-AB100))),0)</f>
        <v>0.92467033933775189</v>
      </c>
      <c r="AH100" s="12">
        <v>217</v>
      </c>
      <c r="AI100" s="66">
        <v>8.5999999999999993E-2</v>
      </c>
      <c r="AJ100" s="67">
        <v>0.23269999999999999</v>
      </c>
      <c r="AK100" s="31">
        <f t="shared" si="6"/>
        <v>46.153252599999995</v>
      </c>
      <c r="AL100" s="75">
        <v>1.75</v>
      </c>
      <c r="AM100" s="75"/>
      <c r="AN100" s="119">
        <f>AN98+AH100-AM100</f>
        <v>1260.9999999999993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50</v>
      </c>
      <c r="D101" s="35">
        <v>19176</v>
      </c>
      <c r="E101" s="44">
        <v>1</v>
      </c>
      <c r="F101" s="35">
        <v>13638</v>
      </c>
      <c r="G101" s="36">
        <v>0.4</v>
      </c>
      <c r="H101" s="38">
        <v>3</v>
      </c>
      <c r="I101" s="35">
        <v>13969</v>
      </c>
      <c r="J101" s="35">
        <v>15130</v>
      </c>
      <c r="K101" s="66">
        <v>6.8000000000000005E-2</v>
      </c>
      <c r="L101" s="38">
        <f>J101*(1-K101)</f>
        <v>14101.16</v>
      </c>
      <c r="M101" s="39">
        <v>0.77800000000000002</v>
      </c>
      <c r="N101" s="26">
        <f>L101*M101</f>
        <v>10970.70248</v>
      </c>
      <c r="O101" s="37">
        <v>0.155</v>
      </c>
      <c r="P101" s="26">
        <f>L101*O101</f>
        <v>2185.6797999999999</v>
      </c>
      <c r="Q101" s="40">
        <v>6.7000000000000004E-2</v>
      </c>
      <c r="R101" s="26">
        <f>L101*Q101</f>
        <v>944.77772000000004</v>
      </c>
      <c r="S101" s="40">
        <v>0.214</v>
      </c>
      <c r="T101" s="26">
        <f>L101*S101</f>
        <v>3017.64824</v>
      </c>
      <c r="U101" s="40">
        <v>0.496</v>
      </c>
      <c r="V101" s="26">
        <f>L101*U101</f>
        <v>6994.1753600000002</v>
      </c>
      <c r="W101" s="40">
        <v>0.39</v>
      </c>
      <c r="X101" s="26">
        <f>W101*L101</f>
        <v>5499.4524000000001</v>
      </c>
      <c r="Y101" s="41">
        <v>3.1900000000000001E-3</v>
      </c>
      <c r="Z101" s="18">
        <f>L101*Y101</f>
        <v>44.982700399999999</v>
      </c>
      <c r="AA101" s="28">
        <f>IF(J101&gt;0,(AC101+AK101)/J101,0)</f>
        <v>2.7899740846001322E-3</v>
      </c>
      <c r="AB101" s="41">
        <v>2.4000000000000001E-4</v>
      </c>
      <c r="AC101" s="38">
        <f>AB101*L101</f>
        <v>3.3842783999999999</v>
      </c>
      <c r="AD101" s="29">
        <v>0.22070000000000001</v>
      </c>
      <c r="AE101" s="42">
        <f>AH101*(1-AI101)*AD101</f>
        <v>38.548565500000002</v>
      </c>
      <c r="AF101" s="29">
        <f>IF(AND(AD101&gt;0,AB101&gt;0,Y101&gt;0),((Y101-AB101)*AD101)/((AD101-AB101)*Y101),0)</f>
        <v>0.92577161972814326</v>
      </c>
      <c r="AG101" s="30">
        <f t="shared" si="7"/>
        <v>0.91496551260819248</v>
      </c>
      <c r="AH101" s="35">
        <v>193</v>
      </c>
      <c r="AI101" s="66">
        <v>9.5000000000000001E-2</v>
      </c>
      <c r="AJ101" s="67">
        <v>0.2223</v>
      </c>
      <c r="AK101" s="42">
        <f t="shared" si="6"/>
        <v>38.8280295</v>
      </c>
      <c r="AL101" s="18">
        <v>1.7</v>
      </c>
      <c r="AM101" s="18"/>
      <c r="AN101" s="122">
        <f>AN100+AH101-AM101</f>
        <v>1453.9999999999993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51</v>
      </c>
      <c r="D102" s="44">
        <v>18455</v>
      </c>
      <c r="E102" s="44">
        <v>1</v>
      </c>
      <c r="F102" s="44">
        <v>18772</v>
      </c>
      <c r="G102" s="38">
        <v>0.5</v>
      </c>
      <c r="H102" s="38">
        <v>2.9</v>
      </c>
      <c r="I102" s="44">
        <v>18033</v>
      </c>
      <c r="J102" s="44">
        <v>15183</v>
      </c>
      <c r="K102" s="66">
        <v>6.9000000000000006E-2</v>
      </c>
      <c r="L102" s="38">
        <f>J102*(1-K102)</f>
        <v>14135.373000000001</v>
      </c>
      <c r="M102" s="29">
        <v>0.80100000000000005</v>
      </c>
      <c r="N102" s="26">
        <f>L102*M102</f>
        <v>11322.433773000002</v>
      </c>
      <c r="O102" s="40">
        <v>0.151</v>
      </c>
      <c r="P102" s="26">
        <f>L102*O102</f>
        <v>2134.441323</v>
      </c>
      <c r="Q102" s="40">
        <v>4.8000000000000001E-2</v>
      </c>
      <c r="R102" s="26">
        <f>L102*Q102</f>
        <v>678.49790400000006</v>
      </c>
      <c r="S102" s="40">
        <v>0.20799999999999999</v>
      </c>
      <c r="T102" s="26">
        <f>L102*S102</f>
        <v>2940.157584</v>
      </c>
      <c r="U102" s="40">
        <v>0.505</v>
      </c>
      <c r="V102" s="26">
        <f>L102*U102</f>
        <v>7138.3633650000011</v>
      </c>
      <c r="W102" s="40">
        <v>0.39</v>
      </c>
      <c r="X102" s="26">
        <f>W102*L102</f>
        <v>5512.7954700000009</v>
      </c>
      <c r="Y102" s="48">
        <v>3.2100000000000002E-3</v>
      </c>
      <c r="Z102" s="18">
        <f>L102*Y102</f>
        <v>45.374547330000006</v>
      </c>
      <c r="AA102" s="28">
        <f>IF(J102&gt;0,(AC102+AK102)/J102,0)</f>
        <v>3.3571900467628275E-3</v>
      </c>
      <c r="AB102" s="48">
        <v>2.5999999999999998E-4</v>
      </c>
      <c r="AC102" s="38">
        <f>AB102*L102</f>
        <v>3.6751969799999999</v>
      </c>
      <c r="AD102" s="29">
        <v>0.22320000000000001</v>
      </c>
      <c r="AE102" s="42">
        <f>AH102*(1-AI102)*AD102</f>
        <v>47.065068000000004</v>
      </c>
      <c r="AF102" s="29">
        <f>IF(AND(AD102&gt;0,AB102&gt;0,Y102&gt;0),((Y102-AB102)*AD102)/((AD102-AB102)*Y102),0)</f>
        <v>0.92007488708667284</v>
      </c>
      <c r="AG102" s="30">
        <f t="shared" si="7"/>
        <v>0.92362491085197285</v>
      </c>
      <c r="AH102" s="44">
        <v>233</v>
      </c>
      <c r="AI102" s="66">
        <v>9.5000000000000001E-2</v>
      </c>
      <c r="AJ102" s="67">
        <v>0.2243</v>
      </c>
      <c r="AK102" s="42">
        <f t="shared" si="6"/>
        <v>47.297019500000005</v>
      </c>
      <c r="AL102" s="18">
        <v>1.7</v>
      </c>
      <c r="AM102" s="18"/>
      <c r="AN102" s="122">
        <f>AN101+AH102-AM102</f>
        <v>1686.9999999999993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58182</v>
      </c>
      <c r="E103" s="79"/>
      <c r="F103" s="52">
        <f>SUM(F100:F102)</f>
        <v>46688</v>
      </c>
      <c r="G103" s="146"/>
      <c r="H103" s="80"/>
      <c r="I103" s="52">
        <f>SUM(I100:I102)</f>
        <v>46443</v>
      </c>
      <c r="J103" s="52">
        <f>SUM(J100:J102)</f>
        <v>45491</v>
      </c>
      <c r="K103" s="21">
        <f>IF(J103&gt;0,(J100*K100+J101*K101+J102*K102)/J103,0)</f>
        <v>6.5998219428018728E-2</v>
      </c>
      <c r="L103" s="53">
        <f>L100+L101+L102</f>
        <v>42488.675000000003</v>
      </c>
      <c r="M103" s="54">
        <f>IF(L103&gt;0,N103/L103,0)</f>
        <v>0.78934154315238125</v>
      </c>
      <c r="N103" s="55">
        <f>N100+N101+N102</f>
        <v>33538.076291000005</v>
      </c>
      <c r="O103" s="21">
        <f>IF(L103&gt;0,P103/L103,0)</f>
        <v>0.17077638629587766</v>
      </c>
      <c r="P103" s="55">
        <f>P100+P101+P102</f>
        <v>7256.0623750000004</v>
      </c>
      <c r="Q103" s="21">
        <f>IF(L103&gt;0,R103/L103,0)</f>
        <v>3.9882070551741138E-2</v>
      </c>
      <c r="R103" s="55">
        <f>R100+R101+R102</f>
        <v>1694.5363340000001</v>
      </c>
      <c r="S103" s="21">
        <f>IF(L103&gt;0,T103/L103,0)</f>
        <v>0.20797867921275492</v>
      </c>
      <c r="T103" s="55">
        <f>T100+T101+T102</f>
        <v>8836.7385080000004</v>
      </c>
      <c r="U103" s="21">
        <f>IF(L103&gt;0,V103/L103,0)</f>
        <v>0.49463353025247314</v>
      </c>
      <c r="V103" s="55">
        <f>V100+V101+V102</f>
        <v>21016.323311</v>
      </c>
      <c r="W103" s="21">
        <f>IF(L103&gt;0,X103/L103,0)</f>
        <v>0.39000000000000007</v>
      </c>
      <c r="X103" s="55">
        <f>X100+X101+X102</f>
        <v>16570.583250000003</v>
      </c>
      <c r="Y103" s="56">
        <f>IF(L103&gt;0,Z103/L103,0)</f>
        <v>3.2033623912724983E-3</v>
      </c>
      <c r="Z103" s="57">
        <f>SUM(Z100:Z102)</f>
        <v>136.10662355000002</v>
      </c>
      <c r="AA103" s="63">
        <f>IF(L103&gt;0,(AA100*L100+AA101*L101+AA102*L102)/L103,0)</f>
        <v>3.1415571097846667E-3</v>
      </c>
      <c r="AB103" s="56">
        <f>IF(J103&gt;0,(J100*AB100+J101*AB101+J102*AB102)/J103,0)</f>
        <v>2.5001165065617376E-4</v>
      </c>
      <c r="AC103" s="53">
        <f>SUM(AC100:AC102)</f>
        <v>10.62251088</v>
      </c>
      <c r="AD103" s="54">
        <f>IF(J103&gt;0,(J100*AD100+J101*AD101+J102*AD102)/J103,0)</f>
        <v>0.22273553010485594</v>
      </c>
      <c r="AE103" s="59">
        <f>SUM(AE100:AE102)</f>
        <v>130.10084689999999</v>
      </c>
      <c r="AF103" s="54">
        <f>IF(AND(Z103&gt;0),((Z100*AF100+Z101*AF101+Z102*AF102)/Z103),0)</f>
        <v>0.92299036171464566</v>
      </c>
      <c r="AG103" s="58">
        <f t="shared" si="7"/>
        <v>0.92143528459113644</v>
      </c>
      <c r="AH103" s="52">
        <f>SUM(AH100:AH102)</f>
        <v>643</v>
      </c>
      <c r="AI103" s="21">
        <f>IF(AH103&gt;0,(AI100*AH100+AI101*AH101+AI102*AH102)/AH103,0)</f>
        <v>9.1962674961119761E-2</v>
      </c>
      <c r="AJ103" s="54">
        <f>IF(J103&gt;0,(AJ100*J100+AJ101*J101+AJ102*J102)/J103,0)</f>
        <v>0.22643746015695412</v>
      </c>
      <c r="AK103" s="59">
        <f>SUM(AK100:AK102)</f>
        <v>132.27830159999999</v>
      </c>
      <c r="AL103" s="81"/>
      <c r="AM103" s="57">
        <f>SUM(AM100:AM102)</f>
        <v>0</v>
      </c>
      <c r="AN103" s="127"/>
      <c r="AO103" s="125">
        <f>AN102</f>
        <v>1686.9999999999993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11" t="s">
        <v>49</v>
      </c>
      <c r="D104" s="12">
        <v>10301</v>
      </c>
      <c r="E104" s="12">
        <v>0</v>
      </c>
      <c r="F104" s="12">
        <v>12192</v>
      </c>
      <c r="G104" s="13">
        <v>0.4</v>
      </c>
      <c r="H104" s="13">
        <v>3.3</v>
      </c>
      <c r="I104" s="12">
        <v>12482</v>
      </c>
      <c r="J104" s="12">
        <v>15271</v>
      </c>
      <c r="K104" s="14">
        <v>7.0000000000000007E-2</v>
      </c>
      <c r="L104" s="25">
        <f>J104*(1-K104)</f>
        <v>14202.029999999999</v>
      </c>
      <c r="M104" s="15">
        <v>0.88600000000000001</v>
      </c>
      <c r="N104" s="26">
        <f>L104*M104</f>
        <v>12582.998579999999</v>
      </c>
      <c r="O104" s="14">
        <v>9.9000000000000005E-2</v>
      </c>
      <c r="P104" s="26">
        <f>L104*O104</f>
        <v>1406.0009700000001</v>
      </c>
      <c r="Q104" s="16">
        <v>1.4999999999999999E-2</v>
      </c>
      <c r="R104" s="26">
        <f>L104*Q104</f>
        <v>213.03044999999997</v>
      </c>
      <c r="S104" s="16">
        <v>0.224</v>
      </c>
      <c r="T104" s="26">
        <f>L104*S104</f>
        <v>3181.2547199999999</v>
      </c>
      <c r="U104" s="16">
        <v>0.49099999999999999</v>
      </c>
      <c r="V104" s="26">
        <f>L104*U104</f>
        <v>6973.1967299999997</v>
      </c>
      <c r="W104" s="16">
        <v>0.4</v>
      </c>
      <c r="X104" s="26">
        <f>W104*L104</f>
        <v>5680.8119999999999</v>
      </c>
      <c r="Y104" s="17">
        <v>3.2000000000000002E-3</v>
      </c>
      <c r="Z104" s="61">
        <f>L104*Y104</f>
        <v>45.446495999999996</v>
      </c>
      <c r="AA104" s="28">
        <f>IF(J104&gt;0,(AC104+AK104)/J104,0)</f>
        <v>3.0952587125924959E-3</v>
      </c>
      <c r="AB104" s="17">
        <v>2.5999999999999998E-4</v>
      </c>
      <c r="AC104" s="25">
        <f>AB104*L104</f>
        <v>3.6925277999999992</v>
      </c>
      <c r="AD104" s="141">
        <v>0.22259999999999999</v>
      </c>
      <c r="AE104" s="31">
        <f>AH104*(1-AI104)*AD104</f>
        <v>41.809622400000002</v>
      </c>
      <c r="AF104" s="29">
        <f>IF(AND(AD104&gt;0,AB104&gt;0,Y104&gt;0),((Y104-AB104)*AD104)/((AD104-AB104)*Y104),0)</f>
        <v>0.91982436808491497</v>
      </c>
      <c r="AG104" s="62">
        <f t="shared" si="7"/>
        <v>0.91702826360807876</v>
      </c>
      <c r="AH104" s="12">
        <v>208</v>
      </c>
      <c r="AI104" s="14">
        <v>9.7000000000000003E-2</v>
      </c>
      <c r="AJ104" s="15">
        <v>0.23200000000000001</v>
      </c>
      <c r="AK104" s="31">
        <f t="shared" ref="AK104:AK114" si="8">AH104*(1-AI104)*AJ104</f>
        <v>43.575168000000005</v>
      </c>
      <c r="AL104" s="19">
        <v>1.7</v>
      </c>
      <c r="AM104" s="19"/>
      <c r="AN104" s="119">
        <f>AN102+AH104-AM104</f>
        <v>1894.9999999999993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50</v>
      </c>
      <c r="D105" s="35">
        <v>18584</v>
      </c>
      <c r="E105" s="44">
        <v>1</v>
      </c>
      <c r="F105" s="35">
        <v>15748</v>
      </c>
      <c r="G105" s="36">
        <v>0.3</v>
      </c>
      <c r="H105" s="38">
        <v>3.1</v>
      </c>
      <c r="I105" s="35">
        <v>15309</v>
      </c>
      <c r="J105" s="35">
        <v>15208</v>
      </c>
      <c r="K105" s="66">
        <v>7.0000000000000007E-2</v>
      </c>
      <c r="L105" s="38">
        <f>J105*(1-K105)</f>
        <v>14143.439999999999</v>
      </c>
      <c r="M105" s="39">
        <v>0.91200000000000003</v>
      </c>
      <c r="N105" s="26">
        <f>L105*M105</f>
        <v>12898.817279999999</v>
      </c>
      <c r="O105" s="37">
        <v>6.3E-2</v>
      </c>
      <c r="P105" s="26">
        <f>L105*O105</f>
        <v>891.03671999999995</v>
      </c>
      <c r="Q105" s="40">
        <v>2.5000000000000001E-2</v>
      </c>
      <c r="R105" s="26">
        <f>L105*Q105</f>
        <v>353.58600000000001</v>
      </c>
      <c r="S105" s="40">
        <v>0.219</v>
      </c>
      <c r="T105" s="26">
        <f>L105*S105</f>
        <v>3097.4133599999996</v>
      </c>
      <c r="U105" s="40">
        <v>0.49399999999999999</v>
      </c>
      <c r="V105" s="26">
        <f>L105*U105</f>
        <v>6986.8593599999995</v>
      </c>
      <c r="W105" s="40">
        <v>0.39</v>
      </c>
      <c r="X105" s="26">
        <f>W105*L105</f>
        <v>5515.9416000000001</v>
      </c>
      <c r="Y105" s="41">
        <v>3.2200000000000002E-3</v>
      </c>
      <c r="Z105" s="18">
        <f>L105*Y105</f>
        <v>45.541876799999997</v>
      </c>
      <c r="AA105" s="28">
        <f>IF(J105&gt;0,(AC105+AK105)/J105,0)</f>
        <v>2.9632133876906891E-3</v>
      </c>
      <c r="AB105" s="41">
        <v>2.5999999999999998E-4</v>
      </c>
      <c r="AC105" s="38">
        <f>AB105*L105</f>
        <v>3.6772943999999992</v>
      </c>
      <c r="AD105" s="29">
        <v>0.2195</v>
      </c>
      <c r="AE105" s="42">
        <f>AH105*(1-AI105)*AD105</f>
        <v>39.949439000000005</v>
      </c>
      <c r="AF105" s="29">
        <f>IF(AND(AD105&gt;0,AB105&gt;0,Y105&gt;0),((Y105-AB105)*AD105)/((AD105-AB105)*Y105),0)</f>
        <v>0.92034481625400466</v>
      </c>
      <c r="AG105" s="30">
        <f t="shared" si="7"/>
        <v>0.91330164817346482</v>
      </c>
      <c r="AH105" s="35">
        <v>202</v>
      </c>
      <c r="AI105" s="66">
        <v>9.9000000000000005E-2</v>
      </c>
      <c r="AJ105" s="67">
        <v>0.22739999999999999</v>
      </c>
      <c r="AK105" s="42">
        <f t="shared" si="8"/>
        <v>41.387254800000001</v>
      </c>
      <c r="AL105" s="18">
        <v>1.75</v>
      </c>
      <c r="AM105" s="18"/>
      <c r="AN105" s="122">
        <f>AN104+AH105-AM105</f>
        <v>2096.9999999999991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11" t="s">
        <v>51</v>
      </c>
      <c r="D106" s="44">
        <v>15410</v>
      </c>
      <c r="E106" s="44">
        <v>2</v>
      </c>
      <c r="F106" s="44">
        <v>18410</v>
      </c>
      <c r="G106" s="38">
        <v>0.5</v>
      </c>
      <c r="H106" s="38">
        <v>3.2</v>
      </c>
      <c r="I106" s="44">
        <v>18259</v>
      </c>
      <c r="J106" s="44">
        <v>15267</v>
      </c>
      <c r="K106" s="66">
        <v>7.0999999999999994E-2</v>
      </c>
      <c r="L106" s="38">
        <f>J106*(1-K106)</f>
        <v>14183.043000000001</v>
      </c>
      <c r="M106" s="29">
        <v>0.85699999999999998</v>
      </c>
      <c r="N106" s="26">
        <f>L106*M106</f>
        <v>12154.867851000001</v>
      </c>
      <c r="O106" s="40">
        <v>9.9000000000000005E-2</v>
      </c>
      <c r="P106" s="26">
        <f>L106*O106</f>
        <v>1404.1212570000002</v>
      </c>
      <c r="Q106" s="40">
        <v>4.3999999999999997E-2</v>
      </c>
      <c r="R106" s="26">
        <f>L106*Q106</f>
        <v>624.05389200000002</v>
      </c>
      <c r="S106" s="40">
        <v>0.221</v>
      </c>
      <c r="T106" s="26">
        <f>L106*S106</f>
        <v>3134.4525030000004</v>
      </c>
      <c r="U106" s="40">
        <v>0.501</v>
      </c>
      <c r="V106" s="26">
        <f>L106*U106</f>
        <v>7105.7045430000007</v>
      </c>
      <c r="W106" s="40">
        <v>0.4</v>
      </c>
      <c r="X106" s="26">
        <f>W106*L106</f>
        <v>5673.217200000001</v>
      </c>
      <c r="Y106" s="48">
        <v>3.2100000000000002E-3</v>
      </c>
      <c r="Z106" s="18">
        <f>L106*Y106</f>
        <v>45.527568030000005</v>
      </c>
      <c r="AA106" s="28">
        <f>IF(J106&gt;0,(AC106+AK106)/J106,0)</f>
        <v>3.2961509628610733E-3</v>
      </c>
      <c r="AB106" s="48">
        <v>2.5000000000000001E-4</v>
      </c>
      <c r="AC106" s="38">
        <f>AB106*L106</f>
        <v>3.5457607500000003</v>
      </c>
      <c r="AD106" s="29">
        <v>0.214</v>
      </c>
      <c r="AE106" s="42">
        <f>AH106*(1-AI106)*AD106</f>
        <v>44.688336</v>
      </c>
      <c r="AF106" s="29">
        <f>IF(AND(AD106&gt;0,AB106&gt;0,Y106&gt;0),((Y106-AB106)*AD106)/((AD106-AB106)*Y106),0)</f>
        <v>0.9231968810916179</v>
      </c>
      <c r="AG106" s="30">
        <f t="shared" si="7"/>
        <v>0.92518653358125968</v>
      </c>
      <c r="AH106" s="44">
        <v>231</v>
      </c>
      <c r="AI106" s="66">
        <v>9.6000000000000002E-2</v>
      </c>
      <c r="AJ106" s="67">
        <v>0.224</v>
      </c>
      <c r="AK106" s="42">
        <f t="shared" si="8"/>
        <v>46.776576000000006</v>
      </c>
      <c r="AL106" s="18">
        <v>1.8</v>
      </c>
      <c r="AM106" s="18"/>
      <c r="AN106" s="122">
        <f>AN105+AH106-AM106</f>
        <v>2327.9999999999991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44295</v>
      </c>
      <c r="E107" s="68"/>
      <c r="F107" s="52">
        <f>SUM(F104:F106)</f>
        <v>46350</v>
      </c>
      <c r="G107" s="53"/>
      <c r="H107" s="69"/>
      <c r="I107" s="52">
        <f>SUM(I104:I106)</f>
        <v>46050</v>
      </c>
      <c r="J107" s="52">
        <f>SUM(J104:J106)</f>
        <v>45746</v>
      </c>
      <c r="K107" s="21">
        <f>IF(J107&gt;0,(J104*K104+J105*K105+J106*K106)/J107,0)</f>
        <v>7.0333734096970232E-2</v>
      </c>
      <c r="L107" s="53">
        <f>L104+L105+L106</f>
        <v>42528.512999999999</v>
      </c>
      <c r="M107" s="54">
        <f>IF(L107&gt;0,N107/L107,0)</f>
        <v>0.88497530376855638</v>
      </c>
      <c r="N107" s="55">
        <f>N104+N105+N106</f>
        <v>37636.683710999998</v>
      </c>
      <c r="O107" s="21">
        <f>IF(L107&gt;0,P107/L107,0)</f>
        <v>8.7027706494228946E-2</v>
      </c>
      <c r="P107" s="55">
        <f>P104+P105+P106</f>
        <v>3701.1589470000004</v>
      </c>
      <c r="Q107" s="21">
        <f>IF(L107&gt;0,R107/L107,0)</f>
        <v>2.7996989737214654E-2</v>
      </c>
      <c r="R107" s="55">
        <f>R104+R105+R106</f>
        <v>1190.6703419999999</v>
      </c>
      <c r="S107" s="21">
        <f>IF(L107&gt;0,T107/L107,0)</f>
        <v>0.22133669670039957</v>
      </c>
      <c r="T107" s="55">
        <f>T104+T105+T106</f>
        <v>9413.1205829999999</v>
      </c>
      <c r="U107" s="21">
        <f>IF(L107&gt;0,V107/L107,0)</f>
        <v>0.49533264031592167</v>
      </c>
      <c r="V107" s="55">
        <f>V104+V105+V106</f>
        <v>21065.760632999998</v>
      </c>
      <c r="W107" s="21">
        <f>IF(L107&gt;0,X107/L107,0)</f>
        <v>0.39667436291506369</v>
      </c>
      <c r="X107" s="55">
        <f>X104+X105+X106</f>
        <v>16869.970800000003</v>
      </c>
      <c r="Y107" s="56">
        <f>IF(L107&gt;0,Z107/L107,0)</f>
        <v>3.2099862233603139E-3</v>
      </c>
      <c r="Z107" s="57">
        <f>SUM(Z104:Z106)</f>
        <v>136.51594083000001</v>
      </c>
      <c r="AA107" s="63">
        <f>IF(L107&gt;0,(AA104*L104+AA105*L105+AA106*L106)/L107,0)</f>
        <v>3.1183417743938049E-3</v>
      </c>
      <c r="AB107" s="56">
        <f>IF(J107&gt;0,(J104*AB104+J105*AB105+J106*AB106)/J107,0)</f>
        <v>2.5666265903029773E-4</v>
      </c>
      <c r="AC107" s="53">
        <f>SUM(AC104:AC106)</f>
        <v>10.915582949999997</v>
      </c>
      <c r="AD107" s="54">
        <f>IF(J107&gt;0,(J104*AD104+J105*AD105+J106*AD106)/J107,0)</f>
        <v>0.21869930922922223</v>
      </c>
      <c r="AE107" s="59">
        <f>SUM(AE104:AE106)</f>
        <v>126.4473974</v>
      </c>
      <c r="AF107" s="54">
        <f>IF(AND(Z107&gt;0),((Z104*AF104+Z105*AF105+Z106*AF106)/Z107),0)</f>
        <v>0.92112271097926535</v>
      </c>
      <c r="AG107" s="58">
        <f t="shared" si="7"/>
        <v>0.91872771038390078</v>
      </c>
      <c r="AH107" s="52">
        <f>SUM(AH104:AH106)</f>
        <v>641</v>
      </c>
      <c r="AI107" s="21">
        <f>IF(AH107&gt;0,(AI104*AH104+AI105*AH105+AI106*AH106)/AH107,0)</f>
        <v>9.7269890795631836E-2</v>
      </c>
      <c r="AJ107" s="54">
        <f>IF(J107&gt;0,(AJ104*J104+AJ105*J105+AJ106*J106)/J107,0)</f>
        <v>0.22780088313732352</v>
      </c>
      <c r="AK107" s="59">
        <f>SUM(AK104:AK106)</f>
        <v>131.73899880000002</v>
      </c>
      <c r="AL107" s="70"/>
      <c r="AM107" s="57">
        <f>SUM(AM104:AM106)</f>
        <v>0</v>
      </c>
      <c r="AN107" s="124"/>
      <c r="AO107" s="125">
        <f>AN106</f>
        <v>2327.9999999999991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11" t="s">
        <v>49</v>
      </c>
      <c r="D108" s="12">
        <v>14865</v>
      </c>
      <c r="E108" s="12">
        <v>0</v>
      </c>
      <c r="F108" s="12">
        <v>12652</v>
      </c>
      <c r="G108" s="13">
        <v>0.4</v>
      </c>
      <c r="H108" s="13">
        <v>3</v>
      </c>
      <c r="I108" s="12">
        <v>13265</v>
      </c>
      <c r="J108" s="12">
        <v>15208</v>
      </c>
      <c r="K108" s="14">
        <v>7.1999999999999995E-2</v>
      </c>
      <c r="L108" s="25">
        <f>J108*(1-K108)</f>
        <v>14113.024000000001</v>
      </c>
      <c r="M108" s="15">
        <v>0.88300000000000001</v>
      </c>
      <c r="N108" s="26">
        <f>L108*M108</f>
        <v>12461.800192000001</v>
      </c>
      <c r="O108" s="14">
        <v>9.0999999999999998E-2</v>
      </c>
      <c r="P108" s="26">
        <f>L108*O108</f>
        <v>1284.2851840000001</v>
      </c>
      <c r="Q108" s="16">
        <v>2.5999999999999999E-2</v>
      </c>
      <c r="R108" s="26">
        <f>L108*Q108</f>
        <v>366.938624</v>
      </c>
      <c r="S108" s="16">
        <v>0.22900000000000001</v>
      </c>
      <c r="T108" s="26">
        <f>L108*S108</f>
        <v>3231.8824960000006</v>
      </c>
      <c r="U108" s="16">
        <v>0.495</v>
      </c>
      <c r="V108" s="26">
        <f>L108*U108</f>
        <v>6985.9468800000004</v>
      </c>
      <c r="W108" s="16">
        <v>0.39</v>
      </c>
      <c r="X108" s="26">
        <f>W108*L108</f>
        <v>5504.0793600000006</v>
      </c>
      <c r="Y108" s="17">
        <v>3.15E-3</v>
      </c>
      <c r="Z108" s="61">
        <f>L108*Y108</f>
        <v>44.456025600000004</v>
      </c>
      <c r="AA108" s="28">
        <f>IF(J108&gt;0,(AC108+AK108)/J108,0)</f>
        <v>3.2785581365071012E-3</v>
      </c>
      <c r="AB108" s="17">
        <v>2.5999999999999998E-4</v>
      </c>
      <c r="AC108" s="25">
        <f>AB108*L108</f>
        <v>3.6693862400000001</v>
      </c>
      <c r="AD108" s="141">
        <v>0.21929999999999999</v>
      </c>
      <c r="AE108" s="31">
        <f>AH108*(1-AI108)*AD108</f>
        <v>45.649707299999996</v>
      </c>
      <c r="AF108" s="29">
        <f>IF(AND(AD108&gt;0,AB108&gt;0,Y108&gt;0),((Y108-AB108)*AD108)/((AD108-AB108)*Y108),0)</f>
        <v>0.91854934084663842</v>
      </c>
      <c r="AG108" s="62">
        <f t="shared" si="7"/>
        <v>0.92177689127128759</v>
      </c>
      <c r="AH108" s="12">
        <v>229</v>
      </c>
      <c r="AI108" s="14">
        <v>9.0999999999999998E-2</v>
      </c>
      <c r="AJ108" s="15">
        <v>0.22189999999999999</v>
      </c>
      <c r="AK108" s="31">
        <f t="shared" si="8"/>
        <v>46.190925899999996</v>
      </c>
      <c r="AL108" s="19">
        <v>1.72</v>
      </c>
      <c r="AM108" s="19"/>
      <c r="AN108" s="119">
        <f>AN106+AH108-AM108</f>
        <v>2556.9999999999991</v>
      </c>
      <c r="AO108" s="120"/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54</v>
      </c>
      <c r="D109" s="35">
        <v>19255</v>
      </c>
      <c r="E109" s="44">
        <v>2</v>
      </c>
      <c r="F109" s="35">
        <v>18917</v>
      </c>
      <c r="G109" s="36">
        <v>0.5</v>
      </c>
      <c r="H109" s="38">
        <v>4.0999999999999996</v>
      </c>
      <c r="I109" s="35">
        <v>18630</v>
      </c>
      <c r="J109" s="35">
        <v>15150</v>
      </c>
      <c r="K109" s="66">
        <v>6.8000000000000005E-2</v>
      </c>
      <c r="L109" s="38">
        <f>J109*(1-K109)</f>
        <v>14119.8</v>
      </c>
      <c r="M109" s="39">
        <v>0.88400000000000001</v>
      </c>
      <c r="N109" s="26">
        <f>L109*M109</f>
        <v>12481.903199999999</v>
      </c>
      <c r="O109" s="37">
        <v>9.2999999999999999E-2</v>
      </c>
      <c r="P109" s="26">
        <f>L109*O109</f>
        <v>1313.1414</v>
      </c>
      <c r="Q109" s="40">
        <v>2.3E-2</v>
      </c>
      <c r="R109" s="26">
        <f>L109*Q109</f>
        <v>324.75539999999995</v>
      </c>
      <c r="S109" s="40">
        <v>0.22500000000000001</v>
      </c>
      <c r="T109" s="26">
        <f>L109*S109</f>
        <v>3176.9549999999999</v>
      </c>
      <c r="U109" s="40">
        <v>0.504</v>
      </c>
      <c r="V109" s="26">
        <f>L109*U109</f>
        <v>7116.3791999999994</v>
      </c>
      <c r="W109" s="40">
        <v>0.4</v>
      </c>
      <c r="X109" s="26">
        <f>W109*L109</f>
        <v>5647.92</v>
      </c>
      <c r="Y109" s="195">
        <v>3.1900000000000001E-3</v>
      </c>
      <c r="Z109" s="18">
        <f>L109*Y109</f>
        <v>45.042161999999998</v>
      </c>
      <c r="AA109" s="28">
        <f>IF(J109&gt;0,(AC109+AK109)/J109,0)</f>
        <v>2.9337679207920796E-3</v>
      </c>
      <c r="AB109" s="41">
        <v>2.5999999999999998E-4</v>
      </c>
      <c r="AC109" s="38">
        <f>AB109*L109</f>
        <v>3.6711479999999996</v>
      </c>
      <c r="AD109" s="29">
        <v>0.22700000000000001</v>
      </c>
      <c r="AE109" s="42">
        <f>AH109*(1-AI109)*AD109</f>
        <v>40.104090000000006</v>
      </c>
      <c r="AF109" s="29">
        <f>IF(AND(AD109&gt;0,AB109&gt;0,Y109&gt;0),((Y109-AB109)*AD109)/((AD109-AB109)*Y109),0)</f>
        <v>0.91954852519132446</v>
      </c>
      <c r="AG109" s="30">
        <f t="shared" si="7"/>
        <v>0.9124046051324104</v>
      </c>
      <c r="AH109" s="35">
        <v>195</v>
      </c>
      <c r="AI109" s="66">
        <v>9.4E-2</v>
      </c>
      <c r="AJ109" s="67">
        <v>0.23080000000000001</v>
      </c>
      <c r="AK109" s="42">
        <f t="shared" si="8"/>
        <v>40.775436000000006</v>
      </c>
      <c r="AL109" s="18">
        <v>1.75</v>
      </c>
      <c r="AM109" s="18"/>
      <c r="AN109" s="122">
        <f>AN108+AH109-AM109</f>
        <v>2751.9999999999991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11" t="s">
        <v>51</v>
      </c>
      <c r="D110" s="44">
        <v>14383</v>
      </c>
      <c r="E110" s="44">
        <v>2</v>
      </c>
      <c r="F110" s="44">
        <v>15014</v>
      </c>
      <c r="G110" s="38">
        <v>0.6</v>
      </c>
      <c r="H110" s="38">
        <v>3.6</v>
      </c>
      <c r="I110" s="44">
        <v>15950</v>
      </c>
      <c r="J110" s="44">
        <v>15223</v>
      </c>
      <c r="K110" s="66">
        <v>7.0000000000000007E-2</v>
      </c>
      <c r="L110" s="38">
        <f>J110*(1-K110)</f>
        <v>14157.39</v>
      </c>
      <c r="M110" s="29">
        <v>0.86599999999999999</v>
      </c>
      <c r="N110" s="26">
        <f>L110*M110</f>
        <v>12260.299739999999</v>
      </c>
      <c r="O110" s="40">
        <v>8.6999999999999994E-2</v>
      </c>
      <c r="P110" s="26">
        <f>L110*O110</f>
        <v>1231.6929299999999</v>
      </c>
      <c r="Q110" s="40">
        <v>4.7E-2</v>
      </c>
      <c r="R110" s="26">
        <f>L110*Q110</f>
        <v>665.39733000000001</v>
      </c>
      <c r="S110" s="40">
        <v>0.218</v>
      </c>
      <c r="T110" s="26">
        <f>L110*S110</f>
        <v>3086.3110199999996</v>
      </c>
      <c r="U110" s="40">
        <v>0.496</v>
      </c>
      <c r="V110" s="26">
        <f>L110*U110</f>
        <v>7022.0654399999994</v>
      </c>
      <c r="W110" s="40">
        <v>0.39</v>
      </c>
      <c r="X110" s="26">
        <f>W110*L110</f>
        <v>5521.3820999999998</v>
      </c>
      <c r="Y110" s="48">
        <v>3.2100000000000002E-3</v>
      </c>
      <c r="Z110" s="18">
        <f>L110*Y110</f>
        <v>45.4452219</v>
      </c>
      <c r="AA110" s="28">
        <f>IF(J110&gt;0,(AC110+AK110)/J110,0)</f>
        <v>3.2290412205215791E-3</v>
      </c>
      <c r="AB110" s="48">
        <v>2.5000000000000001E-4</v>
      </c>
      <c r="AC110" s="38">
        <f>AB110*L110</f>
        <v>3.5393474999999999</v>
      </c>
      <c r="AD110" s="29">
        <v>0.2223</v>
      </c>
      <c r="AE110" s="42">
        <f>AH110*(1-AI110)*AD110</f>
        <v>43.243129799999998</v>
      </c>
      <c r="AF110" s="29">
        <f>IF(AND(AD110&gt;0,AB110&gt;0,Y110&gt;0),((Y110-AB110)*AD110)/((AD110-AB110)*Y110),0)</f>
        <v>0.92315656783539946</v>
      </c>
      <c r="AG110" s="30">
        <f t="shared" si="7"/>
        <v>0.92356224540739074</v>
      </c>
      <c r="AH110" s="44">
        <v>214</v>
      </c>
      <c r="AI110" s="66">
        <v>9.0999999999999998E-2</v>
      </c>
      <c r="AJ110" s="67">
        <v>0.23449999999999999</v>
      </c>
      <c r="AK110" s="42">
        <f t="shared" si="8"/>
        <v>45.616346999999998</v>
      </c>
      <c r="AL110" s="18">
        <v>1.8</v>
      </c>
      <c r="AM110" s="18"/>
      <c r="AN110" s="122">
        <f>AN109+AH110-AM110</f>
        <v>2965.9999999999991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48503</v>
      </c>
      <c r="E111" s="68"/>
      <c r="F111" s="52">
        <f>SUM(F108:F110)</f>
        <v>46583</v>
      </c>
      <c r="G111" s="53"/>
      <c r="H111" s="69"/>
      <c r="I111" s="52">
        <f>SUM(I108:I110)</f>
        <v>47845</v>
      </c>
      <c r="J111" s="52">
        <f>SUM(J108:J110)</f>
        <v>45581</v>
      </c>
      <c r="K111" s="21">
        <f>IF(J111&gt;0,(J108*K108+J109*K109+J110*K110)/J111,0)</f>
        <v>7.0002544920032467E-2</v>
      </c>
      <c r="L111" s="53">
        <f>L108+L109+L110</f>
        <v>42390.214</v>
      </c>
      <c r="M111" s="54">
        <f>IF(L111&gt;0,N111/L111,0)</f>
        <v>0.87765546859470911</v>
      </c>
      <c r="N111" s="55">
        <f>N108+N109+N110</f>
        <v>37204.003131999998</v>
      </c>
      <c r="O111" s="21">
        <f>IF(L111&gt;0,P111/L111,0)</f>
        <v>9.0330270896957485E-2</v>
      </c>
      <c r="P111" s="55">
        <f>P108+P109+P110</f>
        <v>3829.119514</v>
      </c>
      <c r="Q111" s="21">
        <f>IF(L111&gt;0,R111/L111,0)</f>
        <v>3.2014260508333357E-2</v>
      </c>
      <c r="R111" s="55">
        <f>R108+R109+R110</f>
        <v>1357.0913539999999</v>
      </c>
      <c r="S111" s="21">
        <f>IF(L111&gt;0,T111/L111,0)</f>
        <v>0.22399388019131017</v>
      </c>
      <c r="T111" s="55">
        <f>T108+T109+T110</f>
        <v>9495.1485159999993</v>
      </c>
      <c r="U111" s="21">
        <f>IF(L111&gt;0,V111/L111,0)</f>
        <v>0.49833179705108349</v>
      </c>
      <c r="V111" s="55">
        <f>V108+V109+V110</f>
        <v>21124.391519999997</v>
      </c>
      <c r="W111" s="21">
        <f>IF(L111&gt;0,X111/L111,0)</f>
        <v>0.3933309102898136</v>
      </c>
      <c r="X111" s="55">
        <f>X108+X109+X110</f>
        <v>16673.381460000001</v>
      </c>
      <c r="Y111" s="56">
        <f>IF(L111&gt;0,Z111/L111,0)</f>
        <v>3.1833623085743327E-3</v>
      </c>
      <c r="Z111" s="57">
        <f>SUM(Z108:Z110)</f>
        <v>134.9434095</v>
      </c>
      <c r="AA111" s="63">
        <f>IF(L111&gt;0,(AA108*L108+AA109*L109+AA110*L110)/L111,0)</f>
        <v>3.1471740585909762E-3</v>
      </c>
      <c r="AB111" s="56">
        <f>IF(J111&gt;0,(J108*AB108+J109*AB109+J110*AB110)/J111,0)</f>
        <v>2.5666023123669947E-4</v>
      </c>
      <c r="AC111" s="53">
        <f>SUM(AC108:AC110)</f>
        <v>10.87988174</v>
      </c>
      <c r="AD111" s="54">
        <f>IF(J111&gt;0,(J108*AD108+J109*AD109+J110*AD110)/J111,0)</f>
        <v>0.22286122068405698</v>
      </c>
      <c r="AE111" s="59">
        <f>SUM(AE108:AE110)</f>
        <v>128.99692709999999</v>
      </c>
      <c r="AF111" s="54">
        <f>IF(AND(Z111&gt;0),((Z108*AF108+Z109*AF109+Z110*AF110)/Z111),0)</f>
        <v>0.9204344412521468</v>
      </c>
      <c r="AG111" s="58">
        <f t="shared" si="7"/>
        <v>0.91947763926739812</v>
      </c>
      <c r="AH111" s="52">
        <f>SUM(AH108:AH110)</f>
        <v>638</v>
      </c>
      <c r="AI111" s="21">
        <f>IF(AH111&gt;0,(AI108*AH108+AI109*AH109+AI110*AH110)/AH111,0)</f>
        <v>9.1916927899686515E-2</v>
      </c>
      <c r="AJ111" s="54">
        <f>IF(J111&gt;0,(AJ108*J108+AJ109*J109+AJ110*J110)/J111,0)</f>
        <v>0.22906624909501766</v>
      </c>
      <c r="AK111" s="59">
        <f>SUM(AK108:AK110)</f>
        <v>132.5827089</v>
      </c>
      <c r="AL111" s="70"/>
      <c r="AM111" s="57">
        <f>SUM(AM108:AM110)</f>
        <v>0</v>
      </c>
      <c r="AN111" s="124"/>
      <c r="AO111" s="125">
        <f>AN110</f>
        <v>2965.9999999999991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49</v>
      </c>
      <c r="D112" s="12">
        <v>12244</v>
      </c>
      <c r="E112" s="12">
        <v>1</v>
      </c>
      <c r="F112" s="12">
        <v>12912</v>
      </c>
      <c r="G112" s="13">
        <v>0.5</v>
      </c>
      <c r="H112" s="13">
        <v>3.2</v>
      </c>
      <c r="I112" s="12">
        <v>13886</v>
      </c>
      <c r="J112" s="12">
        <v>15145</v>
      </c>
      <c r="K112" s="14">
        <v>7.0999999999999994E-2</v>
      </c>
      <c r="L112" s="25">
        <f>J112*(1-K112)</f>
        <v>14069.705</v>
      </c>
      <c r="M112" s="15">
        <v>0.875</v>
      </c>
      <c r="N112" s="26">
        <f>L112*M112</f>
        <v>12310.991875</v>
      </c>
      <c r="O112" s="14">
        <v>0.1</v>
      </c>
      <c r="P112" s="26">
        <f>L112*O112</f>
        <v>1406.9705000000001</v>
      </c>
      <c r="Q112" s="16">
        <v>2.5000000000000001E-2</v>
      </c>
      <c r="R112" s="26">
        <f>L112*Q112</f>
        <v>351.74262500000003</v>
      </c>
      <c r="S112" s="16">
        <v>0.20699999999999999</v>
      </c>
      <c r="T112" s="26">
        <f>L112*S112</f>
        <v>2912.4289349999999</v>
      </c>
      <c r="U112" s="16">
        <v>0.502</v>
      </c>
      <c r="V112" s="26">
        <f>L112*U112</f>
        <v>7062.9919099999997</v>
      </c>
      <c r="W112" s="16">
        <v>0.39</v>
      </c>
      <c r="X112" s="26">
        <f>W112*L112</f>
        <v>5487.1849499999998</v>
      </c>
      <c r="Y112" s="17">
        <v>3.2200000000000002E-3</v>
      </c>
      <c r="Z112" s="61">
        <f>L112*Y112</f>
        <v>45.304450100000004</v>
      </c>
      <c r="AA112" s="28">
        <f>IF(J112&gt;0,(AC112+AK112)/J112,0)</f>
        <v>2.9669762726972594E-3</v>
      </c>
      <c r="AB112" s="17">
        <v>2.5000000000000001E-4</v>
      </c>
      <c r="AC112" s="25">
        <f>AB112*L112</f>
        <v>3.5174262500000002</v>
      </c>
      <c r="AD112" s="141">
        <v>0.2218</v>
      </c>
      <c r="AE112" s="31">
        <f>AH112*(1-AI112)*AD112</f>
        <v>41.642728200000001</v>
      </c>
      <c r="AF112" s="29">
        <f>IF(AND(AD112&gt;0,AB112&gt;0,Y112&gt;0),((Y112-AB112)*AD112)/((AD112-AB112)*Y112),0)</f>
        <v>0.92340105215793311</v>
      </c>
      <c r="AG112" s="62">
        <f t="shared" si="7"/>
        <v>0.9167780904343602</v>
      </c>
      <c r="AH112" s="12">
        <v>207</v>
      </c>
      <c r="AI112" s="14">
        <v>9.2999999999999999E-2</v>
      </c>
      <c r="AJ112" s="15">
        <v>0.22059999999999999</v>
      </c>
      <c r="AK112" s="31">
        <f t="shared" si="8"/>
        <v>41.417429399999996</v>
      </c>
      <c r="AL112" s="19">
        <v>1.78</v>
      </c>
      <c r="AM112" s="19">
        <v>1257.5</v>
      </c>
      <c r="AN112" s="119">
        <f>AN110+AH112-AM112</f>
        <v>1915.4999999999991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54</v>
      </c>
      <c r="D113" s="35">
        <v>18710</v>
      </c>
      <c r="E113" s="35">
        <v>3</v>
      </c>
      <c r="F113" s="35">
        <v>16706</v>
      </c>
      <c r="G113" s="36">
        <v>0.5</v>
      </c>
      <c r="H113" s="36">
        <v>3.8</v>
      </c>
      <c r="I113" s="35">
        <v>16618</v>
      </c>
      <c r="J113" s="35">
        <v>15230</v>
      </c>
      <c r="K113" s="37">
        <v>7.0000000000000007E-2</v>
      </c>
      <c r="L113" s="38">
        <f>J113*(1-K113)</f>
        <v>14163.9</v>
      </c>
      <c r="M113" s="39">
        <v>0.84899999999999998</v>
      </c>
      <c r="N113" s="26">
        <f>L113*M113</f>
        <v>12025.151099999999</v>
      </c>
      <c r="O113" s="37">
        <v>0.124</v>
      </c>
      <c r="P113" s="26">
        <f>L113*O113</f>
        <v>1756.3235999999999</v>
      </c>
      <c r="Q113" s="40">
        <v>2.7E-2</v>
      </c>
      <c r="R113" s="26">
        <f>L113*Q113</f>
        <v>382.42529999999999</v>
      </c>
      <c r="S113" s="40">
        <v>0.2</v>
      </c>
      <c r="T113" s="26">
        <f>L113*S113</f>
        <v>2832.78</v>
      </c>
      <c r="U113" s="40">
        <v>0.51800000000000002</v>
      </c>
      <c r="V113" s="26">
        <f>L113*U113</f>
        <v>7336.9002</v>
      </c>
      <c r="W113" s="40">
        <v>0.39</v>
      </c>
      <c r="X113" s="26">
        <f>W113*L113</f>
        <v>5523.9210000000003</v>
      </c>
      <c r="Y113" s="41">
        <v>3.15E-3</v>
      </c>
      <c r="Z113" s="18">
        <f>L113*Y113</f>
        <v>44.616284999999998</v>
      </c>
      <c r="AA113" s="28">
        <f>IF(J113&gt;0,(AC113+AK113)/J113,0)</f>
        <v>3.0239019041365732E-3</v>
      </c>
      <c r="AB113" s="41">
        <v>2.5999999999999998E-4</v>
      </c>
      <c r="AC113" s="38">
        <f>AB113*L113</f>
        <v>3.6826139999999996</v>
      </c>
      <c r="AD113" s="29">
        <v>0.2215</v>
      </c>
      <c r="AE113" s="42">
        <f>AH113*(1-AI113)*AD113</f>
        <v>40.983702000000008</v>
      </c>
      <c r="AF113" s="29">
        <f>IF(AND(AD113&gt;0,AB113&gt;0,Y113&gt;0),((Y113-AB113)*AD113)/((AD113-AB113)*Y113),0)</f>
        <v>0.91853851165006484</v>
      </c>
      <c r="AG113" s="30">
        <f t="shared" si="7"/>
        <v>0.91505730454466561</v>
      </c>
      <c r="AH113" s="35">
        <v>204</v>
      </c>
      <c r="AI113" s="66">
        <v>9.2999999999999999E-2</v>
      </c>
      <c r="AJ113" s="67">
        <v>0.22900000000000001</v>
      </c>
      <c r="AK113" s="42">
        <f t="shared" si="8"/>
        <v>42.371412000000007</v>
      </c>
      <c r="AL113" s="18">
        <v>1.8</v>
      </c>
      <c r="AM113" s="18"/>
      <c r="AN113" s="122">
        <f>AN112+AH113-AM113</f>
        <v>2119.4999999999991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53</v>
      </c>
      <c r="D114" s="44">
        <v>15063</v>
      </c>
      <c r="E114" s="44">
        <v>2</v>
      </c>
      <c r="F114" s="44">
        <v>14589</v>
      </c>
      <c r="G114" s="38">
        <v>0.3</v>
      </c>
      <c r="H114" s="38">
        <v>3.3</v>
      </c>
      <c r="I114" s="44">
        <v>15594</v>
      </c>
      <c r="J114" s="44">
        <v>15246</v>
      </c>
      <c r="K114" s="40">
        <v>7.1999999999999995E-2</v>
      </c>
      <c r="L114" s="38">
        <f>J114*(1-K114)</f>
        <v>14148.288</v>
      </c>
      <c r="M114" s="29">
        <v>0.85099999999999998</v>
      </c>
      <c r="N114" s="26">
        <f>L114*M114</f>
        <v>12040.193088</v>
      </c>
      <c r="O114" s="40">
        <v>0.126</v>
      </c>
      <c r="P114" s="26">
        <f>L114*O114</f>
        <v>1782.6842880000002</v>
      </c>
      <c r="Q114" s="40">
        <v>2.9000000000000001E-2</v>
      </c>
      <c r="R114" s="26">
        <f>L114*Q114</f>
        <v>410.30035200000003</v>
      </c>
      <c r="S114" s="40">
        <v>0.20699999999999999</v>
      </c>
      <c r="T114" s="26">
        <f>L114*S114</f>
        <v>2928.695616</v>
      </c>
      <c r="U114" s="40">
        <v>0.48099999999999998</v>
      </c>
      <c r="V114" s="26">
        <f>L114*U114</f>
        <v>6805.3265279999996</v>
      </c>
      <c r="W114" s="40">
        <v>0.38</v>
      </c>
      <c r="X114" s="26">
        <f>W114*L114</f>
        <v>5376.34944</v>
      </c>
      <c r="Y114" s="48">
        <v>3.1800000000000001E-3</v>
      </c>
      <c r="Z114" s="18">
        <f>L114*Y114</f>
        <v>44.991555840000004</v>
      </c>
      <c r="AA114" s="28">
        <f>IF(J114&gt;0,(AC114+AK114)/J114,0)</f>
        <v>2.8955970523415978E-3</v>
      </c>
      <c r="AB114" s="48">
        <v>2.7E-4</v>
      </c>
      <c r="AC114" s="38">
        <f>AB114*L114</f>
        <v>3.8200377600000004</v>
      </c>
      <c r="AD114" s="29">
        <v>0.2203</v>
      </c>
      <c r="AE114" s="42">
        <f>AH114*(1-AI114)*AD114</f>
        <v>39.536580100000002</v>
      </c>
      <c r="AF114" s="29">
        <f>IF(AND(AD114&gt;0,AB114&gt;0,Y114&gt;0),((Y114-AB114)*AD114)/((AD114-AB114)*Y114),0)</f>
        <v>0.91621725682346922</v>
      </c>
      <c r="AG114" s="30">
        <f t="shared" si="7"/>
        <v>0.90784585126082751</v>
      </c>
      <c r="AH114" s="44">
        <v>197</v>
      </c>
      <c r="AI114" s="66">
        <v>8.8999999999999996E-2</v>
      </c>
      <c r="AJ114" s="67">
        <v>0.22470000000000001</v>
      </c>
      <c r="AK114" s="42">
        <f t="shared" si="8"/>
        <v>40.326234900000003</v>
      </c>
      <c r="AL114" s="18">
        <v>1.8</v>
      </c>
      <c r="AM114" s="18"/>
      <c r="AN114" s="122">
        <f>AN113+AH114-AM114</f>
        <v>2316.4999999999991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46017</v>
      </c>
      <c r="E115" s="68"/>
      <c r="F115" s="52">
        <f>SUM(F112:F114)</f>
        <v>44207</v>
      </c>
      <c r="G115" s="53"/>
      <c r="H115" s="69"/>
      <c r="I115" s="52">
        <f>SUM(I112:I114)</f>
        <v>46098</v>
      </c>
      <c r="J115" s="52">
        <f>SUM(J112:J114)</f>
        <v>45621</v>
      </c>
      <c r="K115" s="21">
        <f>IF(J115&gt;0,(J112*K112+J113*K113+J114*K114)/J115,0)</f>
        <v>7.1000350715679186E-2</v>
      </c>
      <c r="L115" s="53">
        <f>L112+L113+L114</f>
        <v>42381.892999999996</v>
      </c>
      <c r="M115" s="54">
        <f>IF(L115&gt;0,N115/L115,0)</f>
        <v>0.85829899252022557</v>
      </c>
      <c r="N115" s="55">
        <f>N112+N113+N114</f>
        <v>36376.336062999995</v>
      </c>
      <c r="O115" s="21">
        <f>IF(L115&gt;0,P115/L115,0)</f>
        <v>0.1167002707500583</v>
      </c>
      <c r="P115" s="55">
        <f>P112+P113+P114</f>
        <v>4945.9783880000005</v>
      </c>
      <c r="Q115" s="21">
        <f>IF(L115&gt;0,R115/L115,0)</f>
        <v>2.7003708328931886E-2</v>
      </c>
      <c r="R115" s="55">
        <f>R112+R113+R114</f>
        <v>1144.4682769999999</v>
      </c>
      <c r="S115" s="21">
        <f>IF(L115&gt;0,T115/L115,0)</f>
        <v>0.20466062124690845</v>
      </c>
      <c r="T115" s="55">
        <f>T112+T113+T114</f>
        <v>8673.9045509999996</v>
      </c>
      <c r="U115" s="21">
        <f>IF(L115&gt;0,V115/L115,0)</f>
        <v>0.5003367508383828</v>
      </c>
      <c r="V115" s="55">
        <f>V112+V113+V114</f>
        <v>21205.218637999998</v>
      </c>
      <c r="W115" s="21">
        <f>IF(L115&gt;0,X115/L115,0)</f>
        <v>0.38666171400130722</v>
      </c>
      <c r="X115" s="55">
        <f>X112+X113+X114</f>
        <v>16387.455390000003</v>
      </c>
      <c r="Y115" s="56">
        <f>IF(L115&gt;0,Z115/L115,0)</f>
        <v>3.1832530684743131E-3</v>
      </c>
      <c r="Z115" s="57">
        <f>SUM(Z112:Z114)</f>
        <v>134.91229093999999</v>
      </c>
      <c r="AA115" s="63">
        <f>IF(L115&gt;0,(AA112*L112+AA113*L113+AA114*L114)/L115,0)</f>
        <v>2.9621722207483752E-3</v>
      </c>
      <c r="AB115" s="56">
        <f>IF(J115&gt;0,(J112*AB112+J113*AB113+J114*AB114)/J115,0)</f>
        <v>2.6002213892724839E-4</v>
      </c>
      <c r="AC115" s="53">
        <f>SUM(AC112:AC114)</f>
        <v>11.020078010000001</v>
      </c>
      <c r="AD115" s="54">
        <f>IF(J115&gt;0,(J112*AD112+J113*AD113+J114*AD114)/J115,0)</f>
        <v>0.22119856644966135</v>
      </c>
      <c r="AE115" s="59">
        <f>SUM(AE112:AE114)</f>
        <v>122.16301030000002</v>
      </c>
      <c r="AF115" s="54">
        <f>IF(AND(Z115&gt;0),((Z112*AF112+Z113*AF113+Z114*AF114)/Z115),0)</f>
        <v>0.91939727593937504</v>
      </c>
      <c r="AG115" s="58">
        <f t="shared" si="7"/>
        <v>0.91327559136292757</v>
      </c>
      <c r="AH115" s="52">
        <f>SUM(AH112:AH114)</f>
        <v>608</v>
      </c>
      <c r="AI115" s="21">
        <f>IF(AH115&gt;0,(AI112*AH112+AI113*AH113+AI114*AH114)/AH115,0)</f>
        <v>9.1703947368421052E-2</v>
      </c>
      <c r="AJ115" s="54">
        <f>IF(J115&gt;0,(AJ112*J112+AJ113*J113+AJ114*J114)/J115,0)</f>
        <v>0.22477440652331163</v>
      </c>
      <c r="AK115" s="59">
        <f>SUM(AK112:AK114)</f>
        <v>124.1150763</v>
      </c>
      <c r="AL115" s="70"/>
      <c r="AM115" s="57">
        <f>SUM(AM112:AM114)</f>
        <v>1257.5</v>
      </c>
      <c r="AN115" s="124"/>
      <c r="AO115" s="125">
        <f>AN114</f>
        <v>2316.4999999999991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50</v>
      </c>
      <c r="D116" s="12">
        <v>5176</v>
      </c>
      <c r="E116" s="73">
        <v>1</v>
      </c>
      <c r="F116" s="12">
        <v>7131</v>
      </c>
      <c r="G116" s="74">
        <v>0.8</v>
      </c>
      <c r="H116" s="74">
        <v>3.1</v>
      </c>
      <c r="I116" s="12">
        <v>8078</v>
      </c>
      <c r="J116" s="12">
        <v>15312</v>
      </c>
      <c r="K116" s="14">
        <v>7.5999999999999998E-2</v>
      </c>
      <c r="L116" s="25">
        <f t="shared" ref="L116:L126" si="9">J116*(1-K116)</f>
        <v>14148.288</v>
      </c>
      <c r="M116" s="15">
        <v>0.81100000000000005</v>
      </c>
      <c r="N116" s="26">
        <f>L116*M116</f>
        <v>11474.261568000002</v>
      </c>
      <c r="O116" s="14">
        <v>0.129</v>
      </c>
      <c r="P116" s="26">
        <f>L116*O116</f>
        <v>1825.1291520000002</v>
      </c>
      <c r="Q116" s="16">
        <v>0.06</v>
      </c>
      <c r="R116" s="26">
        <f>L116*Q116</f>
        <v>848.89728000000002</v>
      </c>
      <c r="S116" s="16">
        <v>0.20899999999999999</v>
      </c>
      <c r="T116" s="26">
        <f>L116*S116</f>
        <v>2956.9921920000002</v>
      </c>
      <c r="U116" s="16">
        <v>0.48899999999999999</v>
      </c>
      <c r="V116" s="26">
        <f>L116*U116</f>
        <v>6918.5128320000003</v>
      </c>
      <c r="W116" s="16">
        <v>0.39</v>
      </c>
      <c r="X116" s="26">
        <f>W116*L116</f>
        <v>5517.8323200000004</v>
      </c>
      <c r="Y116" s="17">
        <v>3.2200000000000002E-3</v>
      </c>
      <c r="Z116" s="61">
        <f>L116*Y116</f>
        <v>45.557487360000003</v>
      </c>
      <c r="AA116" s="28">
        <f>IF(J116&gt;0,(AC116+AK116)/J116,0)</f>
        <v>3.0743075313479627E-3</v>
      </c>
      <c r="AB116" s="17">
        <v>2.9E-4</v>
      </c>
      <c r="AC116" s="25">
        <f>AB116*L116</f>
        <v>4.1030035200000006</v>
      </c>
      <c r="AD116" s="141">
        <v>0.2223</v>
      </c>
      <c r="AE116" s="31">
        <f>AH116*(1-AI116)*AD116</f>
        <v>43.243129799999998</v>
      </c>
      <c r="AF116" s="29">
        <f>IF(AND(AD116&gt;0,AB116&gt;0,Y116&gt;0),((Y116-AB116)*AD116)/((AD116-AB116)*Y116),0)</f>
        <v>0.91112649225973541</v>
      </c>
      <c r="AG116" s="62">
        <f t="shared" si="7"/>
        <v>0.90686035085739913</v>
      </c>
      <c r="AH116" s="12">
        <v>214</v>
      </c>
      <c r="AI116" s="14">
        <v>9.0999999999999998E-2</v>
      </c>
      <c r="AJ116" s="15">
        <v>0.22090000000000001</v>
      </c>
      <c r="AK116" s="31">
        <f t="shared" ref="AK116:AK126" si="10">AH116*(1-AI116)*AJ116</f>
        <v>42.970793400000005</v>
      </c>
      <c r="AL116" s="75">
        <v>1.85</v>
      </c>
      <c r="AM116" s="75">
        <v>1068.56</v>
      </c>
      <c r="AN116" s="119">
        <f>AN114+AH116-AM116</f>
        <v>1461.9399999999991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54</v>
      </c>
      <c r="D117" s="73">
        <v>19044</v>
      </c>
      <c r="E117" s="44">
        <v>3</v>
      </c>
      <c r="F117" s="35">
        <v>18168</v>
      </c>
      <c r="G117" s="36">
        <v>0.5</v>
      </c>
      <c r="H117" s="38">
        <v>2.8</v>
      </c>
      <c r="I117" s="35">
        <v>17411</v>
      </c>
      <c r="J117" s="35">
        <v>15307</v>
      </c>
      <c r="K117" s="66">
        <v>7.1999999999999995E-2</v>
      </c>
      <c r="L117" s="38">
        <f t="shared" si="9"/>
        <v>14204.896000000001</v>
      </c>
      <c r="M117" s="39">
        <v>0.83299999999999996</v>
      </c>
      <c r="N117" s="26">
        <f>L117*M117</f>
        <v>11832.678368000001</v>
      </c>
      <c r="O117" s="37">
        <v>0.115</v>
      </c>
      <c r="P117" s="26">
        <f>L117*O117</f>
        <v>1633.5630400000002</v>
      </c>
      <c r="Q117" s="40">
        <v>5.1999999999999998E-2</v>
      </c>
      <c r="R117" s="26">
        <f>L117*Q117</f>
        <v>738.65459199999998</v>
      </c>
      <c r="S117" s="40">
        <v>0.20300000000000001</v>
      </c>
      <c r="T117" s="26">
        <f>L117*S117</f>
        <v>2883.5938880000003</v>
      </c>
      <c r="U117" s="40">
        <v>0.49099999999999999</v>
      </c>
      <c r="V117" s="26">
        <f>L117*U117</f>
        <v>6974.6039360000004</v>
      </c>
      <c r="W117" s="40">
        <v>0.38</v>
      </c>
      <c r="X117" s="26">
        <f>W117*L117</f>
        <v>5397.8604800000003</v>
      </c>
      <c r="Y117" s="41">
        <v>3.29E-3</v>
      </c>
      <c r="Z117" s="18">
        <f>L117*Y117</f>
        <v>46.73410784</v>
      </c>
      <c r="AA117" s="28">
        <f>IF(J117&gt;0,(AC117+AK117)/J117,0)</f>
        <v>2.9756325681060953E-3</v>
      </c>
      <c r="AB117" s="41">
        <v>2.7E-4</v>
      </c>
      <c r="AC117" s="38">
        <f>AB117*L117</f>
        <v>3.8353219200000002</v>
      </c>
      <c r="AD117" s="29">
        <v>0.22720000000000001</v>
      </c>
      <c r="AE117" s="42">
        <f>AH117*(1-AI117)*AD117</f>
        <v>41.602819200000006</v>
      </c>
      <c r="AF117" s="29">
        <f>IF(AND(AD117&gt;0,AB117&gt;0,Y117&gt;0),((Y117-AB117)*AD117)/((AD117-AB117)*Y117),0)</f>
        <v>0.91902528222285651</v>
      </c>
      <c r="AG117" s="30">
        <f t="shared" si="7"/>
        <v>0.91034197372606107</v>
      </c>
      <c r="AH117" s="35">
        <v>201</v>
      </c>
      <c r="AI117" s="66">
        <v>8.8999999999999996E-2</v>
      </c>
      <c r="AJ117" s="67">
        <v>0.2278</v>
      </c>
      <c r="AK117" s="42">
        <f t="shared" si="10"/>
        <v>41.712685800000003</v>
      </c>
      <c r="AL117" s="18">
        <v>1.75</v>
      </c>
      <c r="AM117" s="18"/>
      <c r="AN117" s="122">
        <f>AN116+AH117-AM117</f>
        <v>1662.9399999999991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24" t="s">
        <v>53</v>
      </c>
      <c r="D118" s="73">
        <v>18714</v>
      </c>
      <c r="E118" s="44">
        <v>0</v>
      </c>
      <c r="F118" s="44">
        <v>16288</v>
      </c>
      <c r="G118" s="38">
        <v>0.7</v>
      </c>
      <c r="H118" s="38">
        <v>3.3</v>
      </c>
      <c r="I118" s="44">
        <v>16950</v>
      </c>
      <c r="J118" s="44">
        <v>15214</v>
      </c>
      <c r="K118" s="66">
        <v>7.2999999999999995E-2</v>
      </c>
      <c r="L118" s="38">
        <f t="shared" si="9"/>
        <v>14103.378000000001</v>
      </c>
      <c r="M118" s="29">
        <v>0.82</v>
      </c>
      <c r="N118" s="26">
        <f>L118*M118</f>
        <v>11564.76996</v>
      </c>
      <c r="O118" s="40">
        <v>0.14199999999999999</v>
      </c>
      <c r="P118" s="26">
        <f>L118*O118</f>
        <v>2002.679676</v>
      </c>
      <c r="Q118" s="40">
        <v>3.7999999999999999E-2</v>
      </c>
      <c r="R118" s="26">
        <f>L118*Q118</f>
        <v>535.92836399999999</v>
      </c>
      <c r="S118" s="40">
        <v>0.20599999999999999</v>
      </c>
      <c r="T118" s="26">
        <f>L118*S118</f>
        <v>2905.2958680000002</v>
      </c>
      <c r="U118" s="40">
        <v>0.51400000000000001</v>
      </c>
      <c r="V118" s="26">
        <f>L118*U118</f>
        <v>7249.1362920000001</v>
      </c>
      <c r="W118" s="40">
        <v>0.39</v>
      </c>
      <c r="X118" s="26">
        <f>W118*L118</f>
        <v>5500.3174200000003</v>
      </c>
      <c r="Y118" s="48">
        <v>3.3600000000000001E-3</v>
      </c>
      <c r="Z118" s="18">
        <f>L118*Y118</f>
        <v>47.387350080000004</v>
      </c>
      <c r="AA118" s="28">
        <f>IF(J118&gt;0,(AC118+AK118)/J118,0)</f>
        <v>3.2847985960299726E-3</v>
      </c>
      <c r="AB118" s="48">
        <v>2.7999999999999998E-4</v>
      </c>
      <c r="AC118" s="38">
        <f>AB118*L118</f>
        <v>3.9489458399999999</v>
      </c>
      <c r="AD118" s="29">
        <v>0.22409999999999999</v>
      </c>
      <c r="AE118" s="42">
        <f>AH118*(1-AI118)*AD118</f>
        <v>44.864820000000002</v>
      </c>
      <c r="AF118" s="29">
        <f>IF(AND(AD118&gt;0,AB118&gt;0,Y118&gt;0),((Y118-AB118)*AD118)/((AD118-AB118)*Y118),0)</f>
        <v>0.91781342149941925</v>
      </c>
      <c r="AG118" s="30">
        <f t="shared" si="7"/>
        <v>0.9158743154079394</v>
      </c>
      <c r="AH118" s="44">
        <v>220</v>
      </c>
      <c r="AI118" s="66">
        <v>0.09</v>
      </c>
      <c r="AJ118" s="67">
        <v>0.22989999999999999</v>
      </c>
      <c r="AK118" s="42">
        <f t="shared" si="10"/>
        <v>46.025980000000004</v>
      </c>
      <c r="AL118" s="18">
        <v>1.75</v>
      </c>
      <c r="AM118" s="18"/>
      <c r="AN118" s="122">
        <f>AN117+AH118-AM118</f>
        <v>1882.9399999999991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42934</v>
      </c>
      <c r="E119" s="68"/>
      <c r="F119" s="52">
        <f>SUM(F116:F118)</f>
        <v>41587</v>
      </c>
      <c r="G119" s="53"/>
      <c r="H119" s="69"/>
      <c r="I119" s="52">
        <f>SUM(I116:I118)</f>
        <v>42439</v>
      </c>
      <c r="J119" s="52">
        <f>SUM(J116:J118)</f>
        <v>45833</v>
      </c>
      <c r="K119" s="21">
        <f>IF(J119&gt;0,(J116*K116+J117*K117+J118*K118)/J119,0)</f>
        <v>7.3668273951083274E-2</v>
      </c>
      <c r="L119" s="53">
        <f>L116+L117+L118</f>
        <v>42456.562000000005</v>
      </c>
      <c r="M119" s="54">
        <f>IF(L119&gt;0,N119/L119,0)</f>
        <v>0.82135029906566615</v>
      </c>
      <c r="N119" s="55">
        <f>N116+N117+N118</f>
        <v>34871.709896</v>
      </c>
      <c r="O119" s="21">
        <f>IF(L119&gt;0,P119/L119,0)</f>
        <v>0.12863434085878173</v>
      </c>
      <c r="P119" s="55">
        <f>P116+P117+P118</f>
        <v>5461.3718680000002</v>
      </c>
      <c r="Q119" s="21">
        <f>IF(L119&gt;0,R119/L119,0)</f>
        <v>5.0015360075552032E-2</v>
      </c>
      <c r="R119" s="55">
        <f>R116+R117+R118</f>
        <v>2123.4802359999999</v>
      </c>
      <c r="S119" s="21">
        <f>IF(L119&gt;0,T119/L119,0)</f>
        <v>0.20599600005294827</v>
      </c>
      <c r="T119" s="55">
        <f>T116+T117+T118</f>
        <v>8745.881948000002</v>
      </c>
      <c r="U119" s="21">
        <f>IF(L119&gt;0,V119/L119,0)</f>
        <v>0.49797374219796686</v>
      </c>
      <c r="V119" s="55">
        <f>V116+V117+V118</f>
        <v>21142.253059999999</v>
      </c>
      <c r="W119" s="21">
        <f>IF(L119&gt;0,X119/L119,0)</f>
        <v>0.38665425193872266</v>
      </c>
      <c r="X119" s="55">
        <f>X116+X117+X118</f>
        <v>16416.01022</v>
      </c>
      <c r="Y119" s="56">
        <f>IF(L119&gt;0,Z119/L119,0)</f>
        <v>3.2899259549089249E-3</v>
      </c>
      <c r="Z119" s="57">
        <f>SUM(Z116:Z118)</f>
        <v>139.67894527999999</v>
      </c>
      <c r="AA119" s="63">
        <f>IF(L119&gt;0,(AA116*L116+AA117*L117+AA118*L118)/L119,0)</f>
        <v>3.1112150760563228E-3</v>
      </c>
      <c r="AB119" s="56">
        <f>IF(J119&gt;0,(J116*AB116+J117*AB117+J118*AB118)/J119,0)</f>
        <v>2.8000109091702482E-4</v>
      </c>
      <c r="AC119" s="53">
        <f>SUM(AC116:AC118)</f>
        <v>11.88727128</v>
      </c>
      <c r="AD119" s="54">
        <f>IF(J119&gt;0,(J116*AD116+J117*AD117+J118*AD118)/J119,0)</f>
        <v>0.22453396897431979</v>
      </c>
      <c r="AE119" s="59">
        <f>SUM(AE116:AE118)</f>
        <v>129.710769</v>
      </c>
      <c r="AF119" s="54">
        <f>IF(AND(Z119&gt;0),((Z116*AF116+Z117*AF117+Z118*AF118)/Z119),0)</f>
        <v>0.91603788930248875</v>
      </c>
      <c r="AG119" s="58">
        <f t="shared" si="7"/>
        <v>0.91113053773814845</v>
      </c>
      <c r="AH119" s="52">
        <f>SUM(AH116:AH118)</f>
        <v>635</v>
      </c>
      <c r="AI119" s="21">
        <f>IF(AH119&gt;0,(AI116*AH116+AI117*AH117+AI118*AH118)/AH119,0)</f>
        <v>9.0020472440944882E-2</v>
      </c>
      <c r="AJ119" s="54">
        <f>IF(J119&gt;0,(AJ116*J116+AJ117*J117+AJ118*J118)/J119,0)</f>
        <v>0.22619191412301182</v>
      </c>
      <c r="AK119" s="59">
        <f>SUM(AK116:AK118)</f>
        <v>130.70945920000003</v>
      </c>
      <c r="AL119" s="70"/>
      <c r="AM119" s="57">
        <f>SUM(AM116:AM118)</f>
        <v>1068.56</v>
      </c>
      <c r="AN119" s="124"/>
      <c r="AO119" s="125">
        <f>AN118</f>
        <v>1882.9399999999991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50</v>
      </c>
      <c r="D120" s="12">
        <v>4760</v>
      </c>
      <c r="E120" s="12">
        <v>3</v>
      </c>
      <c r="F120" s="12">
        <v>8642</v>
      </c>
      <c r="G120" s="13">
        <v>0.5</v>
      </c>
      <c r="H120" s="13">
        <v>2.9</v>
      </c>
      <c r="I120" s="12">
        <v>9004</v>
      </c>
      <c r="J120" s="12">
        <v>15182</v>
      </c>
      <c r="K120" s="14">
        <v>7.6999999999999999E-2</v>
      </c>
      <c r="L120" s="25">
        <f>J120*(1-K120)</f>
        <v>14012.986000000001</v>
      </c>
      <c r="M120" s="15">
        <v>0.77800000000000002</v>
      </c>
      <c r="N120" s="26">
        <f>L120*M120</f>
        <v>10902.103108000001</v>
      </c>
      <c r="O120" s="14">
        <v>0.13300000000000001</v>
      </c>
      <c r="P120" s="26">
        <f>L120*O120</f>
        <v>1863.7271380000002</v>
      </c>
      <c r="Q120" s="16">
        <v>8.8999999999999996E-2</v>
      </c>
      <c r="R120" s="26">
        <f>L120*Q120</f>
        <v>1247.1557540000001</v>
      </c>
      <c r="S120" s="16">
        <v>0.192</v>
      </c>
      <c r="T120" s="26">
        <f>L120*S120</f>
        <v>2690.4933120000001</v>
      </c>
      <c r="U120" s="16">
        <v>0.51900000000000002</v>
      </c>
      <c r="V120" s="26">
        <f>L120*U120</f>
        <v>7272.7397340000007</v>
      </c>
      <c r="W120" s="16">
        <v>0.39</v>
      </c>
      <c r="X120" s="26">
        <f>W120*L120</f>
        <v>5465.0645400000003</v>
      </c>
      <c r="Y120" s="17">
        <v>3.3999999999999998E-3</v>
      </c>
      <c r="Z120" s="61">
        <f>L120*Y120</f>
        <v>47.644152400000003</v>
      </c>
      <c r="AA120" s="28">
        <f>IF(J120&gt;0,(AC120+AK120)/J120,0)</f>
        <v>3.2052502186800157E-3</v>
      </c>
      <c r="AB120" s="17">
        <v>2.7E-4</v>
      </c>
      <c r="AC120" s="25">
        <f>AB120*L120</f>
        <v>3.7835062200000005</v>
      </c>
      <c r="AD120" s="141">
        <v>0.22170000000000001</v>
      </c>
      <c r="AE120" s="31">
        <f>AH120*(1-AI120)*AD120</f>
        <v>44.537091300000007</v>
      </c>
      <c r="AF120" s="29">
        <f>IF(AND(AD120&gt;0,AB120&gt;0,Y120&gt;0),((Y120-AB120)*AD120)/((AD120-AB120)*Y120),0)</f>
        <v>0.92171075177124095</v>
      </c>
      <c r="AG120" s="62">
        <f t="shared" si="7"/>
        <v>0.91687133234857243</v>
      </c>
      <c r="AH120" s="12">
        <v>221</v>
      </c>
      <c r="AI120" s="14">
        <v>9.0999999999999998E-2</v>
      </c>
      <c r="AJ120" s="15">
        <v>0.22339999999999999</v>
      </c>
      <c r="AK120" s="31">
        <f t="shared" si="10"/>
        <v>44.878602600000001</v>
      </c>
      <c r="AL120" s="19">
        <v>1.8</v>
      </c>
      <c r="AM120" s="19">
        <v>804.92</v>
      </c>
      <c r="AN120" s="119">
        <f>AN118+AH120-AM120</f>
        <v>1299.0199999999991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51</v>
      </c>
      <c r="D121" s="73">
        <v>17726</v>
      </c>
      <c r="E121" s="44">
        <v>5</v>
      </c>
      <c r="F121" s="35">
        <v>16554</v>
      </c>
      <c r="G121" s="36">
        <v>0.4</v>
      </c>
      <c r="H121" s="38">
        <v>2.8</v>
      </c>
      <c r="I121" s="35">
        <v>15727</v>
      </c>
      <c r="J121" s="35">
        <v>15289</v>
      </c>
      <c r="K121" s="66">
        <v>7.0000000000000007E-2</v>
      </c>
      <c r="L121" s="38">
        <f t="shared" si="9"/>
        <v>14218.769999999999</v>
      </c>
      <c r="M121" s="39">
        <v>0.76500000000000001</v>
      </c>
      <c r="N121" s="26">
        <f>L121*M121</f>
        <v>10877.359049999999</v>
      </c>
      <c r="O121" s="37">
        <v>0.14499999999999999</v>
      </c>
      <c r="P121" s="26">
        <f>L121*O121</f>
        <v>2061.7216499999995</v>
      </c>
      <c r="Q121" s="40">
        <v>0.09</v>
      </c>
      <c r="R121" s="26">
        <f>L121*Q121</f>
        <v>1279.6892999999998</v>
      </c>
      <c r="S121" s="40">
        <v>0.188</v>
      </c>
      <c r="T121" s="26">
        <f>L121*S121</f>
        <v>2673.1287599999996</v>
      </c>
      <c r="U121" s="40">
        <v>0.51400000000000001</v>
      </c>
      <c r="V121" s="26">
        <f>L121*U121</f>
        <v>7308.4477799999995</v>
      </c>
      <c r="W121" s="40">
        <v>0.39</v>
      </c>
      <c r="X121" s="26">
        <f>W121*L121</f>
        <v>5545.3202999999994</v>
      </c>
      <c r="Y121" s="41">
        <v>3.3E-3</v>
      </c>
      <c r="Z121" s="18">
        <f>L121*Y121</f>
        <v>46.921940999999997</v>
      </c>
      <c r="AA121" s="28">
        <f>IF(J121&gt;0,(AC121+AK121)/J121,0)</f>
        <v>3.1259336385636729E-3</v>
      </c>
      <c r="AB121" s="41">
        <v>2.7E-4</v>
      </c>
      <c r="AC121" s="38">
        <f>AB121*L121</f>
        <v>3.8390678999999999</v>
      </c>
      <c r="AD121" s="29">
        <v>0.22270000000000001</v>
      </c>
      <c r="AE121" s="42">
        <f>AH121*(1-AI121)*AD121</f>
        <v>43.523374500000003</v>
      </c>
      <c r="AF121" s="29">
        <f>IF(AND(AD121&gt;0,AB121&gt;0,Y121&gt;0),((Y121-AB121)*AD121)/((AD121-AB121)*Y121),0)</f>
        <v>0.9192963669877755</v>
      </c>
      <c r="AG121" s="30">
        <f t="shared" si="7"/>
        <v>0.91472396235376074</v>
      </c>
      <c r="AH121" s="35">
        <v>215</v>
      </c>
      <c r="AI121" s="66">
        <v>9.0999999999999998E-2</v>
      </c>
      <c r="AJ121" s="67">
        <v>0.22489999999999999</v>
      </c>
      <c r="AK121" s="42">
        <f t="shared" si="10"/>
        <v>43.953331499999997</v>
      </c>
      <c r="AL121" s="18">
        <v>1.8</v>
      </c>
      <c r="AM121" s="18"/>
      <c r="AN121" s="122">
        <f>AN120+AH121-AM121</f>
        <v>1514.0199999999991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24" t="s">
        <v>53</v>
      </c>
      <c r="D122" s="73">
        <v>21200</v>
      </c>
      <c r="E122" s="44">
        <v>2</v>
      </c>
      <c r="F122" s="44">
        <v>16951</v>
      </c>
      <c r="G122" s="38">
        <v>0.4</v>
      </c>
      <c r="H122" s="38">
        <v>3.7</v>
      </c>
      <c r="I122" s="44">
        <v>16955</v>
      </c>
      <c r="J122" s="44">
        <v>15133</v>
      </c>
      <c r="K122" s="66">
        <v>6.9000000000000006E-2</v>
      </c>
      <c r="L122" s="38">
        <f t="shared" si="9"/>
        <v>14088.823</v>
      </c>
      <c r="M122" s="29">
        <v>0.76200000000000001</v>
      </c>
      <c r="N122" s="26">
        <f>L122*M122</f>
        <v>10735.683126</v>
      </c>
      <c r="O122" s="40">
        <v>0.2</v>
      </c>
      <c r="P122" s="26">
        <f>L122*O122</f>
        <v>2817.7646000000004</v>
      </c>
      <c r="Q122" s="40">
        <v>3.7999999999999999E-2</v>
      </c>
      <c r="R122" s="26">
        <f>L122*Q122</f>
        <v>535.37527399999999</v>
      </c>
      <c r="S122" s="40">
        <v>0.20200000000000001</v>
      </c>
      <c r="T122" s="26">
        <f>L122*S122</f>
        <v>2845.9422460000001</v>
      </c>
      <c r="U122" s="40">
        <v>0.50700000000000001</v>
      </c>
      <c r="V122" s="26">
        <f>L122*U122</f>
        <v>7143.0332610000005</v>
      </c>
      <c r="W122" s="40">
        <v>0.39</v>
      </c>
      <c r="X122" s="26">
        <f>W122*L122</f>
        <v>5494.6409700000004</v>
      </c>
      <c r="Y122" s="48">
        <v>3.14E-3</v>
      </c>
      <c r="Z122" s="18">
        <f>L122*Y122</f>
        <v>44.238904220000002</v>
      </c>
      <c r="AA122" s="28">
        <f>IF(J122&gt;0,(AC122+AK122)/J122,0)</f>
        <v>2.9870219282363054E-3</v>
      </c>
      <c r="AB122" s="48">
        <v>2.7999999999999998E-4</v>
      </c>
      <c r="AC122" s="38">
        <f>AB122*L122</f>
        <v>3.9448704399999999</v>
      </c>
      <c r="AD122" s="29">
        <v>0.21820000000000001</v>
      </c>
      <c r="AE122" s="42">
        <f>AH122*(1-AI122)*AD122</f>
        <v>40.153600400000002</v>
      </c>
      <c r="AF122" s="29">
        <f>IF(AND(AD122&gt;0,AB122&gt;0,Y122&gt;0),((Y122-AB122)*AD122)/((AD122-AB122)*Y122),0)</f>
        <v>0.91199832580412854</v>
      </c>
      <c r="AG122" s="30">
        <f t="shared" si="7"/>
        <v>0.90739438132302497</v>
      </c>
      <c r="AH122" s="44">
        <v>202</v>
      </c>
      <c r="AI122" s="66">
        <v>8.8999999999999996E-2</v>
      </c>
      <c r="AJ122" s="67">
        <v>0.22420000000000001</v>
      </c>
      <c r="AK122" s="42">
        <f t="shared" si="10"/>
        <v>41.257732400000009</v>
      </c>
      <c r="AL122" s="18">
        <v>1.7</v>
      </c>
      <c r="AM122" s="18"/>
      <c r="AN122" s="122">
        <f>AN121+AH122-AM122</f>
        <v>1716.0199999999991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43686</v>
      </c>
      <c r="E123" s="68"/>
      <c r="F123" s="52">
        <f>SUM(F120:F122)</f>
        <v>42147</v>
      </c>
      <c r="G123" s="53"/>
      <c r="H123" s="69"/>
      <c r="I123" s="52">
        <f>SUM(I120:I122)</f>
        <v>41686</v>
      </c>
      <c r="J123" s="52">
        <f>SUM(J120:J122)</f>
        <v>45604</v>
      </c>
      <c r="K123" s="21">
        <f>IF(J123&gt;0,(J120*K120+J121*K121+J122*K122)/J123,0)</f>
        <v>7.199853083062889E-2</v>
      </c>
      <c r="L123" s="53">
        <f>L120+L121+L122</f>
        <v>42320.578999999998</v>
      </c>
      <c r="M123" s="54">
        <f>IF(L123&gt;0,N123/L123,0)</f>
        <v>0.768305775873246</v>
      </c>
      <c r="N123" s="55">
        <f>N120+N121+N122</f>
        <v>32515.145284000002</v>
      </c>
      <c r="O123" s="21">
        <f>IF(L123&gt;0,P123/L123,0)</f>
        <v>0.15933651068431745</v>
      </c>
      <c r="P123" s="55">
        <f>P120+P121+P122</f>
        <v>6743.2133880000001</v>
      </c>
      <c r="Q123" s="21">
        <f>IF(L123&gt;0,R123/L123,0)</f>
        <v>7.2357713442436605E-2</v>
      </c>
      <c r="R123" s="55">
        <f>R120+R121+R122</f>
        <v>3062.2203279999999</v>
      </c>
      <c r="S123" s="21">
        <f>IF(L123&gt;0,T123/L123,0)</f>
        <v>0.19398516069451699</v>
      </c>
      <c r="T123" s="55">
        <f>T120+T121+T122</f>
        <v>8209.5643180000006</v>
      </c>
      <c r="U123" s="21">
        <f>IF(L123&gt;0,V123/L123,0)</f>
        <v>0.51332522589069496</v>
      </c>
      <c r="V123" s="55">
        <f>V120+V121+V122</f>
        <v>21724.220775000002</v>
      </c>
      <c r="W123" s="21">
        <f>IF(L123&gt;0,X123/L123,0)</f>
        <v>0.39</v>
      </c>
      <c r="X123" s="55">
        <f>X120+X121+X122</f>
        <v>16505.025809999999</v>
      </c>
      <c r="Y123" s="56">
        <f>IF(L123&gt;0,Z123/L123,0)</f>
        <v>3.2798463749751628E-3</v>
      </c>
      <c r="Z123" s="57">
        <f>SUM(Z120:Z122)</f>
        <v>138.80499761999999</v>
      </c>
      <c r="AA123" s="63">
        <f>IF(L123&gt;0,(AA120*L120+AA121*L121+AA122*L122)/L123,0)</f>
        <v>3.1059518615494373E-3</v>
      </c>
      <c r="AB123" s="56">
        <f>IF(J123&gt;0,(J120*AB120+J121*AB121+J122*AB122)/J123,0)</f>
        <v>2.7331834926760815E-4</v>
      </c>
      <c r="AC123" s="53">
        <f>SUM(AC120:AC122)</f>
        <v>11.56744456</v>
      </c>
      <c r="AD123" s="54">
        <f>IF(J123&gt;0,(J120*AD120+J121*AD121+J122*AD122)/J123,0)</f>
        <v>0.22087383343566355</v>
      </c>
      <c r="AE123" s="59">
        <f>SUM(AE120:AE122)</f>
        <v>128.21406619999999</v>
      </c>
      <c r="AF123" s="54">
        <f>IF(AND(Z123&gt;0),((Z120*AF120+Z121*AF121+Z122*AF122)/Z123),0)</f>
        <v>0.91779911521799229</v>
      </c>
      <c r="AG123" s="58">
        <f t="shared" si="7"/>
        <v>0.91311506324917613</v>
      </c>
      <c r="AH123" s="52">
        <f>SUM(AH120:AH122)</f>
        <v>638</v>
      </c>
      <c r="AI123" s="21">
        <f>IF(AH123&gt;0,(AI120*AH120+AI121*AH121+AI122*AH122)/AH123,0)</f>
        <v>9.0366771159874598E-2</v>
      </c>
      <c r="AJ123" s="54">
        <f>IF(J123&gt;0,(AJ120*J120+AJ121*J121+AJ122*J122)/J123,0)</f>
        <v>0.22416835146039821</v>
      </c>
      <c r="AK123" s="59">
        <f>SUM(AK120:AK122)</f>
        <v>130.08966650000002</v>
      </c>
      <c r="AL123" s="70"/>
      <c r="AM123" s="57">
        <f>SUM(AM120:AM122)</f>
        <v>804.92</v>
      </c>
      <c r="AN123" s="124"/>
      <c r="AO123" s="125">
        <f>AN122</f>
        <v>1716.0199999999991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 t="s">
        <v>50</v>
      </c>
      <c r="D124" s="12">
        <v>6239</v>
      </c>
      <c r="E124" s="12">
        <v>1</v>
      </c>
      <c r="F124" s="12">
        <v>7775</v>
      </c>
      <c r="G124" s="147">
        <v>0.5</v>
      </c>
      <c r="H124" s="13">
        <v>3.1</v>
      </c>
      <c r="I124" s="12">
        <v>8195</v>
      </c>
      <c r="J124" s="12">
        <v>15335</v>
      </c>
      <c r="K124" s="14">
        <v>6.9000000000000006E-2</v>
      </c>
      <c r="L124" s="25">
        <f>J124*(1-K124)</f>
        <v>14276.885</v>
      </c>
      <c r="M124" s="15">
        <v>0.75600000000000001</v>
      </c>
      <c r="N124" s="26">
        <f>L124*M124</f>
        <v>10793.325060000001</v>
      </c>
      <c r="O124" s="14">
        <v>0.16500000000000001</v>
      </c>
      <c r="P124" s="26">
        <f>L124*O124</f>
        <v>2355.686025</v>
      </c>
      <c r="Q124" s="16">
        <v>7.9000000000000001E-2</v>
      </c>
      <c r="R124" s="26">
        <f>L124*Q124</f>
        <v>1127.8739150000001</v>
      </c>
      <c r="S124" s="16">
        <v>0.216</v>
      </c>
      <c r="T124" s="26">
        <f>L124*S124</f>
        <v>3083.8071599999998</v>
      </c>
      <c r="U124" s="16">
        <v>0.49199999999999999</v>
      </c>
      <c r="V124" s="26">
        <f>L124*U124</f>
        <v>7024.2274200000002</v>
      </c>
      <c r="W124" s="16">
        <v>0.39</v>
      </c>
      <c r="X124" s="26">
        <f>W124*L124</f>
        <v>5567.9851500000004</v>
      </c>
      <c r="Y124" s="17">
        <v>3.15E-3</v>
      </c>
      <c r="Z124" s="61">
        <f>L124*Y124</f>
        <v>44.972187750000003</v>
      </c>
      <c r="AA124" s="28">
        <f>IF(J124&gt;0,(AC124+AK124)/J124,0)</f>
        <v>3.0286249657645909E-3</v>
      </c>
      <c r="AB124" s="17">
        <v>2.9E-4</v>
      </c>
      <c r="AC124" s="25">
        <f>AB124*L124</f>
        <v>4.1402966499999998</v>
      </c>
      <c r="AD124" s="141">
        <v>0.22259999999999999</v>
      </c>
      <c r="AE124" s="31">
        <f>AH124*(1-AI124)*AD124</f>
        <v>43.038374399999995</v>
      </c>
      <c r="AF124" s="29">
        <f>IF(AND(AD124&gt;0,AB124&gt;0,Y124&gt;0),((Y124-AB124)*AD124)/((AD124-AB124)*Y124),0)</f>
        <v>0.90912089724558809</v>
      </c>
      <c r="AG124" s="62">
        <f t="shared" si="7"/>
        <v>0.90544706548442577</v>
      </c>
      <c r="AH124" s="12">
        <v>212</v>
      </c>
      <c r="AI124" s="14">
        <v>8.7999999999999995E-2</v>
      </c>
      <c r="AJ124" s="15">
        <v>0.21879999999999999</v>
      </c>
      <c r="AK124" s="31">
        <f t="shared" si="10"/>
        <v>42.3036672</v>
      </c>
      <c r="AL124" s="19">
        <v>1.84</v>
      </c>
      <c r="AM124" s="19">
        <v>503.48</v>
      </c>
      <c r="AN124" s="119">
        <f>AN122+AH124-AM124-AO124</f>
        <v>1291.5399999999991</v>
      </c>
      <c r="AO124" s="120">
        <v>133</v>
      </c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 t="s">
        <v>51</v>
      </c>
      <c r="D125" s="73">
        <v>17471</v>
      </c>
      <c r="E125" s="44">
        <v>3</v>
      </c>
      <c r="F125" s="35">
        <v>16131</v>
      </c>
      <c r="G125" s="148">
        <v>0.3</v>
      </c>
      <c r="H125" s="38">
        <v>3.5</v>
      </c>
      <c r="I125" s="35">
        <v>15437</v>
      </c>
      <c r="J125" s="35">
        <v>15325</v>
      </c>
      <c r="K125" s="66">
        <v>7.0999999999999994E-2</v>
      </c>
      <c r="L125" s="38">
        <f t="shared" si="9"/>
        <v>14236.925000000001</v>
      </c>
      <c r="M125" s="39">
        <v>0.85099999999999998</v>
      </c>
      <c r="N125" s="26">
        <f>L125*M125</f>
        <v>12115.623175000001</v>
      </c>
      <c r="O125" s="37">
        <v>5.8000000000000003E-2</v>
      </c>
      <c r="P125" s="26">
        <f>L125*O125</f>
        <v>825.74165000000005</v>
      </c>
      <c r="Q125" s="40">
        <v>9.0999999999999998E-2</v>
      </c>
      <c r="R125" s="26">
        <f>L125*Q125</f>
        <v>1295.5601750000001</v>
      </c>
      <c r="S125" s="40">
        <v>0.216</v>
      </c>
      <c r="T125" s="26">
        <f>L125*S125</f>
        <v>3075.1758</v>
      </c>
      <c r="U125" s="40">
        <v>0.50700000000000001</v>
      </c>
      <c r="V125" s="26">
        <f>L125*U125</f>
        <v>7218.1209750000007</v>
      </c>
      <c r="W125" s="40">
        <v>0.39</v>
      </c>
      <c r="X125" s="26">
        <f>W125*L125</f>
        <v>5552.4007500000007</v>
      </c>
      <c r="Y125" s="41">
        <v>3.31E-3</v>
      </c>
      <c r="Z125" s="18">
        <f>L125*Y125</f>
        <v>47.124221750000004</v>
      </c>
      <c r="AA125" s="28">
        <f>IF(J125&gt;0,(AC125+AK125)/J125,0)</f>
        <v>3.1070761109298533E-3</v>
      </c>
      <c r="AB125" s="41">
        <v>2.7999999999999998E-4</v>
      </c>
      <c r="AC125" s="38">
        <f>AB125*L125</f>
        <v>3.9863390000000001</v>
      </c>
      <c r="AD125" s="29">
        <v>0.224</v>
      </c>
      <c r="AE125" s="42">
        <f>AH125*(1-AI125)*AD125</f>
        <v>43.884288000000005</v>
      </c>
      <c r="AF125" s="29">
        <f>IF(AND(AD125&gt;0,AB125&gt;0,Y125&gt;0),((Y125-AB125)*AD125)/((AD125-AB125)*Y125),0)</f>
        <v>0.91655354691854252</v>
      </c>
      <c r="AG125" s="30">
        <f t="shared" si="7"/>
        <v>0.91102855491956203</v>
      </c>
      <c r="AH125" s="35">
        <v>216</v>
      </c>
      <c r="AI125" s="66">
        <v>9.2999999999999999E-2</v>
      </c>
      <c r="AJ125" s="67">
        <v>0.22270000000000001</v>
      </c>
      <c r="AK125" s="42">
        <f t="shared" si="10"/>
        <v>43.629602400000003</v>
      </c>
      <c r="AL125" s="18">
        <v>1.8</v>
      </c>
      <c r="AM125" s="18"/>
      <c r="AN125" s="122">
        <f>AN124+AH125-AM125</f>
        <v>1507.5399999999991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11" t="s">
        <v>49</v>
      </c>
      <c r="D126" s="73">
        <v>18423</v>
      </c>
      <c r="E126" s="44">
        <v>2</v>
      </c>
      <c r="F126" s="44">
        <v>15967</v>
      </c>
      <c r="G126" s="149">
        <v>0.8</v>
      </c>
      <c r="H126" s="38">
        <v>3.2</v>
      </c>
      <c r="I126" s="44">
        <v>15837</v>
      </c>
      <c r="J126" s="44">
        <v>15418</v>
      </c>
      <c r="K126" s="66">
        <v>7.0000000000000007E-2</v>
      </c>
      <c r="L126" s="38">
        <f t="shared" si="9"/>
        <v>14338.74</v>
      </c>
      <c r="M126" s="29">
        <v>0.79700000000000004</v>
      </c>
      <c r="N126" s="26">
        <f>L126*M126</f>
        <v>11427.975780000001</v>
      </c>
      <c r="O126" s="40">
        <v>0.16400000000000001</v>
      </c>
      <c r="P126" s="26">
        <f>L126*O126</f>
        <v>2351.5533599999999</v>
      </c>
      <c r="Q126" s="40">
        <v>3.9E-2</v>
      </c>
      <c r="R126" s="26">
        <f>L126*Q126</f>
        <v>559.21086000000003</v>
      </c>
      <c r="S126" s="40">
        <v>0.20699999999999999</v>
      </c>
      <c r="T126" s="26">
        <f>L126*S126</f>
        <v>2968.1191799999997</v>
      </c>
      <c r="U126" s="40">
        <v>0.505</v>
      </c>
      <c r="V126" s="26">
        <f>L126*U126</f>
        <v>7241.0636999999997</v>
      </c>
      <c r="W126" s="40">
        <v>0.39</v>
      </c>
      <c r="X126" s="26">
        <f>W126*L126</f>
        <v>5592.1086000000005</v>
      </c>
      <c r="Y126" s="48">
        <v>3.3899999999999998E-3</v>
      </c>
      <c r="Z126" s="18">
        <f>L126*Y126</f>
        <v>48.608328599999993</v>
      </c>
      <c r="AA126" s="28">
        <f>IF(J126&gt;0,(AC126+AK126)/J126,0)</f>
        <v>2.9009824880010383E-3</v>
      </c>
      <c r="AB126" s="48">
        <v>2.7999999999999998E-4</v>
      </c>
      <c r="AC126" s="38">
        <f>AB126*L126</f>
        <v>4.0148471999999993</v>
      </c>
      <c r="AD126" s="29">
        <v>0.23050000000000001</v>
      </c>
      <c r="AE126" s="42">
        <f>AH126*(1-AI126)*AD126</f>
        <v>40.571688000000009</v>
      </c>
      <c r="AF126" s="29">
        <f>IF(AND(AD126&gt;0,AB126&gt;0,Y126&gt;0),((Y126-AB126)*AD126)/((AD126-AB126)*Y126),0)</f>
        <v>0.91851990234299419</v>
      </c>
      <c r="AG126" s="30">
        <f t="shared" si="7"/>
        <v>0.90457600908956015</v>
      </c>
      <c r="AH126" s="44">
        <v>193</v>
      </c>
      <c r="AI126" s="66">
        <v>8.7999999999999995E-2</v>
      </c>
      <c r="AJ126" s="67">
        <v>0.23130000000000001</v>
      </c>
      <c r="AK126" s="42">
        <f t="shared" si="10"/>
        <v>40.712500800000008</v>
      </c>
      <c r="AL126" s="18">
        <v>1.78</v>
      </c>
      <c r="AM126" s="18"/>
      <c r="AN126" s="122">
        <f>AN125+AH126-AM126</f>
        <v>1700.5399999999991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42133</v>
      </c>
      <c r="E127" s="68"/>
      <c r="F127" s="52">
        <f>SUM(F124:F126)</f>
        <v>39873</v>
      </c>
      <c r="G127" s="69"/>
      <c r="H127" s="69"/>
      <c r="I127" s="52">
        <f>SUM(I124:I126)</f>
        <v>39469</v>
      </c>
      <c r="J127" s="52">
        <f>SUM(J124:J126)</f>
        <v>46078</v>
      </c>
      <c r="K127" s="21">
        <f>IF(J127&gt;0,(J124*K124+J125*K125+J126*K126)/J127,0)</f>
        <v>6.9999782976691696E-2</v>
      </c>
      <c r="L127" s="53">
        <f>L124+L125+L126</f>
        <v>42852.55</v>
      </c>
      <c r="M127" s="54">
        <f>IF(L127&gt;0,N127/L127,0)</f>
        <v>0.80128076427190453</v>
      </c>
      <c r="N127" s="55">
        <f>N124+N125+N126</f>
        <v>34336.924015000004</v>
      </c>
      <c r="O127" s="21">
        <f>IF(L127&gt;0,P127/L127,0)</f>
        <v>0.12911672782599867</v>
      </c>
      <c r="P127" s="55">
        <f>P124+P125+P126</f>
        <v>5532.9810349999998</v>
      </c>
      <c r="Q127" s="21">
        <f>IF(L127&gt;0,R127/L127,0)</f>
        <v>6.960250790209685E-2</v>
      </c>
      <c r="R127" s="55">
        <f>R124+R125+R126</f>
        <v>2982.6449500000003</v>
      </c>
      <c r="S127" s="21">
        <f>IF(L127&gt;0,T127/L127,0)</f>
        <v>0.21298854187207059</v>
      </c>
      <c r="T127" s="55">
        <f>T124+T125+T126</f>
        <v>9127.1021399999991</v>
      </c>
      <c r="U127" s="21">
        <f>IF(L127&gt;0,V127/L127,0)</f>
        <v>0.50133334177312661</v>
      </c>
      <c r="V127" s="55">
        <f>V124+V125+V126</f>
        <v>21483.412095</v>
      </c>
      <c r="W127" s="21">
        <f>IF(L127&gt;0,X127/L127,0)</f>
        <v>0.39</v>
      </c>
      <c r="X127" s="55">
        <f>X124+X125+X126</f>
        <v>16712.494500000001</v>
      </c>
      <c r="Y127" s="56">
        <f>IF(L127&gt;0,Z127/L127,0)</f>
        <v>3.2834624333907777E-3</v>
      </c>
      <c r="Z127" s="57">
        <f>SUM(Z124:Z126)</f>
        <v>140.70473809999999</v>
      </c>
      <c r="AA127" s="63">
        <f>IF(L127&gt;0,(AA124*L124+AA125*L125+AA126*L126)/L127,0)</f>
        <v>3.0119788331137822E-3</v>
      </c>
      <c r="AB127" s="56">
        <f>IF(J127&gt;0,(J124*AB124+J125*AB125+J126*AB126)/J127,0)</f>
        <v>2.8332805243283125E-4</v>
      </c>
      <c r="AC127" s="53">
        <f>SUM(AC124:AC126)</f>
        <v>12.141482849999999</v>
      </c>
      <c r="AD127" s="54">
        <f>IF(J127&gt;0,(J124*AD124+J125*AD125+J126*AD126)/J127,0)</f>
        <v>0.22570901514822694</v>
      </c>
      <c r="AE127" s="59">
        <f>SUM(AE124:AE126)</f>
        <v>127.49435040000002</v>
      </c>
      <c r="AF127" s="54">
        <f>IF(AND(Z127&gt;0),((Z124*AF124+Z125*AF125+Z126*AF126)/Z127),0)</f>
        <v>0.91485721977861134</v>
      </c>
      <c r="AG127" s="58">
        <f t="shared" si="7"/>
        <v>0.90707881509254562</v>
      </c>
      <c r="AH127" s="52">
        <f>SUM(AH124:AH126)</f>
        <v>621</v>
      </c>
      <c r="AI127" s="21">
        <f>IF(AH127&gt;0,(AI124*AH124+AI125*AH125+AI126*AH126)/AH127,0)</f>
        <v>8.9739130434782599E-2</v>
      </c>
      <c r="AJ127" s="54">
        <f>IF(J127&gt;0,(AJ124*J124+AJ125*J125+AJ126*J126)/J127,0)</f>
        <v>0.22427967576717739</v>
      </c>
      <c r="AK127" s="59">
        <f>SUM(AK124:AK126)</f>
        <v>126.6457704</v>
      </c>
      <c r="AL127" s="70"/>
      <c r="AM127" s="57">
        <f>SUM(AM124:AM126)</f>
        <v>503.48</v>
      </c>
      <c r="AN127" s="124"/>
      <c r="AO127" s="125">
        <f>AN126</f>
        <v>1700.5399999999991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1394937</v>
      </c>
      <c r="E128" s="86"/>
      <c r="F128" s="86">
        <f>SUM(F127,F123,F119,F115,F111,F107,F103,F99,F95,F91,F87,F83,F79,F75,F71,F67,F63,F59,F55,F51,F47,F43,F39,F35,F31,F27,F23,F19,F15,F11,F7)</f>
        <v>1355681</v>
      </c>
      <c r="G128" s="92"/>
      <c r="H128" s="86"/>
      <c r="I128" s="86">
        <f>SUM(I127,I123,I119,I115,I111,I107,I103,I99,I95,I91,I87,I83,I79,I75,I71,I67,I63,I59,I55,I51,I47,I43,I39,I35,I31,I27,I23,I19,I15,I11,I7)</f>
        <v>1375629</v>
      </c>
      <c r="J128" s="86">
        <f>SUM(J127,J123,J119,J115,J111,J107,J103,J99,J95,J91,J87,J83,J79,J75,J71,J67,J63,J59,J55,J51,J47,J43,J39,J35,J31,J27,J23,J19,J15,J11,J7)</f>
        <v>1382311</v>
      </c>
      <c r="K128" s="87">
        <f>1-L128/J128</f>
        <v>7.2156495173662183E-2</v>
      </c>
      <c r="L128" s="86">
        <f>SUM(L127,L123,L119,L115,L111,L107,L103,L99,L95,L91,L87,L83,L79,L75,L71,L67,L63,L59,L55,L51,L47,L43,L39,L35,L31,L27,L23,L19,L15,L11,L7)</f>
        <v>1282568.2829999998</v>
      </c>
      <c r="M128" s="88">
        <f>IF(AND(L128&gt;0),(N128/L128),0)</f>
        <v>0.82478844337911972</v>
      </c>
      <c r="N128" s="86">
        <f>SUM(N127,N123,N119,N115,N111,N107,N103,N99,N95,N91,N87,N83,N79,N75,N71,N67,N63,N59,N55,N51,N47,N43,N39,N35,N31,N27,N23,N19,N15,N11,N7)</f>
        <v>1057847.4976630001</v>
      </c>
      <c r="O128" s="88">
        <f>P128/L128</f>
        <v>0.12418693761897748</v>
      </c>
      <c r="P128" s="86">
        <f>SUM(P127,P123,P119,P115,P111,P107,P103,P99,P95,P91,P87,P83,P79,P75,P71,P67,P63,P59,P55,P51,P47,P43,P39,P35,P31,P27,P23,P19,P15,P11,P7)</f>
        <v>159278.22735300002</v>
      </c>
      <c r="Q128" s="88">
        <f>R128/L128</f>
        <v>5.0921069895192489E-2</v>
      </c>
      <c r="R128" s="86">
        <f>SUM(R127,R123,R119,R115,R111,R107,R103,R99,R95,R91,R87,R83,R79,R75,R71,R67,R63,R59,R55,R51,R47,R43,R39,R35,R31,R27,R23,R19,R15,R11,R7)</f>
        <v>65309.749184000008</v>
      </c>
      <c r="S128" s="88">
        <f>T128/L128</f>
        <v>0.21573626002413787</v>
      </c>
      <c r="T128" s="86">
        <f>SUM(T127,T123,T119,T115,T111,T107,T103,T99,T95,T91,T87,T83,T79,T75,T71,T67,T63,T59,T55,T51,T47,T43,T39,T35,T31,T27,T23,T19,T15,T11,T7)</f>
        <v>276696.48460000003</v>
      </c>
      <c r="U128" s="88">
        <f>V128/L128</f>
        <v>0.49138719160888539</v>
      </c>
      <c r="V128" s="86">
        <f>SUM(V127,V123,V119,V115,V111,V107,V103,V99,V95,V91,V87,V83,V79,V75,V71,V67,V63,V59,V55,V51,V47,V43,V39,V35,V31,V27,V23,V19,V15,V11,V7)</f>
        <v>630237.62663000007</v>
      </c>
      <c r="W128" s="88">
        <f>IF(AND(L128&gt;0),(X128/L128),0)</f>
        <v>0.39130063046319707</v>
      </c>
      <c r="X128" s="86">
        <f>SUM(X127,X123,X119,X115,X111,X107,X103,X99,X95,X91,X87,X83,X79,X75,X71,X67,X63,X59,X55,X51,X47,X43,X39,X35,X31,X27,X23,X19,X15,X11,X7)</f>
        <v>501869.77775000007</v>
      </c>
      <c r="Y128" s="89">
        <f>IF(AND(L128&gt;0),(Z128/L128),0)</f>
        <v>3.1846612556923806E-3</v>
      </c>
      <c r="Z128" s="86">
        <f>SUM(Z127,Z123,Z119,Z115,Z111,Z107,Z103,Z99,Z95,Z91,Z87,Z83,Z79,Z75,Z71,Z67,Z63,Z59,Z55,Z51,Z47,Z43,Z39,Z35,Z31,Z27,Z23,Z19,Z15,Z11,Z7)</f>
        <v>4084.5455186499998</v>
      </c>
      <c r="AA128" s="90">
        <f>(AC128+AK128)/J128</f>
        <v>2.9923900982919182E-3</v>
      </c>
      <c r="AB128" s="91">
        <f>AC128/(L128-AH128)</f>
        <v>2.6290267625007143E-4</v>
      </c>
      <c r="AC128" s="92">
        <f>SUM(AC127,AC123,AC119,AC115,AC111,AC107,AC103,AC99,AC95,AC91,AC87,AC83,AC79,AC75,AC71,AC67,AC63,AC59,AC55,AC51,AC47,AC43,AC39,AC35,AC31,AC27,AC23,AC19,AC15,AC11,AC7)</f>
        <v>332.12029306000005</v>
      </c>
      <c r="AD128" s="88">
        <f>AE128/AH128</f>
        <v>0.19982379578969203</v>
      </c>
      <c r="AE128" s="86">
        <f>SUM(AE127,AE123,AE119,AE115,AE111,AE107,AE103,AE99,AE95,AE91,AE87,AE83,AE79,AE75,AE71,AE67,AE63,AE59,AE55,AE51,AE47,AE43,AE39,AE35,AE31,AE27,AE23,AE19,AE15,AE11,AE7)</f>
        <v>3853.8017256000007</v>
      </c>
      <c r="AF128" s="93">
        <f>((Y128-AB128)*AD128)/((AD128-AB128)*Y128)</f>
        <v>0.9186558588878202</v>
      </c>
      <c r="AG128" s="94">
        <f>((AA128-AB128)*AJ128)/((AJ128-AB128)*AA128)</f>
        <v>0.91336023472464434</v>
      </c>
      <c r="AH128" s="86">
        <f>SUM(AH127,AH123,AH119,AH115,AH111,AH107,AH103,AH99,AH95,AH91,AH87,AH83,AH79,AH75,AH71,AH67,AH63,AH59,AH55,AH51,AH47,AH43,AH39,AH35,AH31,AH27,AH23,AH19,AH15,AH11,AH7)</f>
        <v>19286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8.9836637664772567E-2</v>
      </c>
      <c r="AJ128" s="88">
        <f>AK128/AH128</f>
        <v>0.1972567383646168</v>
      </c>
      <c r="AK128" s="86">
        <f>SUM(AK127,AK123,AK119,AK115,AK111,AK107,AK103,AK99,AK95,AK91,AK87,AK83,AK79,AK75,AK71,AK67,AK63,AK59,AK55,AK51,AK47,AK43,AK39,AK35,AK31,AK27,AK23,AK19,AK15,AK11,AK7)</f>
        <v>3804.2934560999997</v>
      </c>
      <c r="AL128" s="86"/>
      <c r="AM128" s="128">
        <f>SUM(AM127,AM123,AM119,AM115,AM111,AM107,AM103,AM99,AM95,AM91,AM87,AM83,AM79,AM75,AM71,AM67,AM63,AM59,AM55,AM51,AM47,AM43,AM39,AM35,AM31,AM27,AM23,AM19,AM15,AM11,AM7)</f>
        <v>18645.160000000003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R1:R1048576 AC1:AC1048576 AG1:AG1048576 Z1:AA1048576 L1:L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R1:AS1"/>
    <mergeCell ref="AT1:AU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topLeftCell="B1" zoomScale="110" zoomScaleNormal="110" workbookViewId="0">
      <pane ySplit="2" topLeftCell="A48" activePane="bottomLeft" state="frozen"/>
      <selection pane="bottomLeft" activeCell="U130" sqref="U130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28515625" style="131" customWidth="1"/>
    <col min="40" max="40" width="11.28515625" style="132" hidden="1" customWidth="1"/>
    <col min="41" max="41" width="11.5703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f>'Януари '!AO127</f>
        <v>1866.2719999999999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47" t="s">
        <v>55</v>
      </c>
      <c r="D4" s="12">
        <v>13898</v>
      </c>
      <c r="E4" s="12">
        <v>1</v>
      </c>
      <c r="F4" s="12">
        <v>12425</v>
      </c>
      <c r="G4" s="13">
        <v>0.9</v>
      </c>
      <c r="H4" s="13">
        <v>2.9</v>
      </c>
      <c r="I4" s="12">
        <v>12553</v>
      </c>
      <c r="J4" s="12">
        <v>13958</v>
      </c>
      <c r="K4" s="14">
        <v>0.08</v>
      </c>
      <c r="L4" s="25">
        <f>J4*(1-K4)</f>
        <v>12841.36</v>
      </c>
      <c r="M4" s="15">
        <v>0.68100000000000005</v>
      </c>
      <c r="N4" s="26">
        <f>L4*M4</f>
        <v>8744.9661600000018</v>
      </c>
      <c r="O4" s="14">
        <v>0.22800000000000001</v>
      </c>
      <c r="P4" s="26">
        <f>L4*O4</f>
        <v>2927.8300800000002</v>
      </c>
      <c r="Q4" s="16">
        <v>9.0999999999999998E-2</v>
      </c>
      <c r="R4" s="26">
        <f>L4*Q4</f>
        <v>1168.56376</v>
      </c>
      <c r="S4" s="27">
        <v>0.186</v>
      </c>
      <c r="T4" s="26">
        <f>L4*S4</f>
        <v>2388.49296</v>
      </c>
      <c r="U4" s="16">
        <v>0.50700000000000001</v>
      </c>
      <c r="V4" s="26">
        <f>L4*U4</f>
        <v>6510.56952</v>
      </c>
      <c r="W4" s="16">
        <v>0.42</v>
      </c>
      <c r="X4" s="26">
        <f>W4*L4</f>
        <v>5393.3712000000005</v>
      </c>
      <c r="Y4" s="17">
        <v>3.16E-3</v>
      </c>
      <c r="Z4" s="18">
        <f>L4*Y4</f>
        <v>40.578697600000005</v>
      </c>
      <c r="AA4" s="28">
        <f>IF(J4&gt;0,(AC4+AK4)/J4,0)</f>
        <v>2.8816472273964751E-3</v>
      </c>
      <c r="AB4" s="17">
        <v>2.7E-4</v>
      </c>
      <c r="AC4" s="25">
        <f>AB4*L4</f>
        <v>3.4671672</v>
      </c>
      <c r="AD4" s="141">
        <v>0.21260000000000001</v>
      </c>
      <c r="AE4" s="31">
        <f>AH4*(1-AI4)*AD4</f>
        <v>36.531483200000004</v>
      </c>
      <c r="AF4" s="29">
        <f>IF(AND(AD4&gt;0,AB4&gt;0,Y4&gt;0),((Y4-AB4)*AD4)/((AD4-AB4)*Y4),0)</f>
        <v>0.915719917706317</v>
      </c>
      <c r="AG4" s="62">
        <f t="shared" ref="AG4:AG35" si="0">IF(AND(AA4&gt;0,AJ4&gt;0,AB4&gt;0),((AJ4*(AA4-AB4))/(AA4*(AJ4-AB4))),0)</f>
        <v>0.90744903762552354</v>
      </c>
      <c r="AH4" s="12">
        <v>188</v>
      </c>
      <c r="AI4" s="14">
        <v>8.5999999999999993E-2</v>
      </c>
      <c r="AJ4" s="15">
        <v>0.21390000000000001</v>
      </c>
      <c r="AK4" s="31">
        <f>AH4*(1-AI4)*AJ4</f>
        <v>36.7548648</v>
      </c>
      <c r="AL4" s="19">
        <v>1.62</v>
      </c>
      <c r="AM4" s="19"/>
      <c r="AN4" s="119">
        <f>AN3+AH4-AM4</f>
        <v>2054.2719999999999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52</v>
      </c>
      <c r="D5" s="35">
        <v>20852</v>
      </c>
      <c r="E5" s="35">
        <v>1</v>
      </c>
      <c r="F5" s="35">
        <v>16801</v>
      </c>
      <c r="G5" s="36">
        <v>0.5</v>
      </c>
      <c r="H5" s="36">
        <v>2.7</v>
      </c>
      <c r="I5" s="35">
        <v>17308</v>
      </c>
      <c r="J5" s="35">
        <v>14018</v>
      </c>
      <c r="K5" s="37">
        <v>0.08</v>
      </c>
      <c r="L5" s="38">
        <f>J5*(1-K5)</f>
        <v>12896.560000000001</v>
      </c>
      <c r="M5" s="39">
        <v>0.61299999999999999</v>
      </c>
      <c r="N5" s="26">
        <f>L5*M5</f>
        <v>7905.5912800000006</v>
      </c>
      <c r="O5" s="37">
        <v>0.312</v>
      </c>
      <c r="P5" s="26">
        <f>L5*O5</f>
        <v>4023.7267200000006</v>
      </c>
      <c r="Q5" s="40">
        <v>7.4999999999999997E-2</v>
      </c>
      <c r="R5" s="26">
        <f>L5*Q5</f>
        <v>967.24200000000008</v>
      </c>
      <c r="S5" s="29">
        <v>0.21099999999999999</v>
      </c>
      <c r="T5" s="26">
        <f>L5*S5</f>
        <v>2721.17416</v>
      </c>
      <c r="U5" s="40">
        <v>0.502</v>
      </c>
      <c r="V5" s="26">
        <f>L5*U5</f>
        <v>6474.0731200000009</v>
      </c>
      <c r="W5" s="40">
        <v>0.4</v>
      </c>
      <c r="X5" s="26">
        <f>W5*L5</f>
        <v>5158.6240000000007</v>
      </c>
      <c r="Y5" s="41">
        <v>2.99E-3</v>
      </c>
      <c r="Z5" s="18">
        <f>L5*Y5</f>
        <v>38.560714400000002</v>
      </c>
      <c r="AA5" s="28">
        <f>IF(J5&gt;0,(AC5+AK5)/J5,0)</f>
        <v>3.2221900413753747E-3</v>
      </c>
      <c r="AB5" s="41">
        <v>2.9999999999999997E-4</v>
      </c>
      <c r="AC5" s="38">
        <f>AB5*L5</f>
        <v>3.8689680000000002</v>
      </c>
      <c r="AD5" s="29">
        <v>0.21640000000000001</v>
      </c>
      <c r="AE5" s="42">
        <f>AH5*(1-AI5)*AD5</f>
        <v>41.626704000000004</v>
      </c>
      <c r="AF5" s="29">
        <f>IF(AND(AD5&gt;0,AB5&gt;0,Y5&gt;0),((Y5-AB5)*AD5)/((AD5-AB5)*Y5),0)</f>
        <v>0.90091450910717363</v>
      </c>
      <c r="AG5" s="30">
        <f t="shared" si="0"/>
        <v>0.90816459895872459</v>
      </c>
      <c r="AH5" s="35">
        <v>210</v>
      </c>
      <c r="AI5" s="37">
        <v>8.4000000000000005E-2</v>
      </c>
      <c r="AJ5" s="39">
        <v>0.2147</v>
      </c>
      <c r="AK5" s="42">
        <f>AH5*(1-AI5)*AJ5</f>
        <v>41.299692</v>
      </c>
      <c r="AL5" s="43">
        <v>1.65</v>
      </c>
      <c r="AM5" s="43"/>
      <c r="AN5" s="134">
        <f>AN4+AH5-AM5</f>
        <v>2264.2719999999999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47" t="s">
        <v>51</v>
      </c>
      <c r="D6" s="44">
        <v>15850</v>
      </c>
      <c r="E6" s="44">
        <v>1</v>
      </c>
      <c r="F6" s="44">
        <v>14553</v>
      </c>
      <c r="G6" s="38">
        <v>0.7</v>
      </c>
      <c r="H6" s="38">
        <v>2.9</v>
      </c>
      <c r="I6" s="44">
        <v>15603</v>
      </c>
      <c r="J6" s="44">
        <v>13998</v>
      </c>
      <c r="K6" s="40">
        <v>7.3999999999999996E-2</v>
      </c>
      <c r="L6" s="38">
        <f>J6*(1-K6)</f>
        <v>12962.148000000001</v>
      </c>
      <c r="M6" s="29">
        <v>0.60699999999999998</v>
      </c>
      <c r="N6" s="26">
        <f>L6*M6</f>
        <v>7868.0238360000003</v>
      </c>
      <c r="O6" s="40">
        <v>0.32600000000000001</v>
      </c>
      <c r="P6" s="26">
        <f>L6*O6</f>
        <v>4225.6602480000001</v>
      </c>
      <c r="Q6" s="40">
        <v>6.7000000000000004E-2</v>
      </c>
      <c r="R6" s="26">
        <f>L6*Q6</f>
        <v>868.46391600000015</v>
      </c>
      <c r="S6" s="29">
        <v>0.187</v>
      </c>
      <c r="T6" s="26">
        <f>L6*S6</f>
        <v>2423.9216760000004</v>
      </c>
      <c r="U6" s="40">
        <v>0.53900000000000003</v>
      </c>
      <c r="V6" s="26">
        <f>L6*U6</f>
        <v>6986.597772000001</v>
      </c>
      <c r="W6" s="40">
        <v>0.4</v>
      </c>
      <c r="X6" s="26">
        <f>W6*L6</f>
        <v>5184.8592000000008</v>
      </c>
      <c r="Y6" s="48">
        <v>2.9399999999999999E-3</v>
      </c>
      <c r="Z6" s="18">
        <f>L6*Y6</f>
        <v>38.108715119999999</v>
      </c>
      <c r="AA6" s="28">
        <f>IF(J6&gt;0,(AC6+AK6)/J6,0)</f>
        <v>2.3009807372481785E-3</v>
      </c>
      <c r="AB6" s="48">
        <v>2.7E-4</v>
      </c>
      <c r="AC6" s="38">
        <f>AB6*L6</f>
        <v>3.4997799600000001</v>
      </c>
      <c r="AD6" s="29">
        <v>0.22869999999999999</v>
      </c>
      <c r="AE6" s="42">
        <f>AH6*(1-AI6)*AD6</f>
        <v>29.602470600000004</v>
      </c>
      <c r="AF6" s="29">
        <f>IF(AND(AD6&gt;0,AB6&gt;0,Y6&gt;0),((Y6-AB6)*AD6)/((AD6-AB6)*Y6),0)</f>
        <v>0.90923669734934209</v>
      </c>
      <c r="AG6" s="30">
        <f t="shared" si="0"/>
        <v>0.88373451226640254</v>
      </c>
      <c r="AH6" s="44">
        <v>141</v>
      </c>
      <c r="AI6" s="40">
        <v>8.2000000000000003E-2</v>
      </c>
      <c r="AJ6" s="29">
        <v>0.2218</v>
      </c>
      <c r="AK6" s="42">
        <f>AH6*(1-AI6)*AJ6</f>
        <v>28.709348400000003</v>
      </c>
      <c r="AL6" s="18">
        <v>1.5</v>
      </c>
      <c r="AM6" s="18"/>
      <c r="AN6" s="134">
        <f>AN5+AH6-AM6</f>
        <v>2405.2719999999999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50600</v>
      </c>
      <c r="E7" s="52"/>
      <c r="F7" s="52">
        <f>SUM(F4:F6)</f>
        <v>43779</v>
      </c>
      <c r="G7" s="53"/>
      <c r="H7" s="53"/>
      <c r="I7" s="52">
        <f>SUM(I4:I6)</f>
        <v>45464</v>
      </c>
      <c r="J7" s="52">
        <f>SUM(J4:J6)</f>
        <v>41974</v>
      </c>
      <c r="K7" s="21">
        <f>IF(J7&gt;0,(J4*K4+J5*K5+J6*K6)/J7,0)</f>
        <v>7.7999047029113255E-2</v>
      </c>
      <c r="L7" s="53">
        <f>L4+L5+L6</f>
        <v>38700.067999999999</v>
      </c>
      <c r="M7" s="54">
        <f>IF(L7&gt;0,N7/L7,0)</f>
        <v>0.63355395850984042</v>
      </c>
      <c r="N7" s="55">
        <f>N4+N5+N6</f>
        <v>24518.581276000004</v>
      </c>
      <c r="O7" s="21">
        <f>IF(L7&gt;0,P7/L7,0)</f>
        <v>0.28881647050335935</v>
      </c>
      <c r="P7" s="55">
        <f>P4+P5+P6</f>
        <v>11177.217048</v>
      </c>
      <c r="Q7" s="21">
        <f>IF(L7&gt;0,R7/L7,0)</f>
        <v>7.7629570986800345E-2</v>
      </c>
      <c r="R7" s="55">
        <f>R4+R5+R6</f>
        <v>3004.2696760000003</v>
      </c>
      <c r="S7" s="21">
        <f>IF(L7&gt;0,T7/L7,0)</f>
        <v>0.19466603510877553</v>
      </c>
      <c r="T7" s="55">
        <f>T4+T5+T6</f>
        <v>7533.588796</v>
      </c>
      <c r="U7" s="21">
        <f>IF(L7&gt;0,V7/L7,0)</f>
        <v>0.51605181706657477</v>
      </c>
      <c r="V7" s="55">
        <f>V4+V5+V6</f>
        <v>19971.240412000003</v>
      </c>
      <c r="W7" s="21">
        <f>IF(L7&gt;0,X7/L7,0)</f>
        <v>0.40663635009633581</v>
      </c>
      <c r="X7" s="55">
        <f>X4+X5+X6</f>
        <v>15736.854400000002</v>
      </c>
      <c r="Y7" s="56">
        <f>IF(L7&gt;0,Z7/L7,0)</f>
        <v>3.0296620440046773E-3</v>
      </c>
      <c r="Z7" s="57">
        <f>SUM(Z4:Z6)</f>
        <v>117.24812712000001</v>
      </c>
      <c r="AA7" s="56">
        <f>IF(L7&gt;0,(AA4*L4+AA5*L5+AA6*L6)/L7,0)</f>
        <v>2.8006433865015432E-3</v>
      </c>
      <c r="AB7" s="56">
        <f>IF(J7&gt;0,(J4*AB4+J5*AB5+J6*AB6)/J7,0)</f>
        <v>2.8001905941773479E-4</v>
      </c>
      <c r="AC7" s="53">
        <f>SUM(AC4:AC6)</f>
        <v>10.835915160000001</v>
      </c>
      <c r="AD7" s="54">
        <f>IF(J7&gt;0,(J4*AD4+J5*AD5+J6*AD6)/J7,0)</f>
        <v>0.21923830466479249</v>
      </c>
      <c r="AE7" s="59">
        <f>SUM(AE4:AE6)</f>
        <v>107.76065780000002</v>
      </c>
      <c r="AF7" s="54">
        <f>IF(AND(Z7&gt;0),((Z4*AF4+Z5*AF5+Z6*AF6)/Z7),0)</f>
        <v>0.90874347935882993</v>
      </c>
      <c r="AG7" s="58">
        <f t="shared" si="0"/>
        <v>0.90118012296691163</v>
      </c>
      <c r="AH7" s="52">
        <f>SUM(AH4:AH6)</f>
        <v>539</v>
      </c>
      <c r="AI7" s="21">
        <f>IF(AH7&gt;0,(AI4*AH4+AI5*AH5+AI6*AH6)/AH7,0)</f>
        <v>8.4174397031539894E-2</v>
      </c>
      <c r="AJ7" s="54">
        <f>IF(J7&gt;0,(AJ4*J4+AJ5*J5+AJ6*J6)/J7,0)</f>
        <v>0.21680176299614048</v>
      </c>
      <c r="AK7" s="59">
        <f>SUM(AK4:AK6)</f>
        <v>106.76390520000001</v>
      </c>
      <c r="AL7" s="57"/>
      <c r="AM7" s="57">
        <f>SUM(AM4:AM6)</f>
        <v>0</v>
      </c>
      <c r="AN7" s="124"/>
      <c r="AO7" s="125">
        <f>AN6</f>
        <v>2405.2719999999999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47" t="s">
        <v>55</v>
      </c>
      <c r="D8" s="12">
        <v>9470</v>
      </c>
      <c r="E8" s="12">
        <v>1</v>
      </c>
      <c r="F8" s="12">
        <v>9719</v>
      </c>
      <c r="G8" s="13">
        <v>0.8</v>
      </c>
      <c r="H8" s="13">
        <v>3.2</v>
      </c>
      <c r="I8" s="12">
        <v>9852</v>
      </c>
      <c r="J8" s="12">
        <v>13860</v>
      </c>
      <c r="K8" s="14">
        <v>7.4999999999999997E-2</v>
      </c>
      <c r="L8" s="25">
        <f>J8*(1-K8)</f>
        <v>12820.5</v>
      </c>
      <c r="M8" s="15">
        <v>0.64800000000000002</v>
      </c>
      <c r="N8" s="26">
        <f>L8*M8</f>
        <v>8307.6840000000011</v>
      </c>
      <c r="O8" s="14">
        <v>0.28999999999999998</v>
      </c>
      <c r="P8" s="26">
        <f>L8*O8</f>
        <v>3717.9449999999997</v>
      </c>
      <c r="Q8" s="16">
        <v>6.2E-2</v>
      </c>
      <c r="R8" s="26">
        <f>L8*Q8</f>
        <v>794.87099999999998</v>
      </c>
      <c r="S8" s="16">
        <v>0.18</v>
      </c>
      <c r="T8" s="26">
        <f>L8*S8</f>
        <v>2307.69</v>
      </c>
      <c r="U8" s="16">
        <v>0.52800000000000002</v>
      </c>
      <c r="V8" s="26">
        <f>L8*U8</f>
        <v>6769.2240000000002</v>
      </c>
      <c r="W8" s="16">
        <v>0.41</v>
      </c>
      <c r="X8" s="26">
        <f>W8*L8</f>
        <v>5256.4049999999997</v>
      </c>
      <c r="Y8" s="17">
        <v>3.0300000000000001E-3</v>
      </c>
      <c r="Z8" s="61">
        <f>L8*Y8</f>
        <v>38.846115000000005</v>
      </c>
      <c r="AA8" s="28">
        <f>IF(J8&gt;0,(AC8+AK8)/J8,0)</f>
        <v>3.6577566089466087E-3</v>
      </c>
      <c r="AB8" s="17">
        <v>2.7E-4</v>
      </c>
      <c r="AC8" s="25">
        <f>AB8*L8</f>
        <v>3.461535</v>
      </c>
      <c r="AD8" s="141">
        <v>0.2268</v>
      </c>
      <c r="AE8" s="31">
        <f>AH8*(1-AI8)*AD8</f>
        <v>48.299781600000003</v>
      </c>
      <c r="AF8" s="29">
        <f>IF(AND(AD8&gt;0,AB8&gt;0,Y8&gt;0),((Y8-AB8)*AD8)/((AD8-AB8)*Y8),0)</f>
        <v>0.91197677574670466</v>
      </c>
      <c r="AG8" s="62">
        <f t="shared" si="0"/>
        <v>0.92731309314616073</v>
      </c>
      <c r="AH8" s="12">
        <v>233</v>
      </c>
      <c r="AI8" s="14">
        <v>8.5999999999999993E-2</v>
      </c>
      <c r="AJ8" s="15">
        <v>0.2218</v>
      </c>
      <c r="AK8" s="31">
        <f t="shared" ref="AK8:AK70" si="1">AH8*(1-AI8)*AJ8</f>
        <v>47.234971600000002</v>
      </c>
      <c r="AL8" s="19">
        <v>1.62</v>
      </c>
      <c r="AM8" s="19"/>
      <c r="AN8" s="119">
        <f>AN6+AH8-AM8</f>
        <v>2638.2719999999999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11" t="s">
        <v>52</v>
      </c>
      <c r="D9" s="35">
        <v>18880</v>
      </c>
      <c r="E9" s="44">
        <v>2</v>
      </c>
      <c r="F9" s="35">
        <v>15942</v>
      </c>
      <c r="G9" s="36">
        <v>0.6</v>
      </c>
      <c r="H9" s="38">
        <v>4.3</v>
      </c>
      <c r="I9" s="35">
        <v>16082</v>
      </c>
      <c r="J9" s="35">
        <v>13788</v>
      </c>
      <c r="K9" s="40">
        <v>7.4999999999999997E-2</v>
      </c>
      <c r="L9" s="38">
        <f>J9*(1-K9)</f>
        <v>12753.900000000001</v>
      </c>
      <c r="M9" s="39">
        <v>0.65100000000000002</v>
      </c>
      <c r="N9" s="26">
        <f>L9*M9</f>
        <v>8302.7889000000014</v>
      </c>
      <c r="O9" s="37">
        <v>0.215</v>
      </c>
      <c r="P9" s="26">
        <f>L9*O9</f>
        <v>2742.0885000000003</v>
      </c>
      <c r="Q9" s="40">
        <v>0.13400000000000001</v>
      </c>
      <c r="R9" s="26">
        <f>L9*Q9</f>
        <v>1709.0226000000002</v>
      </c>
      <c r="S9" s="40">
        <v>0.184</v>
      </c>
      <c r="T9" s="26">
        <f>L9*S9</f>
        <v>2346.7176000000004</v>
      </c>
      <c r="U9" s="40">
        <v>0.53100000000000003</v>
      </c>
      <c r="V9" s="26">
        <f>L9*U9</f>
        <v>6772.3209000000015</v>
      </c>
      <c r="W9" s="40">
        <v>0.4</v>
      </c>
      <c r="X9" s="26">
        <f>W9*L9</f>
        <v>5101.5600000000013</v>
      </c>
      <c r="Y9" s="41">
        <v>3.0999999999999999E-3</v>
      </c>
      <c r="Z9" s="18">
        <f>L9*Y9</f>
        <v>39.537090000000006</v>
      </c>
      <c r="AA9" s="28">
        <f>IF(J9&gt;0,(AC9+AK9)/J9,0)</f>
        <v>3.1267864809979696E-3</v>
      </c>
      <c r="AB9" s="41">
        <v>2.7999999999999998E-4</v>
      </c>
      <c r="AC9" s="38">
        <f>AB9*L9</f>
        <v>3.5710920000000002</v>
      </c>
      <c r="AD9" s="29">
        <v>0.2273</v>
      </c>
      <c r="AE9" s="42">
        <f>AH9*(1-AI9)*AD9</f>
        <v>40.853083599999998</v>
      </c>
      <c r="AF9" s="29">
        <f>IF(AND(AD9&gt;0,AB9&gt;0,Y9&gt;0),((Y9-AB9)*AD9)/((AD9-AB9)*Y9),0)</f>
        <v>0.91079938956635909</v>
      </c>
      <c r="AG9" s="30">
        <f t="shared" si="0"/>
        <v>0.91161142544092078</v>
      </c>
      <c r="AH9" s="35">
        <v>196</v>
      </c>
      <c r="AI9" s="40">
        <v>8.3000000000000004E-2</v>
      </c>
      <c r="AJ9" s="39">
        <v>0.22</v>
      </c>
      <c r="AK9" s="42">
        <f t="shared" si="1"/>
        <v>39.541040000000002</v>
      </c>
      <c r="AL9" s="18">
        <v>1.6</v>
      </c>
      <c r="AM9" s="18"/>
      <c r="AN9" s="134">
        <f>AN8+AH9-AM9</f>
        <v>2834.2719999999999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11" t="s">
        <v>53</v>
      </c>
      <c r="D10" s="44">
        <v>16600</v>
      </c>
      <c r="E10" s="44">
        <v>1</v>
      </c>
      <c r="F10" s="44">
        <v>14636</v>
      </c>
      <c r="G10" s="38">
        <v>0.9</v>
      </c>
      <c r="H10" s="38">
        <v>4.7</v>
      </c>
      <c r="I10" s="44">
        <v>15385</v>
      </c>
      <c r="J10" s="44">
        <v>13770</v>
      </c>
      <c r="K10" s="40">
        <v>7.6999999999999999E-2</v>
      </c>
      <c r="L10" s="38">
        <f>J10*(1-K10)</f>
        <v>12709.710000000001</v>
      </c>
      <c r="M10" s="29">
        <v>0.61199999999999999</v>
      </c>
      <c r="N10" s="26">
        <f>L10*M10</f>
        <v>7778.3425200000001</v>
      </c>
      <c r="O10" s="40">
        <v>0.22700000000000001</v>
      </c>
      <c r="P10" s="26">
        <f>L10*O10</f>
        <v>2885.1041700000005</v>
      </c>
      <c r="Q10" s="40">
        <v>0.161</v>
      </c>
      <c r="R10" s="26">
        <f>L10*Q10</f>
        <v>2046.2633100000003</v>
      </c>
      <c r="S10" s="40">
        <v>0.188</v>
      </c>
      <c r="T10" s="26">
        <f>L10*S10</f>
        <v>2389.4254800000003</v>
      </c>
      <c r="U10" s="40">
        <v>0.51200000000000001</v>
      </c>
      <c r="V10" s="26">
        <f>L10*U10</f>
        <v>6507.3715200000006</v>
      </c>
      <c r="W10" s="40">
        <v>0.4</v>
      </c>
      <c r="X10" s="26">
        <f>W10*L10</f>
        <v>5083.8840000000009</v>
      </c>
      <c r="Y10" s="48">
        <v>3.0899999999999999E-3</v>
      </c>
      <c r="Z10" s="18">
        <f>L10*Y10</f>
        <v>39.273003899999999</v>
      </c>
      <c r="AA10" s="28">
        <f>IF(J10&gt;0,(AC10+AK10)/J10,0)</f>
        <v>2.9605323529411759E-3</v>
      </c>
      <c r="AB10" s="48">
        <v>2.7E-4</v>
      </c>
      <c r="AC10" s="38">
        <f>AB10*L10</f>
        <v>3.4316217000000004</v>
      </c>
      <c r="AD10" s="29">
        <v>0.2248</v>
      </c>
      <c r="AE10" s="42">
        <f>AH10*(1-AI10)*AD10</f>
        <v>38.748326399999996</v>
      </c>
      <c r="AF10" s="29">
        <f>IF(AND(AD10&gt;0,AB10&gt;0,Y10&gt;0),((Y10-AB10)*AD10)/((AD10-AB10)*Y10),0)</f>
        <v>0.91371879728053285</v>
      </c>
      <c r="AG10" s="30">
        <f t="shared" si="0"/>
        <v>0.90993445330014966</v>
      </c>
      <c r="AH10" s="44">
        <v>189</v>
      </c>
      <c r="AI10" s="40">
        <v>8.7999999999999995E-2</v>
      </c>
      <c r="AJ10" s="29">
        <v>0.21659999999999999</v>
      </c>
      <c r="AK10" s="42">
        <f t="shared" si="1"/>
        <v>37.334908799999994</v>
      </c>
      <c r="AL10" s="18">
        <v>1.7</v>
      </c>
      <c r="AM10" s="18"/>
      <c r="AN10" s="134">
        <f>AN9+AH10-AM10</f>
        <v>3023.2719999999999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44950</v>
      </c>
      <c r="E11" s="52"/>
      <c r="F11" s="52">
        <f>SUM(F8:F10)</f>
        <v>40297</v>
      </c>
      <c r="G11" s="53"/>
      <c r="H11" s="53"/>
      <c r="I11" s="52">
        <f>SUM(I8:I10)</f>
        <v>41319</v>
      </c>
      <c r="J11" s="52">
        <f>SUM(J8:J10)</f>
        <v>41418</v>
      </c>
      <c r="K11" s="21">
        <f>IF(J11&gt;0,(J8*K8+J9*K9+J10*K10)/J11,0)</f>
        <v>7.5664928292046935E-2</v>
      </c>
      <c r="L11" s="53">
        <f>L8+L9+L10</f>
        <v>38284.11</v>
      </c>
      <c r="M11" s="54">
        <f>IF(L11&gt;0,N11/L11,0)</f>
        <v>0.63704799249610344</v>
      </c>
      <c r="N11" s="55">
        <f>N8+N9+N10</f>
        <v>24388.815419999999</v>
      </c>
      <c r="O11" s="21">
        <f>IF(L11&gt;0,P11/L11,0)</f>
        <v>0.24409964525752328</v>
      </c>
      <c r="P11" s="55">
        <f>P8+P9+P10</f>
        <v>9345.1376700000001</v>
      </c>
      <c r="Q11" s="21">
        <f>IF(L11&gt;0,R11/L11,0)</f>
        <v>0.11885236224637324</v>
      </c>
      <c r="R11" s="55">
        <f>R8+R9+R10</f>
        <v>4550.1569100000006</v>
      </c>
      <c r="S11" s="21">
        <f>IF(L11&gt;0,T11/L11,0)</f>
        <v>0.18398842444032262</v>
      </c>
      <c r="T11" s="55">
        <f>T8+T9+T10</f>
        <v>7043.8330800000003</v>
      </c>
      <c r="U11" s="21">
        <f>IF(L11&gt;0,V11/L11,0)</f>
        <v>0.52368767146474093</v>
      </c>
      <c r="V11" s="55">
        <f>V8+V9+V10</f>
        <v>20048.916420000001</v>
      </c>
      <c r="W11" s="21">
        <f>IF(L11&gt;0,X11/L11,0)</f>
        <v>0.40334877838351219</v>
      </c>
      <c r="X11" s="55">
        <f>X8+X9+X10</f>
        <v>15441.849000000002</v>
      </c>
      <c r="Y11" s="56">
        <f>IF(L11&gt;0,Z11/L11,0)</f>
        <v>3.0732387118310965E-3</v>
      </c>
      <c r="Z11" s="57">
        <f>SUM(Z8:Z10)</f>
        <v>117.6562089</v>
      </c>
      <c r="AA11" s="63">
        <f>IF(L11&gt;0,(AA8*L8+AA9*L9+AA10*L10)/L11,0)</f>
        <v>3.2494029077990844E-3</v>
      </c>
      <c r="AB11" s="56">
        <f>IF(J11&gt;0,(J8*AB8+J9*AB9+J10*AB10)/J11,0)</f>
        <v>2.73328987396784E-4</v>
      </c>
      <c r="AC11" s="53">
        <f>SUM(AC8:AC10)</f>
        <v>10.464248700000001</v>
      </c>
      <c r="AD11" s="54">
        <f>IF(J11&gt;0,(J8*AD8+J9*AD9+J10*AD10)/J11,0)</f>
        <v>0.22630152107779225</v>
      </c>
      <c r="AE11" s="59">
        <f>SUM(AE8:AE10)</f>
        <v>127.9011916</v>
      </c>
      <c r="AF11" s="54">
        <f>IF(AND(Z11&gt;0),((Z8*AF8+Z9*AF9+Z10*AF10)/Z11),0)</f>
        <v>0.91216260525217019</v>
      </c>
      <c r="AG11" s="58">
        <f t="shared" si="0"/>
        <v>0.91702537667940076</v>
      </c>
      <c r="AH11" s="52">
        <f>SUM(AH8:AH10)</f>
        <v>618</v>
      </c>
      <c r="AI11" s="21">
        <f>IF(AH11&gt;0,(AI8*AH8+AI9*AH9+AI10*AH10)/AH11,0)</f>
        <v>8.5660194174757273E-2</v>
      </c>
      <c r="AJ11" s="54">
        <f>IF(J11&gt;0,(AJ8*J8+AJ9*J9+AJ10*J10)/J11,0)</f>
        <v>0.21947196870925684</v>
      </c>
      <c r="AK11" s="59">
        <f>SUM(AK8:AK10)</f>
        <v>124.1109204</v>
      </c>
      <c r="AL11" s="57"/>
      <c r="AM11" s="57">
        <f>SUM(AM8:AM10)</f>
        <v>0</v>
      </c>
      <c r="AN11" s="124"/>
      <c r="AO11" s="125">
        <f>AN10</f>
        <v>3023.2719999999999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50</v>
      </c>
      <c r="D12" s="12">
        <v>3106</v>
      </c>
      <c r="E12" s="12">
        <v>0</v>
      </c>
      <c r="F12" s="12">
        <v>2647</v>
      </c>
      <c r="G12" s="13">
        <v>0.5</v>
      </c>
      <c r="H12" s="13">
        <v>3.1</v>
      </c>
      <c r="I12" s="12">
        <v>3443</v>
      </c>
      <c r="J12" s="12">
        <v>13827</v>
      </c>
      <c r="K12" s="14">
        <v>7.9000000000000001E-2</v>
      </c>
      <c r="L12" s="25">
        <f>J12*(1-K12)</f>
        <v>12734.667000000001</v>
      </c>
      <c r="M12" s="15">
        <v>0.748</v>
      </c>
      <c r="N12" s="26">
        <f>L12*M12</f>
        <v>9525.5309160000015</v>
      </c>
      <c r="O12" s="14">
        <v>0.13400000000000001</v>
      </c>
      <c r="P12" s="26">
        <f>L12*O12</f>
        <v>1706.4453780000003</v>
      </c>
      <c r="Q12" s="16">
        <v>0.11799999999999999</v>
      </c>
      <c r="R12" s="26">
        <f>L12*Q12</f>
        <v>1502.6907060000001</v>
      </c>
      <c r="S12" s="16">
        <v>0.18099999999999999</v>
      </c>
      <c r="T12" s="26">
        <f>L12*S12</f>
        <v>2304.9747270000003</v>
      </c>
      <c r="U12" s="16">
        <v>0.53100000000000003</v>
      </c>
      <c r="V12" s="26">
        <f>L12*U12</f>
        <v>6762.108177000001</v>
      </c>
      <c r="W12" s="16">
        <v>0.4</v>
      </c>
      <c r="X12" s="26">
        <f>W12*L12</f>
        <v>5093.8668000000007</v>
      </c>
      <c r="Y12" s="17">
        <v>3.0400000000000002E-3</v>
      </c>
      <c r="Z12" s="61">
        <f>L12*Y12</f>
        <v>38.713387680000004</v>
      </c>
      <c r="AA12" s="28">
        <f>IF(J12&gt;0,(AC12+AK12)/J12,0)</f>
        <v>2.8577926542272367E-3</v>
      </c>
      <c r="AB12" s="17">
        <v>2.9E-4</v>
      </c>
      <c r="AC12" s="25">
        <f>AB12*L12</f>
        <v>3.6930534300000004</v>
      </c>
      <c r="AD12" s="141">
        <v>0.22489999999999999</v>
      </c>
      <c r="AE12" s="31">
        <f>AH12*(1-AI12)*AD12</f>
        <v>36.6694952</v>
      </c>
      <c r="AF12" s="29">
        <f>IF(AND(AD12&gt;0,AB12&gt;0,Y12&gt;0),((Y12-AB12)*AD12)/((AD12-AB12)*Y12),0)</f>
        <v>0.9057732232946466</v>
      </c>
      <c r="AG12" s="62">
        <f t="shared" si="0"/>
        <v>0.89971068051019643</v>
      </c>
      <c r="AH12" s="12">
        <v>178</v>
      </c>
      <c r="AI12" s="14">
        <v>8.4000000000000005E-2</v>
      </c>
      <c r="AJ12" s="15">
        <v>0.21970000000000001</v>
      </c>
      <c r="AK12" s="31">
        <f t="shared" si="1"/>
        <v>35.821645600000004</v>
      </c>
      <c r="AL12" s="19">
        <v>1.8</v>
      </c>
      <c r="AM12" s="19">
        <v>1206.98</v>
      </c>
      <c r="AN12" s="119">
        <f>AN10+AH12-AM12</f>
        <v>1994.2919999999999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11" t="s">
        <v>52</v>
      </c>
      <c r="D13" s="35">
        <v>18574</v>
      </c>
      <c r="E13" s="44">
        <v>1</v>
      </c>
      <c r="F13" s="35">
        <v>16921</v>
      </c>
      <c r="G13" s="36">
        <v>0.8</v>
      </c>
      <c r="H13" s="38">
        <v>3.2</v>
      </c>
      <c r="I13" s="35">
        <v>17135</v>
      </c>
      <c r="J13" s="35">
        <v>13810</v>
      </c>
      <c r="K13" s="40">
        <v>7.6999999999999999E-2</v>
      </c>
      <c r="L13" s="38">
        <f>J13*(1-K13)</f>
        <v>12746.630000000001</v>
      </c>
      <c r="M13" s="39">
        <v>0.77100000000000002</v>
      </c>
      <c r="N13" s="26">
        <f>L13*M13</f>
        <v>9827.6517300000014</v>
      </c>
      <c r="O13" s="37">
        <v>0.157</v>
      </c>
      <c r="P13" s="26">
        <f>L13*O13</f>
        <v>2001.2209100000002</v>
      </c>
      <c r="Q13" s="40">
        <v>7.1999999999999995E-2</v>
      </c>
      <c r="R13" s="26">
        <f>L13*Q13</f>
        <v>917.75735999999995</v>
      </c>
      <c r="S13" s="40">
        <v>0.187</v>
      </c>
      <c r="T13" s="26">
        <f>L13*S13</f>
        <v>2383.6198100000001</v>
      </c>
      <c r="U13" s="40">
        <v>0.52500000000000002</v>
      </c>
      <c r="V13" s="26">
        <f>L13*U13</f>
        <v>6691.9807500000006</v>
      </c>
      <c r="W13" s="40">
        <v>0.39</v>
      </c>
      <c r="X13" s="26">
        <f>W13*L13</f>
        <v>4971.1857000000009</v>
      </c>
      <c r="Y13" s="41">
        <v>3.0699999999999998E-3</v>
      </c>
      <c r="Z13" s="18">
        <f>L13*Y13</f>
        <v>39.132154100000001</v>
      </c>
      <c r="AA13" s="28">
        <f>IF(J13&gt;0,(AC13+AK13)/J13,0)</f>
        <v>3.1199704272266474E-3</v>
      </c>
      <c r="AB13" s="41">
        <v>2.7999999999999998E-4</v>
      </c>
      <c r="AC13" s="38">
        <f>AB13*L13</f>
        <v>3.5690564</v>
      </c>
      <c r="AD13" s="29">
        <v>0.22889999999999999</v>
      </c>
      <c r="AE13" s="42">
        <f>AH13*(1-AI13)*AD13</f>
        <v>38.706074399999999</v>
      </c>
      <c r="AF13" s="29">
        <f>IF(AND(AD13&gt;0,AB13&gt;0,Y13&gt;0),((Y13-AB13)*AD13)/((AD13-AB13)*Y13),0)</f>
        <v>0.90990782536886805</v>
      </c>
      <c r="AG13" s="30">
        <f t="shared" si="0"/>
        <v>0.91134746072622308</v>
      </c>
      <c r="AH13" s="35">
        <v>184</v>
      </c>
      <c r="AI13" s="40">
        <v>8.1000000000000003E-2</v>
      </c>
      <c r="AJ13" s="39">
        <v>0.23369999999999999</v>
      </c>
      <c r="AK13" s="42">
        <f t="shared" si="1"/>
        <v>39.517735199999997</v>
      </c>
      <c r="AL13" s="18">
        <v>1.55</v>
      </c>
      <c r="AM13" s="18"/>
      <c r="AN13" s="134">
        <f>AN12+AH13-AM13</f>
        <v>2178.2919999999999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53</v>
      </c>
      <c r="D14" s="44">
        <v>16500</v>
      </c>
      <c r="E14" s="44">
        <v>1</v>
      </c>
      <c r="F14" s="44">
        <v>18214</v>
      </c>
      <c r="G14" s="38">
        <v>1</v>
      </c>
      <c r="H14" s="38">
        <v>3.3</v>
      </c>
      <c r="I14" s="44">
        <v>18328</v>
      </c>
      <c r="J14" s="44">
        <v>13855</v>
      </c>
      <c r="K14" s="40">
        <v>7.4999999999999997E-2</v>
      </c>
      <c r="L14" s="38">
        <f>J14*(1-K14)</f>
        <v>12815.875</v>
      </c>
      <c r="M14" s="29">
        <v>0.66800000000000004</v>
      </c>
      <c r="N14" s="26">
        <f>L14*M14</f>
        <v>8561.0045000000009</v>
      </c>
      <c r="O14" s="40">
        <v>0.19</v>
      </c>
      <c r="P14" s="26">
        <f>L14*O14</f>
        <v>2435.0162500000001</v>
      </c>
      <c r="Q14" s="40">
        <v>0.14199999999999999</v>
      </c>
      <c r="R14" s="26">
        <f>L14*Q14</f>
        <v>1819.8542499999999</v>
      </c>
      <c r="S14" s="40">
        <v>0.18099999999999999</v>
      </c>
      <c r="T14" s="26">
        <f>L14*S14</f>
        <v>2319.6733749999999</v>
      </c>
      <c r="U14" s="40">
        <v>0.52900000000000003</v>
      </c>
      <c r="V14" s="26">
        <f>L14*U14</f>
        <v>6779.5978750000004</v>
      </c>
      <c r="W14" s="40">
        <v>0.4</v>
      </c>
      <c r="X14" s="26">
        <f>W14*L14</f>
        <v>5126.3500000000004</v>
      </c>
      <c r="Y14" s="48">
        <v>3.0100000000000001E-3</v>
      </c>
      <c r="Z14" s="18">
        <f>L14*Y14</f>
        <v>38.575783749999999</v>
      </c>
      <c r="AA14" s="28">
        <f>IF(J14&gt;0,(AC14+AK14)/J14,0)</f>
        <v>2.9181635366293756E-3</v>
      </c>
      <c r="AB14" s="48">
        <v>2.7999999999999998E-4</v>
      </c>
      <c r="AC14" s="38">
        <f>AB14*L14</f>
        <v>3.5884449999999997</v>
      </c>
      <c r="AD14" s="29">
        <v>0.22259999999999999</v>
      </c>
      <c r="AE14" s="42">
        <f>AH14*(1-AI14)*AD14</f>
        <v>36.498386400000001</v>
      </c>
      <c r="AF14" s="29">
        <f>IF(AND(AD14&gt;0,AB14&gt;0,Y14&gt;0),((Y14-AB14)*AD14)/((AD14-AB14)*Y14),0)</f>
        <v>0.908119032276961</v>
      </c>
      <c r="AG14" s="30">
        <f t="shared" si="0"/>
        <v>0.90517718978737594</v>
      </c>
      <c r="AH14" s="44">
        <v>179</v>
      </c>
      <c r="AI14" s="40">
        <v>8.4000000000000005E-2</v>
      </c>
      <c r="AJ14" s="29">
        <v>0.22470000000000001</v>
      </c>
      <c r="AK14" s="42">
        <f t="shared" si="1"/>
        <v>36.842710799999999</v>
      </c>
      <c r="AL14" s="18">
        <v>1.58</v>
      </c>
      <c r="AM14" s="18"/>
      <c r="AN14" s="134">
        <f>AN13+AH14-AM14</f>
        <v>2357.2919999999999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38180</v>
      </c>
      <c r="E15" s="52"/>
      <c r="F15" s="52">
        <f>SUM(F12:F14)</f>
        <v>37782</v>
      </c>
      <c r="G15" s="53"/>
      <c r="H15" s="53"/>
      <c r="I15" s="52">
        <f>SUM(I12:I14)</f>
        <v>38906</v>
      </c>
      <c r="J15" s="52">
        <f>SUM(J12:J14)</f>
        <v>41492</v>
      </c>
      <c r="K15" s="21">
        <f>IF(J15&gt;0,(J12*K12+J13*K13+J14*K14)/J15,0)</f>
        <v>7.6998650342234645E-2</v>
      </c>
      <c r="L15" s="53">
        <f>L12+L13+L14</f>
        <v>38297.172000000006</v>
      </c>
      <c r="M15" s="54">
        <f>IF(L15&gt;0,N15/L15,0)</f>
        <v>0.72888377100011459</v>
      </c>
      <c r="N15" s="55">
        <f>N12+N13+N14</f>
        <v>27914.187146000004</v>
      </c>
      <c r="O15" s="21">
        <f>IF(L15&gt;0,P15/L15,0)</f>
        <v>0.16039519936354568</v>
      </c>
      <c r="P15" s="55">
        <f>P12+P13+P14</f>
        <v>6142.6825380000009</v>
      </c>
      <c r="Q15" s="21">
        <f>IF(L15&gt;0,R15/L15,0)</f>
        <v>0.11072102963633969</v>
      </c>
      <c r="R15" s="55">
        <f>R12+R13+R14</f>
        <v>4240.3023159999993</v>
      </c>
      <c r="S15" s="21">
        <f>IF(L15&gt;0,T15/L15,0)</f>
        <v>0.18299700855196305</v>
      </c>
      <c r="T15" s="55">
        <f>T12+T13+T14</f>
        <v>7008.2679120000012</v>
      </c>
      <c r="U15" s="21">
        <f>IF(L15&gt;0,V15/L15,0)</f>
        <v>0.52833370573680993</v>
      </c>
      <c r="V15" s="55">
        <f>V12+V13+V14</f>
        <v>20233.686802</v>
      </c>
      <c r="W15" s="21">
        <f>IF(L15&gt;0,X15/L15,0)</f>
        <v>0.39667165241339492</v>
      </c>
      <c r="X15" s="55">
        <f>X12+X13+X14</f>
        <v>15191.402500000002</v>
      </c>
      <c r="Y15" s="56">
        <f>IF(L15&gt;0,Z15/L15,0)</f>
        <v>3.0399457570914109E-3</v>
      </c>
      <c r="Z15" s="57">
        <f>SUM(Z12:Z14)</f>
        <v>116.42132553</v>
      </c>
      <c r="AA15" s="63">
        <f>IF(L15&gt;0,(AA12*L12+AA13*L13+AA14*L14)/L15,0)</f>
        <v>2.9652572145126015E-3</v>
      </c>
      <c r="AB15" s="56">
        <f>IF(J15&gt;0,(J12*AB12+J13*AB13+J14*AB14)/J15,0)</f>
        <v>2.833324496288441E-4</v>
      </c>
      <c r="AC15" s="53">
        <f>SUM(AC12:AC14)</f>
        <v>10.85055483</v>
      </c>
      <c r="AD15" s="54">
        <f>IF(J15&gt;0,(J12*AD12+J13*AD13+J14*AD14)/J15,0)</f>
        <v>0.22546332546032968</v>
      </c>
      <c r="AE15" s="59">
        <f>SUM(AE12:AE14)</f>
        <v>111.87395600000001</v>
      </c>
      <c r="AF15" s="54">
        <f>IF(AND(Z15&gt;0),((Z12*AF12+Z13*AF13+Z14*AF14)/Z15),0)</f>
        <v>0.90794024299127574</v>
      </c>
      <c r="AG15" s="58">
        <f t="shared" si="0"/>
        <v>0.90558445318457159</v>
      </c>
      <c r="AH15" s="52">
        <f>SUM(AH12:AH14)</f>
        <v>541</v>
      </c>
      <c r="AI15" s="21">
        <f>IF(AH15&gt;0,(AI12*AH12+AI13*AH13+AI14*AH14)/AH15,0)</f>
        <v>8.2979667282809616E-2</v>
      </c>
      <c r="AJ15" s="54">
        <f>IF(J15&gt;0,(AJ12*J12+AJ13*J13+AJ14*J14)/J15,0)</f>
        <v>0.22602929239371444</v>
      </c>
      <c r="AK15" s="59">
        <f>SUM(AK12:AK14)</f>
        <v>112.18209160000001</v>
      </c>
      <c r="AL15" s="57"/>
      <c r="AM15" s="57">
        <f>SUM(AM12:AM14)</f>
        <v>1206.98</v>
      </c>
      <c r="AN15" s="124"/>
      <c r="AO15" s="125">
        <f>AN14</f>
        <v>2357.2919999999999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50</v>
      </c>
      <c r="D16" s="12">
        <v>7016</v>
      </c>
      <c r="E16" s="12">
        <v>0</v>
      </c>
      <c r="F16" s="12">
        <v>7835</v>
      </c>
      <c r="G16" s="13">
        <v>0.4</v>
      </c>
      <c r="H16" s="13">
        <v>2.7</v>
      </c>
      <c r="I16" s="12">
        <v>7307</v>
      </c>
      <c r="J16" s="12">
        <v>13874</v>
      </c>
      <c r="K16" s="14">
        <v>7.9000000000000001E-2</v>
      </c>
      <c r="L16" s="25">
        <f>J16*(1-K16)</f>
        <v>12777.954</v>
      </c>
      <c r="M16" s="15">
        <v>0.747</v>
      </c>
      <c r="N16" s="26">
        <f>L16*M16</f>
        <v>9545.1316379999989</v>
      </c>
      <c r="O16" s="14">
        <v>0.154</v>
      </c>
      <c r="P16" s="26">
        <f>L16*O16</f>
        <v>1967.8049159999998</v>
      </c>
      <c r="Q16" s="16">
        <v>9.9000000000000005E-2</v>
      </c>
      <c r="R16" s="26">
        <f>L16*Q16</f>
        <v>1265.0174460000001</v>
      </c>
      <c r="S16" s="16">
        <v>0.17199999999999999</v>
      </c>
      <c r="T16" s="26">
        <f>L16*S16</f>
        <v>2197.8080879999998</v>
      </c>
      <c r="U16" s="16">
        <v>0.53200000000000003</v>
      </c>
      <c r="V16" s="26">
        <f>L16*U16</f>
        <v>6797.8715280000006</v>
      </c>
      <c r="W16" s="16">
        <v>0.4</v>
      </c>
      <c r="X16" s="26">
        <f>W16*L16</f>
        <v>5111.1815999999999</v>
      </c>
      <c r="Y16" s="17">
        <v>3.0000000000000001E-3</v>
      </c>
      <c r="Z16" s="61">
        <f>L16*Y16</f>
        <v>38.333862000000003</v>
      </c>
      <c r="AA16" s="28">
        <f>IF(J16&gt;0,(AC16+AK16)/J16,0)</f>
        <v>2.8315637134207873E-3</v>
      </c>
      <c r="AB16" s="17">
        <v>2.9E-4</v>
      </c>
      <c r="AC16" s="25">
        <f>AB16*L16</f>
        <v>3.7056066599999999</v>
      </c>
      <c r="AD16" s="141">
        <v>0.21909999999999999</v>
      </c>
      <c r="AE16" s="31">
        <f>AH16*(1-AI16)*AD16</f>
        <v>34.356413700000004</v>
      </c>
      <c r="AF16" s="29">
        <f>IF(AND(AD16&gt;0,AB16&gt;0,Y16&gt;0),((Y16-AB16)*AD16)/((AD16-AB16)*Y16),0)</f>
        <v>0.90453056685404398</v>
      </c>
      <c r="AG16" s="62">
        <f t="shared" si="0"/>
        <v>0.89873175765203905</v>
      </c>
      <c r="AH16" s="12">
        <v>171</v>
      </c>
      <c r="AI16" s="14">
        <v>8.3000000000000004E-2</v>
      </c>
      <c r="AJ16" s="135">
        <v>0.22689999999999999</v>
      </c>
      <c r="AK16" s="31">
        <f t="shared" si="1"/>
        <v>35.579508300000001</v>
      </c>
      <c r="AL16" s="19">
        <v>1.65</v>
      </c>
      <c r="AM16" s="19">
        <v>1008.28</v>
      </c>
      <c r="AN16" s="119">
        <f>AN14+AH16-AM16</f>
        <v>1520.0119999999999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47" t="s">
        <v>51</v>
      </c>
      <c r="D17" s="35">
        <v>18854</v>
      </c>
      <c r="E17" s="44">
        <v>1</v>
      </c>
      <c r="F17" s="35">
        <v>16131</v>
      </c>
      <c r="G17" s="36">
        <v>1</v>
      </c>
      <c r="H17" s="38">
        <v>2.8</v>
      </c>
      <c r="I17" s="35">
        <v>16497</v>
      </c>
      <c r="J17" s="35">
        <v>13901</v>
      </c>
      <c r="K17" s="40">
        <v>7.5999999999999998E-2</v>
      </c>
      <c r="L17" s="38">
        <f>J17*(1-K17)</f>
        <v>12844.524000000001</v>
      </c>
      <c r="M17" s="39">
        <v>0.72799999999999998</v>
      </c>
      <c r="N17" s="26">
        <f>L17*M17</f>
        <v>9350.8134719999998</v>
      </c>
      <c r="O17" s="37">
        <v>0.16700000000000001</v>
      </c>
      <c r="P17" s="26">
        <f>L17*O17</f>
        <v>2145.0355080000004</v>
      </c>
      <c r="Q17" s="40">
        <v>0.105</v>
      </c>
      <c r="R17" s="26">
        <f>L17*Q17</f>
        <v>1348.6750200000001</v>
      </c>
      <c r="S17" s="40">
        <v>0.182</v>
      </c>
      <c r="T17" s="26">
        <f>L17*S17</f>
        <v>2337.703368</v>
      </c>
      <c r="U17" s="40">
        <v>0.53</v>
      </c>
      <c r="V17" s="26">
        <f>L17*U17</f>
        <v>6807.5977200000007</v>
      </c>
      <c r="W17" s="40">
        <v>0.4</v>
      </c>
      <c r="X17" s="26">
        <f>W17*L17</f>
        <v>5137.8096000000005</v>
      </c>
      <c r="Y17" s="41">
        <v>3.0999999999999999E-3</v>
      </c>
      <c r="Z17" s="18">
        <f>L17*Y17</f>
        <v>39.818024400000006</v>
      </c>
      <c r="AA17" s="28">
        <f>IF(J17&gt;0,(AC17+AK17)/J17,0)</f>
        <v>3.0573697144090357E-3</v>
      </c>
      <c r="AB17" s="41">
        <v>2.9999999999999997E-4</v>
      </c>
      <c r="AC17" s="38">
        <f>AB17*L17</f>
        <v>3.8533572</v>
      </c>
      <c r="AD17" s="29">
        <v>0.22969999999999999</v>
      </c>
      <c r="AE17" s="42">
        <f>AH17*(1-AI17)*AD17</f>
        <v>38.714556800000004</v>
      </c>
      <c r="AF17" s="29">
        <f>IF(AND(AD17&gt;0,AB17&gt;0,Y17&gt;0),((Y17-AB17)*AD17)/((AD17-AB17)*Y17),0)</f>
        <v>0.90440700846528099</v>
      </c>
      <c r="AG17" s="30">
        <f t="shared" si="0"/>
        <v>0.90305793772073928</v>
      </c>
      <c r="AH17" s="35">
        <v>184</v>
      </c>
      <c r="AI17" s="40">
        <v>8.4000000000000005E-2</v>
      </c>
      <c r="AJ17" s="136">
        <v>0.2293</v>
      </c>
      <c r="AK17" s="42">
        <f t="shared" si="1"/>
        <v>38.647139200000005</v>
      </c>
      <c r="AL17" s="18">
        <v>1.6</v>
      </c>
      <c r="AM17" s="18"/>
      <c r="AN17" s="134">
        <f>AN16+AH17-AM17</f>
        <v>1704.0119999999999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53</v>
      </c>
      <c r="D18" s="44">
        <v>15000</v>
      </c>
      <c r="E18" s="44">
        <v>1</v>
      </c>
      <c r="F18" s="44">
        <v>15581</v>
      </c>
      <c r="G18" s="38">
        <v>1.1000000000000001</v>
      </c>
      <c r="H18" s="38">
        <v>3.4</v>
      </c>
      <c r="I18" s="44">
        <v>16184</v>
      </c>
      <c r="J18" s="44">
        <v>13860</v>
      </c>
      <c r="K18" s="40">
        <v>7.6999999999999999E-2</v>
      </c>
      <c r="L18" s="38">
        <f>J18*(1-K18)</f>
        <v>12792.78</v>
      </c>
      <c r="M18" s="29">
        <v>0.64200000000000002</v>
      </c>
      <c r="N18" s="26">
        <f>L18*M18</f>
        <v>8212.9647600000008</v>
      </c>
      <c r="O18" s="40">
        <v>0.22</v>
      </c>
      <c r="P18" s="26">
        <f>L18*O18</f>
        <v>2814.4116000000004</v>
      </c>
      <c r="Q18" s="40">
        <v>0.13800000000000001</v>
      </c>
      <c r="R18" s="26">
        <f>L18*Q18</f>
        <v>1765.4036400000002</v>
      </c>
      <c r="S18" s="40">
        <v>0.183</v>
      </c>
      <c r="T18" s="26">
        <f>L18*S18</f>
        <v>2341.0787399999999</v>
      </c>
      <c r="U18" s="40">
        <v>0.51500000000000001</v>
      </c>
      <c r="V18" s="26">
        <f>L18*U18</f>
        <v>6588.2817000000005</v>
      </c>
      <c r="W18" s="40">
        <v>0.4</v>
      </c>
      <c r="X18" s="26">
        <f>W18*L18</f>
        <v>5117.112000000001</v>
      </c>
      <c r="Y18" s="48">
        <v>3.2000000000000002E-3</v>
      </c>
      <c r="Z18" s="18">
        <f>L18*Y18</f>
        <v>40.936896000000004</v>
      </c>
      <c r="AA18" s="28">
        <f>IF(J18&gt;0,(AC18+AK18)/J18,0)</f>
        <v>2.9431935064935066E-3</v>
      </c>
      <c r="AB18" s="48">
        <v>2.9999999999999997E-4</v>
      </c>
      <c r="AC18" s="38">
        <f>AB18*L18</f>
        <v>3.837834</v>
      </c>
      <c r="AD18" s="29">
        <v>0.22570000000000001</v>
      </c>
      <c r="AE18" s="42">
        <f>AH18*(1-AI18)*AD18</f>
        <v>37.335294000000005</v>
      </c>
      <c r="AF18" s="29">
        <f>IF(AND(AD18&gt;0,AB18&gt;0,Y18&gt;0),((Y18-AB18)*AD18)/((AD18-AB18)*Y18),0)</f>
        <v>0.90745618899733793</v>
      </c>
      <c r="AG18" s="30">
        <f t="shared" si="0"/>
        <v>0.89927752711942366</v>
      </c>
      <c r="AH18" s="44">
        <v>180</v>
      </c>
      <c r="AI18" s="40">
        <v>8.1000000000000003E-2</v>
      </c>
      <c r="AJ18" s="137">
        <v>0.22339999999999999</v>
      </c>
      <c r="AK18" s="42">
        <f t="shared" si="1"/>
        <v>36.954827999999999</v>
      </c>
      <c r="AL18" s="18">
        <v>1.55</v>
      </c>
      <c r="AM18" s="18"/>
      <c r="AN18" s="134">
        <f>AN17+AH18-AM18</f>
        <v>1884.0119999999999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40870</v>
      </c>
      <c r="E19" s="52"/>
      <c r="F19" s="52">
        <f>SUM(F16:F18)</f>
        <v>39547</v>
      </c>
      <c r="G19" s="53"/>
      <c r="H19" s="53"/>
      <c r="I19" s="52">
        <f>SUM(I16:I18)</f>
        <v>39988</v>
      </c>
      <c r="J19" s="52">
        <f>SUM(J16:J18)</f>
        <v>41635</v>
      </c>
      <c r="K19" s="21">
        <f>IF(J19&gt;0,(J16*K16+J17*K17+J18*K18)/J19,0)</f>
        <v>7.7332580761378653E-2</v>
      </c>
      <c r="L19" s="53">
        <f>L16+L17+L18</f>
        <v>38415.258000000002</v>
      </c>
      <c r="M19" s="54">
        <f>IF(L19&gt;0,N19/L19,0)</f>
        <v>0.7056807966771953</v>
      </c>
      <c r="N19" s="55">
        <f>N16+N17+N18</f>
        <v>27108.909870000003</v>
      </c>
      <c r="O19" s="21">
        <f>IF(L19&gt;0,P19/L19,0)</f>
        <v>0.1803255368999474</v>
      </c>
      <c r="P19" s="55">
        <f>P16+P17+P18</f>
        <v>6927.2520240000003</v>
      </c>
      <c r="Q19" s="21">
        <f>IF(L19&gt;0,R19/L19,0)</f>
        <v>0.11399366642285731</v>
      </c>
      <c r="R19" s="55">
        <f>R16+R17+R18</f>
        <v>4379.0961060000009</v>
      </c>
      <c r="S19" s="21">
        <f>IF(L19&gt;0,T19/L19,0)</f>
        <v>0.17900674247716883</v>
      </c>
      <c r="T19" s="55">
        <f>T16+T17+T18</f>
        <v>6876.5901960000001</v>
      </c>
      <c r="U19" s="21">
        <f>IF(L19&gt;0,V19/L19,0)</f>
        <v>0.52567005922490484</v>
      </c>
      <c r="V19" s="55">
        <f>V16+V17+V18</f>
        <v>20193.750948000001</v>
      </c>
      <c r="W19" s="21">
        <f>IF(L19&gt;0,X19/L19,0)</f>
        <v>0.4</v>
      </c>
      <c r="X19" s="55">
        <f>X16+X17+X18</f>
        <v>15366.103200000001</v>
      </c>
      <c r="Y19" s="56">
        <f>IF(L19&gt;0,Z19/L19,0)</f>
        <v>3.1000385940398996E-3</v>
      </c>
      <c r="Z19" s="57">
        <f>SUM(Z16:Z18)</f>
        <v>119.08878240000001</v>
      </c>
      <c r="AA19" s="63">
        <f>IF(L19&gt;0,(AA16*L16+AA17*L17+AA18*L18)/L19,0)</f>
        <v>2.9442383694978699E-3</v>
      </c>
      <c r="AB19" s="56">
        <f>IF(J19&gt;0,(J16*AB16+J17*AB17+J18*AB18)/J19,0)</f>
        <v>2.9666770745766778E-4</v>
      </c>
      <c r="AC19" s="53">
        <f>SUM(AC16:AC18)</f>
        <v>11.39679786</v>
      </c>
      <c r="AD19" s="54">
        <f>IF(J19&gt;0,(J16*AD16+J17*AD17+J18*AD18)/J19,0)</f>
        <v>0.22483619791041196</v>
      </c>
      <c r="AE19" s="59">
        <f>SUM(AE16:AE18)</f>
        <v>110.40626450000002</v>
      </c>
      <c r="AF19" s="54">
        <f>IF(AND(Z19&gt;0),((Z16*AF16+Z17*AF17+Z18*AF18)/Z19),0)</f>
        <v>0.90549494012382004</v>
      </c>
      <c r="AG19" s="58">
        <f t="shared" si="0"/>
        <v>0.90041704739877049</v>
      </c>
      <c r="AH19" s="52">
        <f>SUM(AH16:AH18)</f>
        <v>535</v>
      </c>
      <c r="AI19" s="21">
        <f>IF(AH19&gt;0,(AI16*AH16+AI17*AH17+AI18*AH18)/AH19,0)</f>
        <v>8.2671028037383174E-2</v>
      </c>
      <c r="AJ19" s="54">
        <f>IF(J19&gt;0,(AJ16*J16+AJ17*J17+AJ18*J18)/J19,0)</f>
        <v>0.22653618109763418</v>
      </c>
      <c r="AK19" s="59">
        <f>SUM(AK16:AK18)</f>
        <v>111.1814755</v>
      </c>
      <c r="AL19" s="57"/>
      <c r="AM19" s="57">
        <f>SUM(AM16:AM18)</f>
        <v>1008.28</v>
      </c>
      <c r="AN19" s="124"/>
      <c r="AO19" s="125">
        <f>AN18</f>
        <v>1884.0119999999999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11" t="s">
        <v>50</v>
      </c>
      <c r="D20" s="12">
        <v>4977</v>
      </c>
      <c r="E20" s="12">
        <v>0</v>
      </c>
      <c r="F20" s="12">
        <v>4049</v>
      </c>
      <c r="G20" s="13">
        <v>0.4</v>
      </c>
      <c r="H20" s="13">
        <v>2.8</v>
      </c>
      <c r="I20" s="12">
        <v>4780</v>
      </c>
      <c r="J20" s="12">
        <v>13903</v>
      </c>
      <c r="K20" s="14">
        <v>7.8E-2</v>
      </c>
      <c r="L20" s="25">
        <f>J20*(1-K20)</f>
        <v>12818.566000000001</v>
      </c>
      <c r="M20" s="15">
        <v>0.76700000000000002</v>
      </c>
      <c r="N20" s="26">
        <f>L20*M20</f>
        <v>9831.8401220000014</v>
      </c>
      <c r="O20" s="14">
        <v>0.12</v>
      </c>
      <c r="P20" s="26">
        <f>L20*O20</f>
        <v>1538.22792</v>
      </c>
      <c r="Q20" s="16">
        <v>0.113</v>
      </c>
      <c r="R20" s="26">
        <f>L20*Q20</f>
        <v>1448.4979580000002</v>
      </c>
      <c r="S20" s="16">
        <v>0.20100000000000001</v>
      </c>
      <c r="T20" s="26">
        <f>L20*S20</f>
        <v>2576.5317660000005</v>
      </c>
      <c r="U20" s="16">
        <v>0.49099999999999999</v>
      </c>
      <c r="V20" s="26">
        <f>L20*U20</f>
        <v>6293.9159060000002</v>
      </c>
      <c r="W20" s="16">
        <v>0.4</v>
      </c>
      <c r="X20" s="26">
        <f>W20*L20</f>
        <v>5127.4264000000003</v>
      </c>
      <c r="Y20" s="17">
        <v>3.0899999999999999E-3</v>
      </c>
      <c r="Z20" s="61">
        <f>L20*Y20</f>
        <v>39.609368940000003</v>
      </c>
      <c r="AA20" s="28">
        <f>IF(J20&gt;0,(AC20+AK20)/J20,0)</f>
        <v>2.6017297086959649E-3</v>
      </c>
      <c r="AB20" s="17">
        <v>2.9E-4</v>
      </c>
      <c r="AC20" s="25">
        <f>AB20*L20</f>
        <v>3.7173841400000001</v>
      </c>
      <c r="AD20" s="141">
        <v>0.2276</v>
      </c>
      <c r="AE20" s="31">
        <f>AH20*(1-AI20)*AD20</f>
        <v>33.393472000000003</v>
      </c>
      <c r="AF20" s="29">
        <f>IF(AND(AD20&gt;0,AB20&gt;0,Y20&gt;0),((Y20-AB20)*AD20)/((AD20-AB20)*Y20),0)</f>
        <v>0.90730492367536508</v>
      </c>
      <c r="AG20" s="62">
        <f t="shared" si="0"/>
        <v>0.88970211943765998</v>
      </c>
      <c r="AH20" s="12">
        <v>160</v>
      </c>
      <c r="AI20" s="14">
        <v>8.3000000000000004E-2</v>
      </c>
      <c r="AJ20" s="135">
        <v>0.22120000000000001</v>
      </c>
      <c r="AK20" s="31">
        <f t="shared" si="1"/>
        <v>32.454464000000002</v>
      </c>
      <c r="AL20" s="19">
        <v>1.6</v>
      </c>
      <c r="AM20" s="19">
        <v>1004.58</v>
      </c>
      <c r="AN20" s="119">
        <f>AN18+AH20-AM20</f>
        <v>1039.4319999999998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47" t="s">
        <v>51</v>
      </c>
      <c r="D21" s="35">
        <v>18223</v>
      </c>
      <c r="E21" s="44">
        <v>1</v>
      </c>
      <c r="F21" s="35">
        <v>13683</v>
      </c>
      <c r="G21" s="36">
        <v>1</v>
      </c>
      <c r="H21" s="38">
        <v>3.9</v>
      </c>
      <c r="I21" s="35">
        <v>14735</v>
      </c>
      <c r="J21" s="35">
        <v>13872</v>
      </c>
      <c r="K21" s="40">
        <v>7.9000000000000001E-2</v>
      </c>
      <c r="L21" s="38">
        <f>J21*(1-K21)</f>
        <v>12776.112000000001</v>
      </c>
      <c r="M21" s="39">
        <v>0.83199999999999996</v>
      </c>
      <c r="N21" s="26">
        <f>L21*M21</f>
        <v>10629.725184000001</v>
      </c>
      <c r="O21" s="37">
        <v>9.0999999999999998E-2</v>
      </c>
      <c r="P21" s="26">
        <f>L21*O21</f>
        <v>1162.6261919999999</v>
      </c>
      <c r="Q21" s="40">
        <v>7.6999999999999999E-2</v>
      </c>
      <c r="R21" s="26">
        <f>L21*Q21</f>
        <v>983.76062400000001</v>
      </c>
      <c r="S21" s="40">
        <v>0.19900000000000001</v>
      </c>
      <c r="T21" s="26">
        <f>L21*S21</f>
        <v>2542.4462880000005</v>
      </c>
      <c r="U21" s="40">
        <v>0.52400000000000002</v>
      </c>
      <c r="V21" s="26">
        <f>L21*U21</f>
        <v>6694.6826880000008</v>
      </c>
      <c r="W21" s="40">
        <v>0.4</v>
      </c>
      <c r="X21" s="26">
        <f>W21*L21</f>
        <v>5110.4448000000011</v>
      </c>
      <c r="Y21" s="41">
        <v>3.0999999999999999E-3</v>
      </c>
      <c r="Z21" s="18">
        <f>L21*Y21</f>
        <v>39.605947200000003</v>
      </c>
      <c r="AA21" s="28">
        <f>IF(J21&gt;0,(AC21+AK21)/J21,0)</f>
        <v>2.9204091176470584E-3</v>
      </c>
      <c r="AB21" s="41">
        <v>2.9E-4</v>
      </c>
      <c r="AC21" s="38">
        <f>AB21*L21</f>
        <v>3.7050724800000001</v>
      </c>
      <c r="AD21" s="29">
        <v>0.22289999999999999</v>
      </c>
      <c r="AE21" s="42">
        <f>AH21*(1-AI21)*AD21</f>
        <v>37.241240399999995</v>
      </c>
      <c r="AF21" s="29">
        <f>IF(AND(AD21&gt;0,AB21&gt;0,Y21&gt;0),((Y21-AB21)*AD21)/((AD21-AB21)*Y21),0)</f>
        <v>0.90763247165953487</v>
      </c>
      <c r="AG21" s="30">
        <f t="shared" si="0"/>
        <v>0.90188607534632392</v>
      </c>
      <c r="AH21" s="35">
        <v>182</v>
      </c>
      <c r="AI21" s="40">
        <v>8.2000000000000003E-2</v>
      </c>
      <c r="AJ21" s="39">
        <v>0.2203</v>
      </c>
      <c r="AK21" s="42">
        <f t="shared" si="1"/>
        <v>36.806842799999998</v>
      </c>
      <c r="AL21" s="18">
        <v>1.6</v>
      </c>
      <c r="AM21" s="18"/>
      <c r="AN21" s="122">
        <f>AN20+AH21-AM21</f>
        <v>1221.4319999999998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47" t="s">
        <v>49</v>
      </c>
      <c r="D22" s="44">
        <v>13800</v>
      </c>
      <c r="E22" s="44">
        <v>1</v>
      </c>
      <c r="F22" s="44">
        <v>14869</v>
      </c>
      <c r="G22" s="38">
        <v>0.5</v>
      </c>
      <c r="H22" s="38">
        <v>4</v>
      </c>
      <c r="I22" s="44">
        <v>16196</v>
      </c>
      <c r="J22" s="44">
        <v>13808</v>
      </c>
      <c r="K22" s="40">
        <v>7.2999999999999995E-2</v>
      </c>
      <c r="L22" s="38">
        <f>J22*(1-K22)</f>
        <v>12800.016000000001</v>
      </c>
      <c r="M22" s="29">
        <v>0.76600000000000001</v>
      </c>
      <c r="N22" s="26">
        <f>L22*M22</f>
        <v>9804.8122560000011</v>
      </c>
      <c r="O22" s="40">
        <v>0.16700000000000001</v>
      </c>
      <c r="P22" s="26">
        <f>L22*O22</f>
        <v>2137.6026720000004</v>
      </c>
      <c r="Q22" s="40">
        <v>6.7000000000000004E-2</v>
      </c>
      <c r="R22" s="26">
        <f>L22*Q22</f>
        <v>857.60107200000016</v>
      </c>
      <c r="S22" s="40">
        <v>0.214</v>
      </c>
      <c r="T22" s="26">
        <f>L22*S22</f>
        <v>2739.2034240000003</v>
      </c>
      <c r="U22" s="40">
        <v>0.498</v>
      </c>
      <c r="V22" s="26">
        <f>L22*U22</f>
        <v>6374.4079680000004</v>
      </c>
      <c r="W22" s="40">
        <v>0.4</v>
      </c>
      <c r="X22" s="26">
        <f>W22*L22</f>
        <v>5120.0064000000011</v>
      </c>
      <c r="Y22" s="48">
        <v>2.97E-3</v>
      </c>
      <c r="Z22" s="18">
        <f>L22*Y22</f>
        <v>38.016047520000001</v>
      </c>
      <c r="AA22" s="28">
        <f>IF(J22&gt;0,(AC22+AK22)/J22,0)</f>
        <v>2.647574478563152E-3</v>
      </c>
      <c r="AB22" s="48">
        <v>2.9999999999999997E-4</v>
      </c>
      <c r="AC22" s="38">
        <f>AB22*L22</f>
        <v>3.8400048</v>
      </c>
      <c r="AD22" s="29">
        <v>0.20380000000000001</v>
      </c>
      <c r="AE22" s="42">
        <f>AH22*(1-AI22)*AD22</f>
        <v>31.056674400000002</v>
      </c>
      <c r="AF22" s="29">
        <f>IF(AND(AD22&gt;0,AB22&gt;0,Y22&gt;0),((Y22-AB22)*AD22)/((AD22-AB22)*Y22),0)</f>
        <v>0.90031519122428205</v>
      </c>
      <c r="AG22" s="30">
        <f t="shared" si="0"/>
        <v>0.88792944256952777</v>
      </c>
      <c r="AH22" s="44">
        <v>166</v>
      </c>
      <c r="AI22" s="40">
        <v>8.2000000000000003E-2</v>
      </c>
      <c r="AJ22" s="29">
        <v>0.2147</v>
      </c>
      <c r="AK22" s="42">
        <f t="shared" si="1"/>
        <v>32.7177036</v>
      </c>
      <c r="AL22" s="18">
        <v>1.58</v>
      </c>
      <c r="AM22" s="18"/>
      <c r="AN22" s="122">
        <f>AN21+AH22-AM22</f>
        <v>1387.4319999999998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37000</v>
      </c>
      <c r="E23" s="52"/>
      <c r="F23" s="52">
        <f>SUM(F20:F22)</f>
        <v>32601</v>
      </c>
      <c r="G23" s="53"/>
      <c r="H23" s="53"/>
      <c r="I23" s="52">
        <f>SUM(I20:I22)</f>
        <v>35711</v>
      </c>
      <c r="J23" s="52">
        <f>SUM(J20:J22)</f>
        <v>41583</v>
      </c>
      <c r="K23" s="21">
        <f>IF(J23&gt;0,(J20*K20+J21*K21+J22*K22)/J23,0)</f>
        <v>7.6673303994420794E-2</v>
      </c>
      <c r="L23" s="53">
        <f>L20+L21+L22</f>
        <v>38394.694000000003</v>
      </c>
      <c r="M23" s="54">
        <f>IF(L23&gt;0,N23/L23,0)</f>
        <v>0.78829584009707176</v>
      </c>
      <c r="N23" s="55">
        <f>N20+N21+N22</f>
        <v>30266.377562000005</v>
      </c>
      <c r="O23" s="21">
        <f>IF(L23&gt;0,P23/L23,0)</f>
        <v>0.12601889167289626</v>
      </c>
      <c r="P23" s="55">
        <f>P20+P21+P22</f>
        <v>4838.456784</v>
      </c>
      <c r="Q23" s="21">
        <f>IF(L23&gt;0,R23/L23,0)</f>
        <v>8.5685268230032002E-2</v>
      </c>
      <c r="R23" s="55">
        <f>R20+R21+R22</f>
        <v>3289.8596540000008</v>
      </c>
      <c r="S23" s="21">
        <f>IF(L23&gt;0,T23/L23,0)</f>
        <v>0.20466842314201023</v>
      </c>
      <c r="T23" s="55">
        <f>T20+T21+T22</f>
        <v>7858.1814780000013</v>
      </c>
      <c r="U23" s="21">
        <f>IF(L23&gt;0,V23/L23,0)</f>
        <v>0.50431464727912667</v>
      </c>
      <c r="V23" s="55">
        <f>V20+V21+V22</f>
        <v>19363.006562000002</v>
      </c>
      <c r="W23" s="21">
        <f>IF(L23&gt;0,X23/L23,0)</f>
        <v>0.40000000000000008</v>
      </c>
      <c r="X23" s="55">
        <f>X20+X21+X22</f>
        <v>15357.877600000003</v>
      </c>
      <c r="Y23" s="56">
        <f>IF(L23&gt;0,Z23/L23,0)</f>
        <v>3.053321994440169E-3</v>
      </c>
      <c r="Z23" s="57">
        <f>SUM(Z20:Z22)</f>
        <v>117.23136366</v>
      </c>
      <c r="AA23" s="63">
        <f>IF(L23&gt;0,(AA20*L20+AA21*L21+AA22*L22)/L23,0)</f>
        <v>2.7230563068105186E-3</v>
      </c>
      <c r="AB23" s="56">
        <f>IF(J23&gt;0,(J20*AB20+J21*AB21+J22*AB22)/J23,0)</f>
        <v>2.9332058774018222E-4</v>
      </c>
      <c r="AC23" s="53">
        <f>SUM(AC20:AC22)</f>
        <v>11.262461420000001</v>
      </c>
      <c r="AD23" s="54">
        <f>IF(J23&gt;0,(J20*AD20+J21*AD21+J22*AD22)/J23,0)</f>
        <v>0.21812909121516003</v>
      </c>
      <c r="AE23" s="59">
        <f>SUM(AE20:AE22)</f>
        <v>101.6913868</v>
      </c>
      <c r="AF23" s="54">
        <f>IF(AND(Z23&gt;0),((Z20*AF20+Z21*AF21+Z22*AF22)/Z23),0)</f>
        <v>0.90514893789685802</v>
      </c>
      <c r="AG23" s="58">
        <f t="shared" si="0"/>
        <v>0.89348069467844937</v>
      </c>
      <c r="AH23" s="52">
        <f>SUM(AH20:AH22)</f>
        <v>508</v>
      </c>
      <c r="AI23" s="21">
        <f>IF(AH23&gt;0,(AI20*AH20+AI21*AH21+AI22*AH22)/AH23,0)</f>
        <v>8.2314960629921261E-2</v>
      </c>
      <c r="AJ23" s="54">
        <f>IF(J23&gt;0,(AJ20*J20+AJ21*J21+AJ22*J22)/J23,0)</f>
        <v>0.21874137989082076</v>
      </c>
      <c r="AK23" s="59">
        <f>SUM(AK20:AK22)</f>
        <v>101.97901039999999</v>
      </c>
      <c r="AL23" s="57"/>
      <c r="AM23" s="57">
        <f>SUM(AM20:AM22)</f>
        <v>1004.58</v>
      </c>
      <c r="AN23" s="124"/>
      <c r="AO23" s="125">
        <f>AN22</f>
        <v>1387.4319999999998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24" t="s">
        <v>52</v>
      </c>
      <c r="D24" s="12">
        <v>5835</v>
      </c>
      <c r="E24" s="12">
        <v>0</v>
      </c>
      <c r="F24" s="12">
        <v>8272</v>
      </c>
      <c r="G24" s="13">
        <v>1.2</v>
      </c>
      <c r="H24" s="13">
        <v>3.4</v>
      </c>
      <c r="I24" s="12">
        <v>8884</v>
      </c>
      <c r="J24" s="12">
        <v>13789</v>
      </c>
      <c r="K24" s="14">
        <v>7.3999999999999996E-2</v>
      </c>
      <c r="L24" s="25">
        <f>J24*(1-K24)</f>
        <v>12768.614000000001</v>
      </c>
      <c r="M24" s="15">
        <v>0.63100000000000001</v>
      </c>
      <c r="N24" s="26">
        <f>L24*M24</f>
        <v>8056.9954340000013</v>
      </c>
      <c r="O24" s="14">
        <v>0.14599999999999999</v>
      </c>
      <c r="P24" s="26">
        <f>L24*O24</f>
        <v>1864.2176440000001</v>
      </c>
      <c r="Q24" s="16">
        <v>0.223</v>
      </c>
      <c r="R24" s="26">
        <f>L24*Q24</f>
        <v>2847.4009220000003</v>
      </c>
      <c r="S24" s="16">
        <v>0.215</v>
      </c>
      <c r="T24" s="26">
        <f>L24*S24</f>
        <v>2745.2520100000002</v>
      </c>
      <c r="U24" s="16">
        <v>0.51200000000000001</v>
      </c>
      <c r="V24" s="26">
        <f>L24*U24</f>
        <v>6537.5303680000006</v>
      </c>
      <c r="W24" s="16">
        <v>0.4</v>
      </c>
      <c r="X24" s="26">
        <f>W24*L24</f>
        <v>5107.4456000000009</v>
      </c>
      <c r="Y24" s="17">
        <v>2.99E-3</v>
      </c>
      <c r="Z24" s="61">
        <f>L24*Y24</f>
        <v>38.178155860000004</v>
      </c>
      <c r="AA24" s="28">
        <f>IF(J24&gt;0,(AC24+AK24)/J24,0)</f>
        <v>2.7245017289143523E-3</v>
      </c>
      <c r="AB24" s="17">
        <v>3.1E-4</v>
      </c>
      <c r="AC24" s="25">
        <f>AB24*L24</f>
        <v>3.9582703400000003</v>
      </c>
      <c r="AD24" s="141">
        <v>0.21</v>
      </c>
      <c r="AE24" s="31">
        <f>AH24*(1-AI24)*AD24</f>
        <v>32.736899999999999</v>
      </c>
      <c r="AF24" s="29">
        <f>IF(AND(AD24&gt;0,AB24&gt;0,Y24&gt;0),((Y24-AB24)*AD24)/((AD24-AB24)*Y24),0)</f>
        <v>0.89764616695676425</v>
      </c>
      <c r="AG24" s="62">
        <f t="shared" si="0"/>
        <v>0.8874938078976744</v>
      </c>
      <c r="AH24" s="12">
        <v>170</v>
      </c>
      <c r="AI24" s="14">
        <v>8.3000000000000004E-2</v>
      </c>
      <c r="AJ24" s="15">
        <v>0.21560000000000001</v>
      </c>
      <c r="AK24" s="31">
        <f t="shared" si="1"/>
        <v>33.609884000000008</v>
      </c>
      <c r="AL24" s="19">
        <v>1.55</v>
      </c>
      <c r="AM24" s="19">
        <v>1230.46</v>
      </c>
      <c r="AN24" s="119">
        <f>AN22+AH24-AM24</f>
        <v>326.97199999999975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47" t="s">
        <v>51</v>
      </c>
      <c r="D25" s="35">
        <v>15665</v>
      </c>
      <c r="E25" s="44">
        <v>1</v>
      </c>
      <c r="F25" s="35">
        <v>14308</v>
      </c>
      <c r="G25" s="36">
        <v>0.8</v>
      </c>
      <c r="H25" s="38">
        <v>3.9</v>
      </c>
      <c r="I25" s="35">
        <v>14910</v>
      </c>
      <c r="J25" s="35">
        <v>13786</v>
      </c>
      <c r="K25" s="40">
        <v>7.5999999999999998E-2</v>
      </c>
      <c r="L25" s="38">
        <f>J25*(1-K25)</f>
        <v>12738.264000000001</v>
      </c>
      <c r="M25" s="39">
        <v>0.73</v>
      </c>
      <c r="N25" s="26">
        <f>L25*M25</f>
        <v>9298.9327200000007</v>
      </c>
      <c r="O25" s="37">
        <v>9.9000000000000005E-2</v>
      </c>
      <c r="P25" s="26">
        <f>L25*O25</f>
        <v>1261.0881360000001</v>
      </c>
      <c r="Q25" s="40">
        <v>0.17100000000000001</v>
      </c>
      <c r="R25" s="26">
        <f>L25*Q25</f>
        <v>2178.2431440000005</v>
      </c>
      <c r="S25" s="40">
        <v>0.20799999999999999</v>
      </c>
      <c r="T25" s="26">
        <f>L25*S25</f>
        <v>2649.558912</v>
      </c>
      <c r="U25" s="40">
        <v>0.51200000000000001</v>
      </c>
      <c r="V25" s="26">
        <f>L25*U25</f>
        <v>6521.9911680000005</v>
      </c>
      <c r="W25" s="40">
        <v>0.4</v>
      </c>
      <c r="X25" s="26">
        <f>W25*L25</f>
        <v>5095.3056000000006</v>
      </c>
      <c r="Y25" s="41">
        <v>2.99E-3</v>
      </c>
      <c r="Z25" s="18">
        <f>L25*Y25</f>
        <v>38.087409360000002</v>
      </c>
      <c r="AA25" s="28">
        <f>IF(J25&gt;0,(AC25+AK25)/J25,0)</f>
        <v>2.5028936283185838E-3</v>
      </c>
      <c r="AB25" s="41">
        <v>2.9E-4</v>
      </c>
      <c r="AC25" s="38">
        <f>AB25*L25</f>
        <v>3.6940965600000002</v>
      </c>
      <c r="AD25" s="29">
        <v>0.22459999999999999</v>
      </c>
      <c r="AE25" s="42">
        <f>AH25*(1-AI25)*AD25</f>
        <v>31.031858999999997</v>
      </c>
      <c r="AF25" s="29">
        <f>IF(AND(AD25&gt;0,AB25&gt;0,Y25&gt;0),((Y25-AB25)*AD25)/((AD25-AB25)*Y25),0)</f>
        <v>0.90417749325355845</v>
      </c>
      <c r="AG25" s="30">
        <f t="shared" si="0"/>
        <v>0.88528537710839195</v>
      </c>
      <c r="AH25" s="35">
        <v>151</v>
      </c>
      <c r="AI25" s="40">
        <v>8.5000000000000006E-2</v>
      </c>
      <c r="AJ25" s="39">
        <v>0.223</v>
      </c>
      <c r="AK25" s="42">
        <f t="shared" si="1"/>
        <v>30.810794999999999</v>
      </c>
      <c r="AL25" s="18">
        <v>1.6</v>
      </c>
      <c r="AM25" s="18"/>
      <c r="AN25" s="122">
        <f>AN24+AH25-AM25</f>
        <v>477.97199999999975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47" t="s">
        <v>49</v>
      </c>
      <c r="D26" s="44">
        <v>10740</v>
      </c>
      <c r="E26" s="44">
        <v>1</v>
      </c>
      <c r="F26" s="44">
        <v>14227</v>
      </c>
      <c r="G26" s="38">
        <v>0.6</v>
      </c>
      <c r="H26" s="38">
        <v>4</v>
      </c>
      <c r="I26" s="44">
        <v>15093</v>
      </c>
      <c r="J26" s="44">
        <v>14479</v>
      </c>
      <c r="K26" s="40">
        <v>7.0000000000000007E-2</v>
      </c>
      <c r="L26" s="38">
        <f>J26*(1-K26)</f>
        <v>13465.47</v>
      </c>
      <c r="M26" s="29">
        <v>0.69099999999999995</v>
      </c>
      <c r="N26" s="26">
        <f>L26*M26</f>
        <v>9304.639769999998</v>
      </c>
      <c r="O26" s="40">
        <v>0.105</v>
      </c>
      <c r="P26" s="26">
        <f>L26*O26</f>
        <v>1413.8743499999998</v>
      </c>
      <c r="Q26" s="40">
        <v>0.20399999999999999</v>
      </c>
      <c r="R26" s="26">
        <f>L26*Q26</f>
        <v>2746.9558799999995</v>
      </c>
      <c r="S26" s="40">
        <v>0.19400000000000001</v>
      </c>
      <c r="T26" s="26">
        <f>L26*S26</f>
        <v>2612.3011799999999</v>
      </c>
      <c r="U26" s="40">
        <v>0.499</v>
      </c>
      <c r="V26" s="26">
        <f>L26*U26</f>
        <v>6719.2695299999996</v>
      </c>
      <c r="W26" s="40">
        <v>0.4</v>
      </c>
      <c r="X26" s="26">
        <f>W26*L26</f>
        <v>5386.1880000000001</v>
      </c>
      <c r="Y26" s="48">
        <v>3.0200000000000001E-3</v>
      </c>
      <c r="Z26" s="18">
        <f>L26*Y26</f>
        <v>40.6657194</v>
      </c>
      <c r="AA26" s="28">
        <f>IF(J26&gt;0,(AC26+AK26)/J26,0)</f>
        <v>2.6469735478969543E-3</v>
      </c>
      <c r="AB26" s="48">
        <v>2.9999999999999997E-4</v>
      </c>
      <c r="AC26" s="38">
        <f>AB26*L26</f>
        <v>4.0396409999999996</v>
      </c>
      <c r="AD26" s="29">
        <v>0.22389999999999999</v>
      </c>
      <c r="AE26" s="42">
        <f>AH26*(1-AI26)*AD26</f>
        <v>34.751519000000002</v>
      </c>
      <c r="AF26" s="29">
        <f>IF(AND(AD26&gt;0,AB26&gt;0,Y26&gt;0),((Y26-AB26)*AD26)/((AD26-AB26)*Y26),0)</f>
        <v>0.90187065360328877</v>
      </c>
      <c r="AG26" s="30">
        <f t="shared" si="0"/>
        <v>0.88786881288050146</v>
      </c>
      <c r="AH26" s="44">
        <v>170</v>
      </c>
      <c r="AI26" s="40">
        <v>8.6999999999999994E-2</v>
      </c>
      <c r="AJ26" s="29">
        <v>0.22090000000000001</v>
      </c>
      <c r="AK26" s="42">
        <f t="shared" si="1"/>
        <v>34.285889000000005</v>
      </c>
      <c r="AL26" s="18">
        <v>1.58</v>
      </c>
      <c r="AM26" s="18"/>
      <c r="AN26" s="122">
        <f>AN25+AH26-AM26</f>
        <v>647.97199999999975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32240</v>
      </c>
      <c r="E27" s="52"/>
      <c r="F27" s="52">
        <f>SUM(F24:F26)</f>
        <v>36807</v>
      </c>
      <c r="G27" s="53"/>
      <c r="H27" s="53"/>
      <c r="I27" s="52">
        <f>SUM(I24:I26)</f>
        <v>38887</v>
      </c>
      <c r="J27" s="52">
        <f>SUM(J24:J26)</f>
        <v>42054</v>
      </c>
      <c r="K27" s="21">
        <f>IF(J27&gt;0,(J24*K24+J25*K25+J26*K26)/J27,0)</f>
        <v>7.3278451514719178E-2</v>
      </c>
      <c r="L27" s="53">
        <f>L24+L25+L26</f>
        <v>38972.348000000005</v>
      </c>
      <c r="M27" s="54">
        <f>IF(L27&gt;0,N27/L27,0)</f>
        <v>0.68408934262826548</v>
      </c>
      <c r="N27" s="55">
        <f>N24+N25+N26</f>
        <v>26660.567923999999</v>
      </c>
      <c r="O27" s="21">
        <f>IF(L27&gt;0,P27/L27,0)</f>
        <v>0.11647181560628575</v>
      </c>
      <c r="P27" s="55">
        <f>P24+P25+P26</f>
        <v>4539.1801299999997</v>
      </c>
      <c r="Q27" s="21">
        <f>IF(L27&gt;0,R27/L27,0)</f>
        <v>0.19943884176544865</v>
      </c>
      <c r="R27" s="55">
        <f>R24+R25+R26</f>
        <v>7772.5999460000003</v>
      </c>
      <c r="S27" s="21">
        <f>IF(L27&gt;0,T27/L27,0)</f>
        <v>0.20545624046054398</v>
      </c>
      <c r="T27" s="55">
        <f>T24+T25+T26</f>
        <v>8007.112102000001</v>
      </c>
      <c r="U27" s="21">
        <f>IF(L27&gt;0,V27/L27,0)</f>
        <v>0.50750832528745748</v>
      </c>
      <c r="V27" s="55">
        <f>V24+V25+V26</f>
        <v>19778.791065999998</v>
      </c>
      <c r="W27" s="21">
        <f>IF(L27&gt;0,X27/L27,0)</f>
        <v>0.4</v>
      </c>
      <c r="X27" s="55">
        <f>X24+X25+X26</f>
        <v>15588.939200000003</v>
      </c>
      <c r="Y27" s="56">
        <f>IF(L27&gt;0,Z27/L27,0)</f>
        <v>3.0003654031827897E-3</v>
      </c>
      <c r="Z27" s="57">
        <f>SUM(Z24:Z26)</f>
        <v>116.93128462000001</v>
      </c>
      <c r="AA27" s="63">
        <f>IF(L27&gt;0,(AA24*L24+AA25*L25+AA26*L26)/L27,0)</f>
        <v>2.6252812281230783E-3</v>
      </c>
      <c r="AB27" s="56">
        <f>IF(J27&gt;0,(J24*AB24+J25*AB25+J26*AB26)/J27,0)</f>
        <v>3.0000071336852612E-4</v>
      </c>
      <c r="AC27" s="53">
        <f>SUM(AC24:AC26)</f>
        <v>11.6920079</v>
      </c>
      <c r="AD27" s="54">
        <f>IF(J27&gt;0,(J24*AD24+J25*AD25+J26*AD26)/J27,0)</f>
        <v>0.21957182907690112</v>
      </c>
      <c r="AE27" s="59">
        <f>SUM(AE24:AE26)</f>
        <v>98.52027799999999</v>
      </c>
      <c r="AF27" s="54">
        <f>IF(AND(Z27&gt;0),((Z24*AF24+Z25*AF25+Z26*AF26)/Z27),0)</f>
        <v>0.90124275009764954</v>
      </c>
      <c r="AG27" s="58">
        <f t="shared" si="0"/>
        <v>0.88693654025687241</v>
      </c>
      <c r="AH27" s="52">
        <f>SUM(AH24:AH26)</f>
        <v>491</v>
      </c>
      <c r="AI27" s="21">
        <f>IF(AH27&gt;0,(AI24*AH24+AI25*AH25+AI26*AH26)/AH27,0)</f>
        <v>8.4999999999999992E-2</v>
      </c>
      <c r="AJ27" s="54">
        <f>IF(J27&gt;0,(AJ24*J24+AJ25*J25+AJ26*J26)/J27,0)</f>
        <v>0.21985060874114234</v>
      </c>
      <c r="AK27" s="59">
        <f>SUM(AK24:AK26)</f>
        <v>98.706568000000004</v>
      </c>
      <c r="AL27" s="57"/>
      <c r="AM27" s="57">
        <f>SUM(AM24:AM26)</f>
        <v>1230.46</v>
      </c>
      <c r="AN27" s="124"/>
      <c r="AO27" s="125">
        <f>AN26</f>
        <v>647.97199999999975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24" t="s">
        <v>52</v>
      </c>
      <c r="D28" s="12">
        <v>4271</v>
      </c>
      <c r="E28" s="12">
        <v>0</v>
      </c>
      <c r="F28" s="12">
        <v>9976</v>
      </c>
      <c r="G28" s="13">
        <v>0.6</v>
      </c>
      <c r="H28" s="13">
        <v>3.5</v>
      </c>
      <c r="I28" s="12">
        <v>11131</v>
      </c>
      <c r="J28" s="12">
        <v>14603</v>
      </c>
      <c r="K28" s="14">
        <v>7.3999999999999996E-2</v>
      </c>
      <c r="L28" s="25">
        <f>J28*(1-K28)</f>
        <v>13522.378000000001</v>
      </c>
      <c r="M28" s="15">
        <v>0.60099999999999998</v>
      </c>
      <c r="N28" s="26">
        <f>L28*M28</f>
        <v>8126.9491779999998</v>
      </c>
      <c r="O28" s="14">
        <v>0.182</v>
      </c>
      <c r="P28" s="26">
        <f>L28*O28</f>
        <v>2461.0727959999999</v>
      </c>
      <c r="Q28" s="16">
        <v>0.217</v>
      </c>
      <c r="R28" s="26">
        <f>L28*Q28</f>
        <v>2934.3560259999999</v>
      </c>
      <c r="S28" s="16">
        <v>0.20399999999999999</v>
      </c>
      <c r="T28" s="26">
        <f>L28*S28</f>
        <v>2758.5651119999998</v>
      </c>
      <c r="U28" s="16">
        <v>0.51400000000000001</v>
      </c>
      <c r="V28" s="26">
        <f>L28*U28</f>
        <v>6950.5022920000001</v>
      </c>
      <c r="W28" s="16">
        <v>0.4</v>
      </c>
      <c r="X28" s="26">
        <f>W28*L28</f>
        <v>5408.9512000000004</v>
      </c>
      <c r="Y28" s="17">
        <v>3.1099999999999999E-3</v>
      </c>
      <c r="Z28" s="61">
        <f>L28*Y28</f>
        <v>42.054595579999997</v>
      </c>
      <c r="AA28" s="28">
        <f>IF(J28&gt;0,(AC28+AK28)/J28,0)</f>
        <v>3.0285097993562964E-3</v>
      </c>
      <c r="AB28" s="17">
        <v>2.9999999999999997E-4</v>
      </c>
      <c r="AC28" s="25">
        <f>AB28*L28</f>
        <v>4.0567133999999996</v>
      </c>
      <c r="AD28" s="141">
        <v>0.21590000000000001</v>
      </c>
      <c r="AE28" s="31">
        <f>AH28*(1-AI28)*AD28</f>
        <v>38.959586800000004</v>
      </c>
      <c r="AF28" s="29">
        <f>IF(AND(AD28&gt;0,AB28&gt;0,Y28&gt;0),((Y28-AB28)*AD28)/((AD28-AB28)*Y28),0)</f>
        <v>0.90479421818420447</v>
      </c>
      <c r="AG28" s="62">
        <f t="shared" si="0"/>
        <v>0.90215722577365887</v>
      </c>
      <c r="AH28" s="12">
        <v>197</v>
      </c>
      <c r="AI28" s="14">
        <v>8.4000000000000005E-2</v>
      </c>
      <c r="AJ28" s="15">
        <v>0.22259999999999999</v>
      </c>
      <c r="AK28" s="31">
        <f t="shared" si="1"/>
        <v>40.168615199999998</v>
      </c>
      <c r="AL28" s="19">
        <v>1.55</v>
      </c>
      <c r="AM28" s="19">
        <v>502.18</v>
      </c>
      <c r="AN28" s="119">
        <f>AN26+AH28-AM28</f>
        <v>342.79199999999975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11" t="s">
        <v>50</v>
      </c>
      <c r="D29" s="35">
        <v>19774</v>
      </c>
      <c r="E29" s="44">
        <v>1</v>
      </c>
      <c r="F29" s="35">
        <v>15454</v>
      </c>
      <c r="G29" s="38">
        <v>0.7</v>
      </c>
      <c r="H29" s="38">
        <v>4.2</v>
      </c>
      <c r="I29" s="35">
        <v>16366</v>
      </c>
      <c r="J29" s="35">
        <v>14322</v>
      </c>
      <c r="K29" s="40">
        <v>7.3999999999999996E-2</v>
      </c>
      <c r="L29" s="38">
        <f>J29*(1-K29)</f>
        <v>13262.172</v>
      </c>
      <c r="M29" s="39">
        <v>0.60399999999999998</v>
      </c>
      <c r="N29" s="26">
        <f>L29*M29</f>
        <v>8010.3518880000001</v>
      </c>
      <c r="O29" s="37">
        <v>0.192</v>
      </c>
      <c r="P29" s="26">
        <f>L29*O29</f>
        <v>2546.3370239999999</v>
      </c>
      <c r="Q29" s="40">
        <v>0.20399999999999999</v>
      </c>
      <c r="R29" s="26">
        <f>L29*Q29</f>
        <v>2705.483088</v>
      </c>
      <c r="S29" s="40">
        <v>0.19400000000000001</v>
      </c>
      <c r="T29" s="26">
        <f>L29*S29</f>
        <v>2572.8613680000003</v>
      </c>
      <c r="U29" s="40">
        <v>0.48899999999999999</v>
      </c>
      <c r="V29" s="26">
        <f>L29*U29</f>
        <v>6485.2021080000004</v>
      </c>
      <c r="W29" s="40">
        <v>0.4</v>
      </c>
      <c r="X29" s="26">
        <f>W29*L29</f>
        <v>5304.8688000000002</v>
      </c>
      <c r="Y29" s="41">
        <v>3.14E-3</v>
      </c>
      <c r="Z29" s="18">
        <f>L29*Y29</f>
        <v>41.643220079999999</v>
      </c>
      <c r="AA29" s="28">
        <f>IF(J29&gt;0,(AC29+AK29)/J29,0)</f>
        <v>2.876333669878509E-3</v>
      </c>
      <c r="AB29" s="41">
        <v>3.1E-4</v>
      </c>
      <c r="AC29" s="38">
        <f>AB29*L29</f>
        <v>4.1112733200000005</v>
      </c>
      <c r="AD29" s="29">
        <v>0.1925</v>
      </c>
      <c r="AE29" s="42">
        <f>AH29*(1-AI29)*AD29</f>
        <v>36.108187500000007</v>
      </c>
      <c r="AF29" s="29">
        <f>IF(AND(AD29&gt;0,AB29&gt;0,Y29&gt;0),((Y29-AB29)*AD29)/((AD29-AB29)*Y29),0)</f>
        <v>0.90272762854433797</v>
      </c>
      <c r="AG29" s="30">
        <f t="shared" si="0"/>
        <v>0.89362514192565545</v>
      </c>
      <c r="AH29" s="35">
        <v>205</v>
      </c>
      <c r="AI29" s="40">
        <v>8.5000000000000006E-2</v>
      </c>
      <c r="AJ29" s="39">
        <v>0.19769999999999999</v>
      </c>
      <c r="AK29" s="42">
        <f t="shared" si="1"/>
        <v>37.083577500000004</v>
      </c>
      <c r="AL29" s="18">
        <v>1.6</v>
      </c>
      <c r="AM29" s="18"/>
      <c r="AN29" s="122">
        <f>AN28+AH29-AM29</f>
        <v>547.79199999999969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47" t="s">
        <v>49</v>
      </c>
      <c r="D30" s="44">
        <v>15110</v>
      </c>
      <c r="E30" s="44">
        <v>1</v>
      </c>
      <c r="F30" s="44">
        <v>15274</v>
      </c>
      <c r="G30" s="38">
        <v>0.9</v>
      </c>
      <c r="H30" s="38">
        <v>3.5</v>
      </c>
      <c r="I30" s="44">
        <v>16586</v>
      </c>
      <c r="J30" s="44">
        <v>14431</v>
      </c>
      <c r="K30" s="40">
        <v>7.4999999999999997E-2</v>
      </c>
      <c r="L30" s="38">
        <f>J30*(1-K30)</f>
        <v>13348.675000000001</v>
      </c>
      <c r="M30" s="29">
        <v>0.52100000000000002</v>
      </c>
      <c r="N30" s="26">
        <f>L30*M30</f>
        <v>6954.6596750000008</v>
      </c>
      <c r="O30" s="40">
        <v>0.156</v>
      </c>
      <c r="P30" s="26">
        <f>L30*O30</f>
        <v>2082.3933000000002</v>
      </c>
      <c r="Q30" s="40">
        <v>0.32300000000000001</v>
      </c>
      <c r="R30" s="26">
        <f>L30*Q30</f>
        <v>4311.6220250000006</v>
      </c>
      <c r="S30" s="40">
        <v>0.20200000000000001</v>
      </c>
      <c r="T30" s="26">
        <f>L30*S30</f>
        <v>2696.4323500000005</v>
      </c>
      <c r="U30" s="40">
        <v>0.50900000000000001</v>
      </c>
      <c r="V30" s="26">
        <f>L30*U30</f>
        <v>6794.4755750000004</v>
      </c>
      <c r="W30" s="40">
        <v>0.4</v>
      </c>
      <c r="X30" s="26">
        <f>W30*L30</f>
        <v>5339.4700000000012</v>
      </c>
      <c r="Y30" s="48">
        <v>3.2000000000000002E-3</v>
      </c>
      <c r="Z30" s="18">
        <f>L30*Y30</f>
        <v>42.715760000000003</v>
      </c>
      <c r="AA30" s="28">
        <f>IF(J30&gt;0,(AC30+AK30)/J30,0)</f>
        <v>2.7503505820802437E-3</v>
      </c>
      <c r="AB30" s="48">
        <v>3.1E-4</v>
      </c>
      <c r="AC30" s="38">
        <f>AB30*L30</f>
        <v>4.1380892500000002</v>
      </c>
      <c r="AD30" s="29">
        <v>0.2051</v>
      </c>
      <c r="AE30" s="42">
        <f>AH30*(1-AI30)*AD30</f>
        <v>37.451259999999998</v>
      </c>
      <c r="AF30" s="29">
        <f>IF(AND(AD30&gt;0,AB30&gt;0,Y30&gt;0),((Y30-AB30)*AD30)/((AD30-AB30)*Y30),0)</f>
        <v>0.90449210166512028</v>
      </c>
      <c r="AG30" s="30">
        <f t="shared" si="0"/>
        <v>0.8887020817469734</v>
      </c>
      <c r="AH30" s="44">
        <v>200</v>
      </c>
      <c r="AI30" s="40">
        <v>8.6999999999999994E-2</v>
      </c>
      <c r="AJ30" s="29">
        <v>0.19470000000000001</v>
      </c>
      <c r="AK30" s="42">
        <f t="shared" si="1"/>
        <v>35.552219999999998</v>
      </c>
      <c r="AL30" s="18">
        <v>1.6</v>
      </c>
      <c r="AM30" s="18"/>
      <c r="AN30" s="122">
        <f>AN29+AH30-AM30</f>
        <v>747.79199999999969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39155</v>
      </c>
      <c r="E31" s="52"/>
      <c r="F31" s="52">
        <f>SUM(F28:F30)</f>
        <v>40704</v>
      </c>
      <c r="G31" s="53"/>
      <c r="H31" s="53"/>
      <c r="I31" s="52">
        <f>SUM(I28:I30)</f>
        <v>44083</v>
      </c>
      <c r="J31" s="52">
        <f>SUM(J28:J30)</f>
        <v>43356</v>
      </c>
      <c r="K31" s="21">
        <f>IF(J31&gt;0,(J28*K28+J29*K29+J30*K30)/J31,0)</f>
        <v>7.4332848971307305E-2</v>
      </c>
      <c r="L31" s="53">
        <f>L28+L29+L30</f>
        <v>40133.225000000006</v>
      </c>
      <c r="M31" s="54">
        <f>IF(L31&gt;0,N31/L31,0)</f>
        <v>0.57538263473717843</v>
      </c>
      <c r="N31" s="55">
        <f>N28+N29+N30</f>
        <v>23091.960741000003</v>
      </c>
      <c r="O31" s="21">
        <f>IF(L31&gt;0,P31/L31,0)</f>
        <v>0.176656700775978</v>
      </c>
      <c r="P31" s="55">
        <f>P28+P29+P30</f>
        <v>7089.8031200000005</v>
      </c>
      <c r="Q31" s="21">
        <f>IF(L31&gt;0,R31/L31,0)</f>
        <v>0.24796066448684351</v>
      </c>
      <c r="R31" s="55">
        <f>R28+R29+R30</f>
        <v>9951.4611390000009</v>
      </c>
      <c r="S31" s="21">
        <f>IF(L31&gt;0,T31/L31,0)</f>
        <v>0.20003024501519626</v>
      </c>
      <c r="T31" s="55">
        <f>T28+T29+T30</f>
        <v>8027.858830000001</v>
      </c>
      <c r="U31" s="21">
        <f>IF(L31&gt;0,V31/L31,0)</f>
        <v>0.5040756125379906</v>
      </c>
      <c r="V31" s="55">
        <f>V28+V29+V30</f>
        <v>20230.179974999999</v>
      </c>
      <c r="W31" s="21">
        <f>IF(L31&gt;0,X31/L31,0)</f>
        <v>0.39999999999999997</v>
      </c>
      <c r="X31" s="55">
        <f>X28+X29+X30</f>
        <v>16053.29</v>
      </c>
      <c r="Y31" s="56">
        <f>IF(L31&gt;0,Z31/L31,0)</f>
        <v>3.149848427580888E-3</v>
      </c>
      <c r="Z31" s="57">
        <f>SUM(Z28:Z30)</f>
        <v>126.41357566000001</v>
      </c>
      <c r="AA31" s="63">
        <f>IF(L31&gt;0,(AA28*L28+AA29*L29+AA30*L30)/L31,0)</f>
        <v>2.8857043559088512E-3</v>
      </c>
      <c r="AB31" s="56">
        <f>IF(J31&gt;0,(J28*AB28+J29*AB29+J30*AB30)/J31,0)</f>
        <v>3.0663183873051015E-4</v>
      </c>
      <c r="AC31" s="53">
        <f>SUM(AC28:AC30)</f>
        <v>12.30607597</v>
      </c>
      <c r="AD31" s="54">
        <f>IF(J31&gt;0,(J28*AD28+J29*AD29+J30*AD30)/J31,0)</f>
        <v>0.20457539440907835</v>
      </c>
      <c r="AE31" s="59">
        <f>SUM(AE28:AE30)</f>
        <v>112.51903430000002</v>
      </c>
      <c r="AF31" s="54">
        <f>IF(AND(Z31&gt;0),((Z28*AF28+Z29*AF29+Z30*AF30)/Z31),0)</f>
        <v>0.90401135460810067</v>
      </c>
      <c r="AG31" s="58">
        <f t="shared" si="0"/>
        <v>0.89507932916796917</v>
      </c>
      <c r="AH31" s="52">
        <f>SUM(AH28:AH30)</f>
        <v>602</v>
      </c>
      <c r="AI31" s="21">
        <f>IF(AH31&gt;0,(AI28*AH28+AI29*AH29+AI30*AH30)/AH31,0)</f>
        <v>8.5337209302325578E-2</v>
      </c>
      <c r="AJ31" s="54">
        <f>IF(J31&gt;0,(AJ28*J28+AJ29*J29+AJ30*J30)/J31,0)</f>
        <v>0.20508817464710768</v>
      </c>
      <c r="AK31" s="59">
        <f>SUM(AK28:AK30)</f>
        <v>112.8044127</v>
      </c>
      <c r="AL31" s="57"/>
      <c r="AM31" s="57">
        <f>SUM(AM28:AM30)</f>
        <v>502.18</v>
      </c>
      <c r="AN31" s="124"/>
      <c r="AO31" s="125">
        <f>AN30</f>
        <v>747.79199999999969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52</v>
      </c>
      <c r="D32" s="12">
        <v>11523</v>
      </c>
      <c r="E32" s="12">
        <v>0</v>
      </c>
      <c r="F32" s="12">
        <v>12446</v>
      </c>
      <c r="G32" s="13">
        <v>0.5</v>
      </c>
      <c r="H32" s="13">
        <v>3.3</v>
      </c>
      <c r="I32" s="12">
        <v>13595</v>
      </c>
      <c r="J32" s="12">
        <v>14426</v>
      </c>
      <c r="K32" s="14">
        <v>7.5999999999999998E-2</v>
      </c>
      <c r="L32" s="25">
        <f>J32*(1-K32)</f>
        <v>13329.624</v>
      </c>
      <c r="M32" s="15">
        <v>0.621</v>
      </c>
      <c r="N32" s="26">
        <f>L32*M32</f>
        <v>8277.6965039999995</v>
      </c>
      <c r="O32" s="14">
        <v>0.114</v>
      </c>
      <c r="P32" s="26">
        <f>L32*O32</f>
        <v>1519.5771360000001</v>
      </c>
      <c r="Q32" s="16">
        <v>0.26500000000000001</v>
      </c>
      <c r="R32" s="26">
        <f>L32*Q32</f>
        <v>3532.3503599999999</v>
      </c>
      <c r="S32" s="16">
        <v>0.193</v>
      </c>
      <c r="T32" s="26">
        <f>L32*S32</f>
        <v>2572.617432</v>
      </c>
      <c r="U32" s="16">
        <v>0.51100000000000001</v>
      </c>
      <c r="V32" s="26">
        <f>L32*U32</f>
        <v>6811.4378640000004</v>
      </c>
      <c r="W32" s="16">
        <v>0.4</v>
      </c>
      <c r="X32" s="26">
        <f>W32*L32</f>
        <v>5331.8496000000005</v>
      </c>
      <c r="Y32" s="17">
        <v>3.1700000000000001E-3</v>
      </c>
      <c r="Z32" s="61">
        <f>L32*Y32</f>
        <v>42.25490808</v>
      </c>
      <c r="AA32" s="28">
        <f>IF(J32&gt;0,(AC32+AK32)/J32,0)</f>
        <v>2.8434223762650772E-3</v>
      </c>
      <c r="AB32" s="17">
        <v>2.9999999999999997E-4</v>
      </c>
      <c r="AC32" s="25">
        <f>AB32*L32</f>
        <v>3.9988871999999995</v>
      </c>
      <c r="AD32" s="141">
        <v>0.22339999999999999</v>
      </c>
      <c r="AE32" s="31">
        <f>AH32*(1-AI32)*AD32</f>
        <v>37.937341199999999</v>
      </c>
      <c r="AF32" s="29">
        <f>IF(AND(AD32&gt;0,AB32&gt;0,Y32&gt;0),((Y32-AB32)*AD32)/((AD32-AB32)*Y32),0)</f>
        <v>0.90658020692083308</v>
      </c>
      <c r="AG32" s="62">
        <f t="shared" si="0"/>
        <v>0.89572598970212614</v>
      </c>
      <c r="AH32" s="12">
        <v>186</v>
      </c>
      <c r="AI32" s="14">
        <v>8.6999999999999994E-2</v>
      </c>
      <c r="AJ32" s="15">
        <v>0.218</v>
      </c>
      <c r="AK32" s="31">
        <f t="shared" si="1"/>
        <v>37.020324000000002</v>
      </c>
      <c r="AL32" s="19">
        <v>1.6</v>
      </c>
      <c r="AM32" s="19"/>
      <c r="AN32" s="119">
        <f>AN30+AH32-AM32</f>
        <v>933.79199999999969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53</v>
      </c>
      <c r="D33" s="35">
        <v>17500</v>
      </c>
      <c r="E33" s="44">
        <v>2</v>
      </c>
      <c r="F33" s="35">
        <v>16222</v>
      </c>
      <c r="G33" s="36">
        <v>0.8</v>
      </c>
      <c r="H33" s="38">
        <v>3.6</v>
      </c>
      <c r="I33" s="35">
        <v>16374</v>
      </c>
      <c r="J33" s="35">
        <v>14613</v>
      </c>
      <c r="K33" s="40">
        <v>7.8E-2</v>
      </c>
      <c r="L33" s="38">
        <f>J33*(1-K33)</f>
        <v>13473.186000000002</v>
      </c>
      <c r="M33" s="39">
        <v>0.56599999999999995</v>
      </c>
      <c r="N33" s="26">
        <f>L33*M33</f>
        <v>7625.8232760000001</v>
      </c>
      <c r="O33" s="37">
        <v>0.19</v>
      </c>
      <c r="P33" s="26">
        <f>L33*O33</f>
        <v>2559.9053400000003</v>
      </c>
      <c r="Q33" s="40">
        <v>0.24399999999999999</v>
      </c>
      <c r="R33" s="26">
        <f>L33*Q33</f>
        <v>3287.4573840000003</v>
      </c>
      <c r="S33" s="40">
        <v>0.187</v>
      </c>
      <c r="T33" s="26">
        <f>L33*S33</f>
        <v>2519.4857820000002</v>
      </c>
      <c r="U33" s="40">
        <v>0.52200000000000002</v>
      </c>
      <c r="V33" s="26">
        <f>L33*U33</f>
        <v>7033.0030920000008</v>
      </c>
      <c r="W33" s="40">
        <v>0.39</v>
      </c>
      <c r="X33" s="26">
        <f>W33*L33</f>
        <v>5254.5425400000004</v>
      </c>
      <c r="Y33" s="41">
        <v>3.14E-3</v>
      </c>
      <c r="Z33" s="18">
        <f>L33*Y33</f>
        <v>42.305804040000005</v>
      </c>
      <c r="AA33" s="28">
        <f>IF(J33&gt;0,(AC33+AK33)/J33,0)</f>
        <v>2.8719608622459454E-3</v>
      </c>
      <c r="AB33" s="41">
        <v>2.7999999999999998E-4</v>
      </c>
      <c r="AC33" s="38">
        <f>AB33*L33</f>
        <v>3.7724920800000001</v>
      </c>
      <c r="AD33" s="29">
        <v>0.2235</v>
      </c>
      <c r="AE33" s="42">
        <f>AH33*(1-AI33)*AD33</f>
        <v>39.339576000000008</v>
      </c>
      <c r="AF33" s="29">
        <f>IF(AND(AD33&gt;0,AB33&gt;0,Y33&gt;0),((Y33-AB33)*AD33)/((AD33-AB33)*Y33),0)</f>
        <v>0.91197053890452273</v>
      </c>
      <c r="AG33" s="30">
        <f t="shared" si="0"/>
        <v>0.90367166315075653</v>
      </c>
      <c r="AH33" s="35">
        <v>193</v>
      </c>
      <c r="AI33" s="40">
        <v>8.7999999999999995E-2</v>
      </c>
      <c r="AJ33" s="39">
        <v>0.217</v>
      </c>
      <c r="AK33" s="42">
        <f t="shared" si="1"/>
        <v>38.195472000000002</v>
      </c>
      <c r="AL33" s="18">
        <v>1.58</v>
      </c>
      <c r="AM33" s="18"/>
      <c r="AN33" s="122">
        <f>AN32+AH33-AM33</f>
        <v>1126.7919999999997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50</v>
      </c>
      <c r="D34" s="44">
        <v>13722</v>
      </c>
      <c r="E34" s="44">
        <v>4</v>
      </c>
      <c r="F34" s="44">
        <v>16296</v>
      </c>
      <c r="G34" s="38">
        <v>0.6</v>
      </c>
      <c r="H34" s="38">
        <v>3.9</v>
      </c>
      <c r="I34" s="44">
        <v>16698</v>
      </c>
      <c r="J34" s="44">
        <v>14504</v>
      </c>
      <c r="K34" s="40">
        <v>7.6999999999999999E-2</v>
      </c>
      <c r="L34" s="38">
        <f>J34*(1-K34)</f>
        <v>13387.192000000001</v>
      </c>
      <c r="M34" s="29">
        <v>0.67600000000000005</v>
      </c>
      <c r="N34" s="26">
        <f>L34*M34</f>
        <v>9049.7417920000007</v>
      </c>
      <c r="O34" s="40">
        <v>9.4E-2</v>
      </c>
      <c r="P34" s="26">
        <f>L34*O34</f>
        <v>1258.3960480000001</v>
      </c>
      <c r="Q34" s="40">
        <v>0.23</v>
      </c>
      <c r="R34" s="26">
        <f>L34*Q34</f>
        <v>3079.0541600000001</v>
      </c>
      <c r="S34" s="40">
        <v>0.20399999999999999</v>
      </c>
      <c r="T34" s="26">
        <f>L34*S34</f>
        <v>2730.9871680000001</v>
      </c>
      <c r="U34" s="40">
        <v>0.51100000000000001</v>
      </c>
      <c r="V34" s="26">
        <f>L34*U34</f>
        <v>6840.8551120000002</v>
      </c>
      <c r="W34" s="40">
        <v>0.4</v>
      </c>
      <c r="X34" s="26">
        <f>W34*L34</f>
        <v>5354.8768000000009</v>
      </c>
      <c r="Y34" s="48">
        <v>3.13E-3</v>
      </c>
      <c r="Z34" s="18">
        <f>L34*Y34</f>
        <v>41.901910960000002</v>
      </c>
      <c r="AA34" s="28">
        <f>IF(J34&gt;0,(AC34+AK34)/J34,0)</f>
        <v>2.8354415444015444E-3</v>
      </c>
      <c r="AB34" s="48">
        <v>2.7999999999999998E-4</v>
      </c>
      <c r="AC34" s="38">
        <f>AB34*L34</f>
        <v>3.74841376</v>
      </c>
      <c r="AD34" s="29">
        <v>0.22339999999999999</v>
      </c>
      <c r="AE34" s="42">
        <f>AH34*(1-AI34)*AD34</f>
        <v>37.243460800000001</v>
      </c>
      <c r="AF34" s="29">
        <f>IF(AND(AD34&gt;0,AB34&gt;0,Y34&gt;0),((Y34-AB34)*AD34)/((AD34-AB34)*Y34),0)</f>
        <v>0.91168579895687885</v>
      </c>
      <c r="AG34" s="30">
        <f t="shared" si="0"/>
        <v>0.90237691290573896</v>
      </c>
      <c r="AH34" s="44">
        <v>182</v>
      </c>
      <c r="AI34" s="40">
        <v>8.4000000000000005E-2</v>
      </c>
      <c r="AJ34" s="29">
        <v>0.22420000000000001</v>
      </c>
      <c r="AK34" s="42">
        <f t="shared" si="1"/>
        <v>37.376830400000003</v>
      </c>
      <c r="AL34" s="18">
        <v>1.63</v>
      </c>
      <c r="AM34" s="18"/>
      <c r="AN34" s="122">
        <f>AN33+AH34-AM34</f>
        <v>1308.7919999999997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42745</v>
      </c>
      <c r="E35" s="52"/>
      <c r="F35" s="52">
        <f>SUM(F32:F34)</f>
        <v>44964</v>
      </c>
      <c r="G35" s="53"/>
      <c r="H35" s="53"/>
      <c r="I35" s="52">
        <f>SUM(I32:I34)</f>
        <v>46667</v>
      </c>
      <c r="J35" s="52">
        <f>SUM(J32:J34)</f>
        <v>43543</v>
      </c>
      <c r="K35" s="21">
        <f>IF(J35&gt;0,(J32*K32+J33*K33+J34*K34)/J35,0)</f>
        <v>7.700429460533266E-2</v>
      </c>
      <c r="L35" s="53">
        <f>L32+L33+L34</f>
        <v>40190.002</v>
      </c>
      <c r="M35" s="54">
        <f>IF(L35&gt;0,N35/L35,0)</f>
        <v>0.6208823172489516</v>
      </c>
      <c r="N35" s="55">
        <f>N32+N33+N34</f>
        <v>24953.261571999999</v>
      </c>
      <c r="O35" s="21">
        <f>IF(L35&gt;0,P35/L35,0)</f>
        <v>0.13281608007882159</v>
      </c>
      <c r="P35" s="55">
        <f>P32+P33+P34</f>
        <v>5337.8785239999997</v>
      </c>
      <c r="Q35" s="21">
        <f>IF(L35&gt;0,R35/L35,0)</f>
        <v>0.24630160267222678</v>
      </c>
      <c r="R35" s="55">
        <f>R32+R33+R34</f>
        <v>9898.8619039999994</v>
      </c>
      <c r="S35" s="21">
        <f>IF(L35&gt;0,T35/L35,0)</f>
        <v>0.19465264973114457</v>
      </c>
      <c r="T35" s="55">
        <f>T32+T33+T34</f>
        <v>7823.0903820000003</v>
      </c>
      <c r="U35" s="21">
        <f>IF(L35&gt;0,V35/L35,0)</f>
        <v>0.51468760981897943</v>
      </c>
      <c r="V35" s="55">
        <f>V32+V33+V34</f>
        <v>20685.296068000003</v>
      </c>
      <c r="W35" s="21">
        <f>IF(L35&gt;0,X35/L35,0)</f>
        <v>0.39664762743729154</v>
      </c>
      <c r="X35" s="55">
        <f>X32+X33+X34</f>
        <v>15941.268940000002</v>
      </c>
      <c r="Y35" s="56">
        <f>IF(L35&gt;0,Z35/L35,0)</f>
        <v>3.1466189795163486E-3</v>
      </c>
      <c r="Z35" s="57">
        <f>SUM(Z32:Z34)</f>
        <v>126.46262308000001</v>
      </c>
      <c r="AA35" s="63">
        <f>IF(L35&gt;0,(AA32*L32+AA33*L33+AA34*L34)/L35,0)</f>
        <v>2.8503311443039991E-3</v>
      </c>
      <c r="AB35" s="56">
        <f>IF(J35&gt;0,(J32*AB32+J33*AB33+J34*AB34)/J35,0)</f>
        <v>2.8662609374641162E-4</v>
      </c>
      <c r="AC35" s="53">
        <f>SUM(AC32:AC34)</f>
        <v>11.51979304</v>
      </c>
      <c r="AD35" s="54">
        <f>IF(J35&gt;0,(J32*AD32+J33*AD33+J34*AD34)/J35,0)</f>
        <v>0.22343355992926531</v>
      </c>
      <c r="AE35" s="59">
        <f>SUM(AE32:AE34)</f>
        <v>114.52037800000002</v>
      </c>
      <c r="AF35" s="54">
        <f>IF(AND(Z35&gt;0),((Z32*AF32+Z33*AF33+Z34*AF34)/Z35),0)</f>
        <v>0.91007512408086544</v>
      </c>
      <c r="AG35" s="58">
        <f t="shared" si="0"/>
        <v>0.90061593254984551</v>
      </c>
      <c r="AH35" s="52">
        <f>SUM(AH32:AH34)</f>
        <v>561</v>
      </c>
      <c r="AI35" s="21">
        <f>IF(AH35&gt;0,(AI32*AH32+AI33*AH33+AI34*AH34)/AH35,0)</f>
        <v>8.6370766488413533E-2</v>
      </c>
      <c r="AJ35" s="54">
        <f>IF(J35&gt;0,(AJ32*J32+AJ33*J33+AJ34*J34)/J35,0)</f>
        <v>0.21972959603150907</v>
      </c>
      <c r="AK35" s="59">
        <f>SUM(AK32:AK34)</f>
        <v>112.59262640000001</v>
      </c>
      <c r="AL35" s="57"/>
      <c r="AM35" s="57">
        <f>SUM(AM32:AM34)</f>
        <v>0</v>
      </c>
      <c r="AN35" s="124"/>
      <c r="AO35" s="125">
        <f>AN34</f>
        <v>1308.7919999999997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47" t="s">
        <v>51</v>
      </c>
      <c r="D36" s="12">
        <v>14960</v>
      </c>
      <c r="E36" s="12">
        <v>0</v>
      </c>
      <c r="F36" s="12">
        <v>11271</v>
      </c>
      <c r="G36" s="13">
        <v>0.6</v>
      </c>
      <c r="H36" s="13">
        <v>3.3</v>
      </c>
      <c r="I36" s="12">
        <v>12953</v>
      </c>
      <c r="J36" s="12">
        <v>14716</v>
      </c>
      <c r="K36" s="14">
        <v>7.4999999999999997E-2</v>
      </c>
      <c r="L36" s="25">
        <f>J36*(1-K36)</f>
        <v>13612.300000000001</v>
      </c>
      <c r="M36" s="15">
        <v>0.69599999999999995</v>
      </c>
      <c r="N36" s="26">
        <f>L36*M36</f>
        <v>9474.1607999999997</v>
      </c>
      <c r="O36" s="14">
        <v>5.8999999999999997E-2</v>
      </c>
      <c r="P36" s="26">
        <f>L36*O36</f>
        <v>803.12570000000005</v>
      </c>
      <c r="Q36" s="16">
        <v>0.245</v>
      </c>
      <c r="R36" s="26">
        <f>L36*Q36</f>
        <v>3335.0135</v>
      </c>
      <c r="S36" s="16">
        <v>0.20200000000000001</v>
      </c>
      <c r="T36" s="26">
        <f>L36*S36</f>
        <v>2749.6846000000005</v>
      </c>
      <c r="U36" s="16">
        <v>0.51400000000000001</v>
      </c>
      <c r="V36" s="26">
        <f>L36*U36</f>
        <v>6996.7222000000011</v>
      </c>
      <c r="W36" s="16">
        <v>0.39</v>
      </c>
      <c r="X36" s="26">
        <f>W36*L36</f>
        <v>5308.7970000000005</v>
      </c>
      <c r="Y36" s="17">
        <v>3.1099999999999999E-3</v>
      </c>
      <c r="Z36" s="61">
        <f>L36*Y36</f>
        <v>42.334253000000004</v>
      </c>
      <c r="AA36" s="28">
        <f>IF(J36&gt;0,(AC36+AK36)/J36,0)</f>
        <v>3.1180224245718948E-3</v>
      </c>
      <c r="AB36" s="17">
        <v>2.5999999999999998E-4</v>
      </c>
      <c r="AC36" s="25">
        <f>AB36*L36</f>
        <v>3.5391979999999998</v>
      </c>
      <c r="AD36" s="141">
        <v>0.2286</v>
      </c>
      <c r="AE36" s="31">
        <f>AH36*(1-AI36)*AD36</f>
        <v>42.832782000000002</v>
      </c>
      <c r="AF36" s="29">
        <f>IF(AND(AD36&gt;0,AB36&gt;0,Y36&gt;0),((Y36-AB36)*AD36)/((AD36-AB36)*Y36),0)</f>
        <v>0.91744217386663496</v>
      </c>
      <c r="AG36" s="62">
        <f t="shared" ref="AG36:AG67" si="2">IF(AND(AA36&gt;0,AJ36&gt;0,AB36&gt;0),((AJ36*(AA36-AB36))/(AA36*(AJ36-AB36))),0)</f>
        <v>0.91766953932836248</v>
      </c>
      <c r="AH36" s="12">
        <v>205</v>
      </c>
      <c r="AI36" s="14">
        <v>8.5999999999999993E-2</v>
      </c>
      <c r="AJ36" s="15">
        <v>0.22600000000000001</v>
      </c>
      <c r="AK36" s="31">
        <f t="shared" si="1"/>
        <v>42.345620000000004</v>
      </c>
      <c r="AL36" s="19">
        <v>1.6</v>
      </c>
      <c r="AM36" s="19"/>
      <c r="AN36" s="119">
        <f>AN34+AH36-AM36</f>
        <v>1513.7919999999997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53</v>
      </c>
      <c r="D37" s="35">
        <v>19000</v>
      </c>
      <c r="E37" s="44">
        <v>4</v>
      </c>
      <c r="F37" s="35">
        <v>17100</v>
      </c>
      <c r="G37" s="36">
        <v>1</v>
      </c>
      <c r="H37" s="38">
        <v>4.0999999999999996</v>
      </c>
      <c r="I37" s="35">
        <v>17757</v>
      </c>
      <c r="J37" s="35">
        <v>14709</v>
      </c>
      <c r="K37" s="40">
        <v>7.5999999999999998E-2</v>
      </c>
      <c r="L37" s="38">
        <f>J37*(1-K37)</f>
        <v>13591.116</v>
      </c>
      <c r="M37" s="39">
        <v>0.73899999999999999</v>
      </c>
      <c r="N37" s="26">
        <f>L37*M37</f>
        <v>10043.834724</v>
      </c>
      <c r="O37" s="37">
        <v>7.5999999999999998E-2</v>
      </c>
      <c r="P37" s="26">
        <f>L37*O37</f>
        <v>1032.924816</v>
      </c>
      <c r="Q37" s="40">
        <v>0.185</v>
      </c>
      <c r="R37" s="26">
        <f>L37*Q37</f>
        <v>2514.35646</v>
      </c>
      <c r="S37" s="40">
        <v>0.19</v>
      </c>
      <c r="T37" s="26">
        <f>L37*S37</f>
        <v>2582.3120400000003</v>
      </c>
      <c r="U37" s="40">
        <v>0.51800000000000002</v>
      </c>
      <c r="V37" s="26">
        <f>L37*U37</f>
        <v>7040.1980880000001</v>
      </c>
      <c r="W37" s="40">
        <v>0.39</v>
      </c>
      <c r="X37" s="26">
        <f>W37*L37</f>
        <v>5300.5352400000002</v>
      </c>
      <c r="Y37" s="41">
        <v>3.16E-3</v>
      </c>
      <c r="Z37" s="18">
        <f>L37*Y37</f>
        <v>42.947926559999999</v>
      </c>
      <c r="AA37" s="28">
        <f>IF(J37&gt;0,(AC37+AK37)/J37,0)</f>
        <v>2.8444850880413354E-3</v>
      </c>
      <c r="AB37" s="41">
        <v>2.5999999999999998E-4</v>
      </c>
      <c r="AC37" s="38">
        <f>AB37*L37</f>
        <v>3.5336901599999995</v>
      </c>
      <c r="AD37" s="29">
        <v>0.2213</v>
      </c>
      <c r="AE37" s="42">
        <f>AH37*(1-AI37)*AD37</f>
        <v>37.542438500000003</v>
      </c>
      <c r="AF37" s="29">
        <f>IF(AND(AD37&gt;0,AB37&gt;0,Y37&gt;0),((Y37-AB37)*AD37)/((AD37-AB37)*Y37),0)</f>
        <v>0.91880099598216958</v>
      </c>
      <c r="AG37" s="30">
        <f t="shared" si="2"/>
        <v>0.90964247432467948</v>
      </c>
      <c r="AH37" s="35">
        <v>185</v>
      </c>
      <c r="AI37" s="40">
        <v>8.3000000000000004E-2</v>
      </c>
      <c r="AJ37" s="39">
        <v>0.2258</v>
      </c>
      <c r="AK37" s="42">
        <f t="shared" si="1"/>
        <v>38.305841000000001</v>
      </c>
      <c r="AL37" s="18">
        <v>1.6</v>
      </c>
      <c r="AM37" s="18"/>
      <c r="AN37" s="122">
        <f>AN36+AH37-AM37</f>
        <v>1698.7919999999997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11" t="s">
        <v>50</v>
      </c>
      <c r="D38" s="44">
        <v>13140</v>
      </c>
      <c r="E38" s="44">
        <v>4</v>
      </c>
      <c r="F38" s="44">
        <v>14500</v>
      </c>
      <c r="G38" s="38">
        <v>1.2</v>
      </c>
      <c r="H38" s="38">
        <v>3.9</v>
      </c>
      <c r="I38" s="44">
        <v>15246</v>
      </c>
      <c r="J38" s="44">
        <v>14700</v>
      </c>
      <c r="K38" s="40">
        <v>7.5999999999999998E-2</v>
      </c>
      <c r="L38" s="38">
        <f>J38*(1-K38)</f>
        <v>13582.800000000001</v>
      </c>
      <c r="M38" s="29">
        <v>0.747</v>
      </c>
      <c r="N38" s="26">
        <f>L38*M38</f>
        <v>10146.3516</v>
      </c>
      <c r="O38" s="40">
        <v>8.1000000000000003E-2</v>
      </c>
      <c r="P38" s="26">
        <f>L38*O38</f>
        <v>1100.2068000000002</v>
      </c>
      <c r="Q38" s="40">
        <v>0.17199999999999999</v>
      </c>
      <c r="R38" s="26">
        <f>L38*Q38</f>
        <v>2336.2415999999998</v>
      </c>
      <c r="S38" s="40">
        <v>0.20799999999999999</v>
      </c>
      <c r="T38" s="26">
        <f>L38*S38</f>
        <v>2825.2224000000001</v>
      </c>
      <c r="U38" s="40">
        <v>0.51400000000000001</v>
      </c>
      <c r="V38" s="26">
        <f>L38*U38</f>
        <v>6981.5592000000006</v>
      </c>
      <c r="W38" s="40">
        <v>0.4</v>
      </c>
      <c r="X38" s="26">
        <f>W38*L38</f>
        <v>5433.1200000000008</v>
      </c>
      <c r="Y38" s="48">
        <v>3.1700000000000001E-3</v>
      </c>
      <c r="Z38" s="18">
        <f>L38*Y38</f>
        <v>43.057476000000001</v>
      </c>
      <c r="AA38" s="28">
        <f>IF(J38&gt;0,(AC38+AK38)/J38,0)</f>
        <v>3.0953549387755103E-3</v>
      </c>
      <c r="AB38" s="48">
        <v>2.7E-4</v>
      </c>
      <c r="AC38" s="38">
        <f>AB38*L38</f>
        <v>3.6673560000000003</v>
      </c>
      <c r="AD38" s="29">
        <v>0.22409999999999999</v>
      </c>
      <c r="AE38" s="42">
        <f>AH38*(1-AI38)*AD38</f>
        <v>41.5562076</v>
      </c>
      <c r="AF38" s="29">
        <f>IF(AND(AD38&gt;0,AB38&gt;0,Y38&gt;0),((Y38-AB38)*AD38)/((AD38-AB38)*Y38),0)</f>
        <v>0.91593002857762584</v>
      </c>
      <c r="AG38" s="30">
        <f t="shared" si="2"/>
        <v>0.91386624645988745</v>
      </c>
      <c r="AH38" s="44">
        <v>202</v>
      </c>
      <c r="AI38" s="40">
        <v>8.2000000000000003E-2</v>
      </c>
      <c r="AJ38" s="29">
        <v>0.22559999999999999</v>
      </c>
      <c r="AK38" s="42">
        <f t="shared" si="1"/>
        <v>41.834361600000001</v>
      </c>
      <c r="AL38" s="18">
        <v>1.7</v>
      </c>
      <c r="AM38" s="18"/>
      <c r="AN38" s="122">
        <f>AN37+AH38-AM38</f>
        <v>1900.7919999999997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47100</v>
      </c>
      <c r="E39" s="52"/>
      <c r="F39" s="52">
        <f>SUM(F36:F38)</f>
        <v>42871</v>
      </c>
      <c r="G39" s="53"/>
      <c r="H39" s="53"/>
      <c r="I39" s="52">
        <f>SUM(I36:I38)</f>
        <v>45956</v>
      </c>
      <c r="J39" s="52">
        <f>SUM(J36:J38)</f>
        <v>44125</v>
      </c>
      <c r="K39" s="21">
        <f>IF(J39&gt;0,(J36*K36+J37*K37+J38*K38)/J39,0)</f>
        <v>7.5666492917847022E-2</v>
      </c>
      <c r="L39" s="53">
        <f>L36+L37+L38</f>
        <v>40786.216</v>
      </c>
      <c r="M39" s="54">
        <f>IF(L39&gt;0,N39/L39,0)</f>
        <v>0.72731304919289397</v>
      </c>
      <c r="N39" s="55">
        <f>N36+N37+N38</f>
        <v>29664.347124</v>
      </c>
      <c r="O39" s="21">
        <f>IF(L39&gt;0,P39/L39,0)</f>
        <v>7.1991412883215256E-2</v>
      </c>
      <c r="P39" s="55">
        <f>P36+P37+P38</f>
        <v>2936.2573160000002</v>
      </c>
      <c r="Q39" s="21">
        <f>IF(L39&gt;0,R39/L39,0)</f>
        <v>0.20069553792389075</v>
      </c>
      <c r="R39" s="55">
        <f>R36+R37+R38</f>
        <v>8185.6115599999994</v>
      </c>
      <c r="S39" s="21">
        <f>IF(L39&gt;0,T39/L39,0)</f>
        <v>0.19999940764301355</v>
      </c>
      <c r="T39" s="55">
        <f>T36+T37+T38</f>
        <v>8157.2190400000018</v>
      </c>
      <c r="U39" s="21">
        <f>IF(L39&gt;0,V39/L39,0)</f>
        <v>0.51533291266833881</v>
      </c>
      <c r="V39" s="55">
        <f>V36+V37+V38</f>
        <v>21018.479488000001</v>
      </c>
      <c r="W39" s="21">
        <f>IF(L39&gt;0,X39/L39,0)</f>
        <v>0.39333024274671619</v>
      </c>
      <c r="X39" s="55">
        <f>X36+X37+X38</f>
        <v>16042.452240000001</v>
      </c>
      <c r="Y39" s="56">
        <f>IF(L39&gt;0,Z39/L39,0)</f>
        <v>3.1466428648345315E-3</v>
      </c>
      <c r="Z39" s="57">
        <f>SUM(Z36:Z38)</f>
        <v>128.33965556000001</v>
      </c>
      <c r="AA39" s="63">
        <f>IF(L39&gt;0,(AA36*L36+AA37*L37+AA38*L38)/L39,0)</f>
        <v>3.01932325627462E-3</v>
      </c>
      <c r="AB39" s="56">
        <f>IF(J39&gt;0,(J36*AB36+J37*AB37+J38*AB38)/J39,0)</f>
        <v>2.6333144475920679E-4</v>
      </c>
      <c r="AC39" s="53">
        <f>SUM(AC36:AC38)</f>
        <v>10.74024416</v>
      </c>
      <c r="AD39" s="54">
        <f>IF(J39&gt;0,(J36*AD36+J37*AD37+J38*AD38)/J39,0)</f>
        <v>0.22466740623229461</v>
      </c>
      <c r="AE39" s="59">
        <f>SUM(AE36:AE38)</f>
        <v>121.93142810000001</v>
      </c>
      <c r="AF39" s="54">
        <f>IF(AND(Z39&gt;0),((Z36*AF36+Z37*AF37+Z38*AF38)/Z39),0)</f>
        <v>0.9173895746366113</v>
      </c>
      <c r="AG39" s="58">
        <f t="shared" si="2"/>
        <v>0.9138503595521521</v>
      </c>
      <c r="AH39" s="52">
        <f>SUM(AH36:AH38)</f>
        <v>592</v>
      </c>
      <c r="AI39" s="21">
        <f>IF(AH39&gt;0,(AI36*AH36+AI37*AH37+AI38*AH38)/AH39,0)</f>
        <v>8.3697635135135132E-2</v>
      </c>
      <c r="AJ39" s="54">
        <f>IF(J39&gt;0,(AJ36*J36+AJ37*J37+AJ38*J38)/J39,0)</f>
        <v>0.22580007252124645</v>
      </c>
      <c r="AK39" s="59">
        <f>SUM(AK36:AK38)</f>
        <v>122.48582260000001</v>
      </c>
      <c r="AL39" s="57"/>
      <c r="AM39" s="57">
        <f>SUM(AM36:AM38)</f>
        <v>0</v>
      </c>
      <c r="AN39" s="124"/>
      <c r="AO39" s="125">
        <f>AN38</f>
        <v>1900.7919999999997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47" t="s">
        <v>51</v>
      </c>
      <c r="D40" s="12">
        <v>4662</v>
      </c>
      <c r="E40" s="12">
        <v>3</v>
      </c>
      <c r="F40" s="12">
        <v>6929</v>
      </c>
      <c r="G40" s="13">
        <v>0.7</v>
      </c>
      <c r="H40" s="13">
        <v>3</v>
      </c>
      <c r="I40" s="12">
        <v>7952</v>
      </c>
      <c r="J40" s="12">
        <v>14287</v>
      </c>
      <c r="K40" s="14">
        <v>7.9000000000000001E-2</v>
      </c>
      <c r="L40" s="25">
        <f>J40*(1-K40)</f>
        <v>13158.327000000001</v>
      </c>
      <c r="M40" s="15">
        <v>0.73599999999999999</v>
      </c>
      <c r="N40" s="26">
        <f>L40*M40</f>
        <v>9684.5286720000004</v>
      </c>
      <c r="O40" s="14">
        <v>7.9000000000000001E-2</v>
      </c>
      <c r="P40" s="26">
        <f>L40*O40</f>
        <v>1039.5078330000001</v>
      </c>
      <c r="Q40" s="16">
        <v>0.185</v>
      </c>
      <c r="R40" s="26">
        <f>L40*Q40</f>
        <v>2434.2904950000002</v>
      </c>
      <c r="S40" s="16">
        <v>0.18099999999999999</v>
      </c>
      <c r="T40" s="26">
        <f>L40*S40</f>
        <v>2381.6571870000002</v>
      </c>
      <c r="U40" s="16">
        <v>0.52900000000000003</v>
      </c>
      <c r="V40" s="26">
        <f>L40*U40</f>
        <v>6960.7549830000007</v>
      </c>
      <c r="W40" s="16">
        <v>0.4</v>
      </c>
      <c r="X40" s="26">
        <f>W40*L40</f>
        <v>5263.3308000000006</v>
      </c>
      <c r="Y40" s="17">
        <v>3.14E-3</v>
      </c>
      <c r="Z40" s="61">
        <f>L40*Y40</f>
        <v>41.317146780000002</v>
      </c>
      <c r="AA40" s="28">
        <f>IF(J40&gt;0,(AC40+AK40)/J40,0)</f>
        <v>2.8533971883530486E-3</v>
      </c>
      <c r="AB40" s="17">
        <v>2.9E-4</v>
      </c>
      <c r="AC40" s="25">
        <f>AB40*L40</f>
        <v>3.8159148300000005</v>
      </c>
      <c r="AD40" s="141">
        <v>0.22170000000000001</v>
      </c>
      <c r="AE40" s="31">
        <f>AH40*(1-AI40)*AD40</f>
        <v>36.636590100000006</v>
      </c>
      <c r="AF40" s="29">
        <f>IF(AND(AD40&gt;0,AB40&gt;0,Y40&gt;0),((Y40-AB40)*AD40)/((AD40-AB40)*Y40),0)</f>
        <v>0.9088321317600544</v>
      </c>
      <c r="AG40" s="62">
        <f t="shared" si="2"/>
        <v>0.89953341827358935</v>
      </c>
      <c r="AH40" s="12">
        <v>181</v>
      </c>
      <c r="AI40" s="14">
        <v>8.6999999999999994E-2</v>
      </c>
      <c r="AJ40" s="15">
        <v>0.22359999999999999</v>
      </c>
      <c r="AK40" s="31">
        <f t="shared" si="1"/>
        <v>36.950570800000001</v>
      </c>
      <c r="AL40" s="19">
        <v>1.58</v>
      </c>
      <c r="AM40" s="19">
        <v>1200.58</v>
      </c>
      <c r="AN40" s="119">
        <f>AN38+AH40-AM40</f>
        <v>881.21199999999953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49</v>
      </c>
      <c r="D41" s="35">
        <v>18200</v>
      </c>
      <c r="E41" s="44">
        <v>4</v>
      </c>
      <c r="F41" s="35">
        <v>13311</v>
      </c>
      <c r="G41" s="36">
        <v>0.3</v>
      </c>
      <c r="H41" s="38">
        <v>2.9</v>
      </c>
      <c r="I41" s="35">
        <v>14365</v>
      </c>
      <c r="J41" s="35">
        <v>14699</v>
      </c>
      <c r="K41" s="40">
        <v>7.5999999999999998E-2</v>
      </c>
      <c r="L41" s="38">
        <f>J41*(1-K41)</f>
        <v>13581.876</v>
      </c>
      <c r="M41" s="39">
        <v>0.72499999999999998</v>
      </c>
      <c r="N41" s="26">
        <f>L41*M41</f>
        <v>9846.8600999999999</v>
      </c>
      <c r="O41" s="37">
        <v>0.105</v>
      </c>
      <c r="P41" s="26">
        <f>L41*O41</f>
        <v>1426.09698</v>
      </c>
      <c r="Q41" s="40">
        <v>0.17</v>
      </c>
      <c r="R41" s="26">
        <f>L41*Q41</f>
        <v>2308.9189200000001</v>
      </c>
      <c r="S41" s="40">
        <v>0.21199999999999999</v>
      </c>
      <c r="T41" s="26">
        <f>L41*S41</f>
        <v>2879.357712</v>
      </c>
      <c r="U41" s="40">
        <v>0.501</v>
      </c>
      <c r="V41" s="26">
        <f>L41*U41</f>
        <v>6804.5198760000003</v>
      </c>
      <c r="W41" s="40">
        <v>0.41</v>
      </c>
      <c r="X41" s="26">
        <f>W41*L41</f>
        <v>5568.56916</v>
      </c>
      <c r="Y41" s="41">
        <v>3.14E-3</v>
      </c>
      <c r="Z41" s="18">
        <f>L41*Y41</f>
        <v>42.647090640000002</v>
      </c>
      <c r="AA41" s="28">
        <f>IF(J41&gt;0,(AC41+AK41)/J41,0)</f>
        <v>3.1093443281855907E-3</v>
      </c>
      <c r="AB41" s="41">
        <v>2.7999999999999998E-4</v>
      </c>
      <c r="AC41" s="38">
        <f>AB41*L41</f>
        <v>3.8029252799999997</v>
      </c>
      <c r="AD41" s="29">
        <v>0.224</v>
      </c>
      <c r="AE41" s="42">
        <f>AH41*(1-AI41)*AD41</f>
        <v>42.221760000000003</v>
      </c>
      <c r="AF41" s="29">
        <f>IF(AND(AD41&gt;0,AB41&gt;0,Y41&gt;0),((Y41-AB41)*AD41)/((AD41-AB41)*Y41),0)</f>
        <v>0.9119679854595315</v>
      </c>
      <c r="AG41" s="30">
        <f t="shared" si="2"/>
        <v>0.91109644031391568</v>
      </c>
      <c r="AH41" s="35">
        <v>206</v>
      </c>
      <c r="AI41" s="40">
        <v>8.5000000000000006E-2</v>
      </c>
      <c r="AJ41" s="39">
        <v>0.2223</v>
      </c>
      <c r="AK41" s="42">
        <f t="shared" si="1"/>
        <v>41.901327000000002</v>
      </c>
      <c r="AL41" s="18">
        <v>1.57</v>
      </c>
      <c r="AM41" s="18"/>
      <c r="AN41" s="122">
        <f>AN40+AH41-AM41</f>
        <v>1087.2119999999995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50</v>
      </c>
      <c r="D42" s="44">
        <v>15588</v>
      </c>
      <c r="E42" s="44">
        <v>3</v>
      </c>
      <c r="F42" s="44">
        <v>13939</v>
      </c>
      <c r="G42" s="38">
        <v>1.2</v>
      </c>
      <c r="H42" s="38">
        <v>3.1</v>
      </c>
      <c r="I42" s="44">
        <v>15422</v>
      </c>
      <c r="J42" s="44">
        <v>14533</v>
      </c>
      <c r="K42" s="40">
        <v>7.6999999999999999E-2</v>
      </c>
      <c r="L42" s="38">
        <f>J42*(1-K42)</f>
        <v>13413.959000000001</v>
      </c>
      <c r="M42" s="29">
        <v>0.748</v>
      </c>
      <c r="N42" s="26">
        <f>L42*M42</f>
        <v>10033.641332000001</v>
      </c>
      <c r="O42" s="40">
        <v>0.10299999999999999</v>
      </c>
      <c r="P42" s="26">
        <f>L42*O42</f>
        <v>1381.6377769999999</v>
      </c>
      <c r="Q42" s="40">
        <v>0.14899999999999999</v>
      </c>
      <c r="R42" s="26">
        <f>L42*Q42</f>
        <v>1998.679891</v>
      </c>
      <c r="S42" s="40">
        <v>0.189</v>
      </c>
      <c r="T42" s="26">
        <f>L42*S42</f>
        <v>2535.2382510000002</v>
      </c>
      <c r="U42" s="40">
        <v>0.52600000000000002</v>
      </c>
      <c r="V42" s="26">
        <f>L42*U42</f>
        <v>7055.7424340000007</v>
      </c>
      <c r="W42" s="40">
        <v>0.4</v>
      </c>
      <c r="X42" s="26">
        <f>W42*L42</f>
        <v>5365.5836000000008</v>
      </c>
      <c r="Y42" s="48">
        <v>3.2000000000000002E-3</v>
      </c>
      <c r="Z42" s="18">
        <f>L42*Y42</f>
        <v>42.924668800000006</v>
      </c>
      <c r="AA42" s="28">
        <f>IF(J42&gt;0,(AC42+AK42)/J42,0)</f>
        <v>3.1628168726346938E-3</v>
      </c>
      <c r="AB42" s="48">
        <v>2.9E-4</v>
      </c>
      <c r="AC42" s="38">
        <f>AB42*L42</f>
        <v>3.8900481100000004</v>
      </c>
      <c r="AD42" s="29">
        <v>0.22800000000000001</v>
      </c>
      <c r="AE42" s="42">
        <f>AH42*(1-AI42)*AD42</f>
        <v>40.769820000000003</v>
      </c>
      <c r="AF42" s="29">
        <f>IF(AND(AD42&gt;0,AB42&gt;0,Y42&gt;0),((Y42-AB42)*AD42)/((AD42-AB42)*Y42),0)</f>
        <v>0.91053313424970361</v>
      </c>
      <c r="AG42" s="30">
        <f t="shared" si="2"/>
        <v>0.90943042733130186</v>
      </c>
      <c r="AH42" s="44">
        <v>195</v>
      </c>
      <c r="AI42" s="40">
        <v>8.3000000000000004E-2</v>
      </c>
      <c r="AJ42" s="29">
        <v>0.23530000000000001</v>
      </c>
      <c r="AK42" s="42">
        <f t="shared" si="1"/>
        <v>42.075169500000001</v>
      </c>
      <c r="AL42" s="18">
        <v>1.6</v>
      </c>
      <c r="AM42" s="18"/>
      <c r="AN42" s="122">
        <f>AN41+AH42-AM42</f>
        <v>1282.2119999999995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38450</v>
      </c>
      <c r="E43" s="52"/>
      <c r="F43" s="52">
        <f>SUM(F40:F42)</f>
        <v>34179</v>
      </c>
      <c r="G43" s="53"/>
      <c r="H43" s="53"/>
      <c r="I43" s="52">
        <f>SUM(I40:I42)</f>
        <v>37739</v>
      </c>
      <c r="J43" s="52">
        <f>SUM(J40:J42)</f>
        <v>43519</v>
      </c>
      <c r="K43" s="21">
        <f>IF(J43&gt;0,(J40*K40+J41*K41+J42*K42)/J43,0)</f>
        <v>7.7318826259794568E-2</v>
      </c>
      <c r="L43" s="53">
        <f>L40+L41+L42</f>
        <v>40154.162000000004</v>
      </c>
      <c r="M43" s="54">
        <f>IF(L43&gt;0,N43/L43,0)</f>
        <v>0.73628806159620497</v>
      </c>
      <c r="N43" s="55">
        <f>N40+N41+N42</f>
        <v>29565.030103999998</v>
      </c>
      <c r="O43" s="21">
        <f>IF(L43&gt;0,P43/L43,0)</f>
        <v>9.5811801277287251E-2</v>
      </c>
      <c r="P43" s="55">
        <f>P40+P41+P42</f>
        <v>3847.2425899999998</v>
      </c>
      <c r="Q43" s="21">
        <f>IF(L43&gt;0,R43/L43,0)</f>
        <v>0.16790013712650756</v>
      </c>
      <c r="R43" s="55">
        <f>R40+R41+R42</f>
        <v>6741.889306</v>
      </c>
      <c r="S43" s="21">
        <f>IF(L43&gt;0,T43/L43,0)</f>
        <v>0.19415803397914269</v>
      </c>
      <c r="T43" s="55">
        <f>T40+T41+T42</f>
        <v>7796.2531500000005</v>
      </c>
      <c r="U43" s="21">
        <f>IF(L43&gt;0,V43/L43,0)</f>
        <v>0.51852700332782442</v>
      </c>
      <c r="V43" s="55">
        <f>V40+V41+V42</f>
        <v>20821.017293000001</v>
      </c>
      <c r="W43" s="21">
        <f>IF(L43&gt;0,X43/L43,0)</f>
        <v>0.40338243293434933</v>
      </c>
      <c r="X43" s="55">
        <f>X40+X41+X42</f>
        <v>16197.483560000001</v>
      </c>
      <c r="Y43" s="56">
        <f>IF(L43&gt;0,Z43/L43,0)</f>
        <v>3.1600436891199473E-3</v>
      </c>
      <c r="Z43" s="57">
        <f>SUM(Z40:Z42)</f>
        <v>126.88890622000001</v>
      </c>
      <c r="AA43" s="63">
        <f>IF(L43&gt;0,(AA40*L40+AA41*L41+AA42*L42)/L43,0)</f>
        <v>3.0433347911974855E-3</v>
      </c>
      <c r="AB43" s="56">
        <f>IF(J43&gt;0,(J40*AB40+J41*AB41+J42*AB42)/J43,0)</f>
        <v>2.8662239481605734E-4</v>
      </c>
      <c r="AC43" s="53">
        <f>SUM(AC40:AC42)</f>
        <v>11.508888220000001</v>
      </c>
      <c r="AD43" s="54">
        <f>IF(J43&gt;0,(J40*AD40+J41*AD41+J42*AD42)/J43,0)</f>
        <v>0.22458070957512813</v>
      </c>
      <c r="AE43" s="59">
        <f>SUM(AE40:AE42)</f>
        <v>119.62817010000001</v>
      </c>
      <c r="AF43" s="54">
        <f>IF(AND(Z43&gt;0),((Z40*AF40+Z41*AF41+Z42*AF42)/Z43),0)</f>
        <v>0.91046150986418184</v>
      </c>
      <c r="AG43" s="58">
        <f t="shared" si="2"/>
        <v>0.90696446931758379</v>
      </c>
      <c r="AH43" s="52">
        <f>SUM(AH40:AH42)</f>
        <v>582</v>
      </c>
      <c r="AI43" s="21">
        <f>IF(AH43&gt;0,(AI40*AH40+AI41*AH41+AI42*AH42)/AH43,0)</f>
        <v>8.4951890034364264E-2</v>
      </c>
      <c r="AJ43" s="54">
        <f>IF(J43&gt;0,(AJ40*J40+AJ41*J41+AJ42*J42)/J43,0)</f>
        <v>0.22706808060846986</v>
      </c>
      <c r="AK43" s="59">
        <f>SUM(AK40:AK42)</f>
        <v>120.9270673</v>
      </c>
      <c r="AL43" s="57"/>
      <c r="AM43" s="57">
        <f>SUM(AM40:AM42)</f>
        <v>1200.58</v>
      </c>
      <c r="AN43" s="124"/>
      <c r="AO43" s="125">
        <f>AN42</f>
        <v>1282.2119999999995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47" t="s">
        <v>51</v>
      </c>
      <c r="D44" s="12">
        <v>3697</v>
      </c>
      <c r="E44" s="12">
        <v>0</v>
      </c>
      <c r="F44" s="12">
        <v>11672</v>
      </c>
      <c r="G44" s="13">
        <v>0.6</v>
      </c>
      <c r="H44" s="13">
        <v>3.1</v>
      </c>
      <c r="I44" s="12">
        <v>11616</v>
      </c>
      <c r="J44" s="12">
        <v>14827</v>
      </c>
      <c r="K44" s="14">
        <v>7.4999999999999997E-2</v>
      </c>
      <c r="L44" s="25">
        <f>J44*(1-K44)</f>
        <v>13714.975</v>
      </c>
      <c r="M44" s="15">
        <v>0.73899999999999999</v>
      </c>
      <c r="N44" s="26">
        <f>L44*M44</f>
        <v>10135.366524999999</v>
      </c>
      <c r="O44" s="14">
        <v>9.8000000000000004E-2</v>
      </c>
      <c r="P44" s="26">
        <f>L44*O44</f>
        <v>1344.06755</v>
      </c>
      <c r="Q44" s="16">
        <v>0.16300000000000001</v>
      </c>
      <c r="R44" s="26">
        <f>L44*Q44</f>
        <v>2235.5409250000002</v>
      </c>
      <c r="S44" s="16">
        <v>0.20100000000000001</v>
      </c>
      <c r="T44" s="26">
        <f>L44*S44</f>
        <v>2756.7099750000002</v>
      </c>
      <c r="U44" s="16">
        <v>0.52400000000000002</v>
      </c>
      <c r="V44" s="26">
        <f>L44*U44</f>
        <v>7186.6469000000006</v>
      </c>
      <c r="W44" s="16">
        <v>0.4</v>
      </c>
      <c r="X44" s="26">
        <f>W44*L44</f>
        <v>5485.9900000000007</v>
      </c>
      <c r="Y44" s="17">
        <v>3.32E-3</v>
      </c>
      <c r="Z44" s="61">
        <f>L44*Y44</f>
        <v>45.533717000000003</v>
      </c>
      <c r="AA44" s="28">
        <f>IF(J44&gt;0,(AC44+AK44)/J44,0)</f>
        <v>3.1970421764348821E-3</v>
      </c>
      <c r="AB44" s="17">
        <v>2.9E-4</v>
      </c>
      <c r="AC44" s="25">
        <f>AB44*L44</f>
        <v>3.97734275</v>
      </c>
      <c r="AD44" s="141">
        <v>0.2233</v>
      </c>
      <c r="AE44" s="31">
        <f>AH44*(1-AI44)*AD44</f>
        <v>44.036546399999999</v>
      </c>
      <c r="AF44" s="29">
        <f>IF(AND(AD44&gt;0,AB44&gt;0,Y44&gt;0),((Y44-AB44)*AD44)/((AD44-AB44)*Y44),0)</f>
        <v>0.91383740423331827</v>
      </c>
      <c r="AG44" s="62">
        <f t="shared" si="2"/>
        <v>0.91049025762451286</v>
      </c>
      <c r="AH44" s="12">
        <v>216</v>
      </c>
      <c r="AI44" s="14">
        <v>8.6999999999999994E-2</v>
      </c>
      <c r="AJ44" s="15">
        <v>0.22020000000000001</v>
      </c>
      <c r="AK44" s="31">
        <f t="shared" si="1"/>
        <v>43.425201600000001</v>
      </c>
      <c r="AL44" s="19">
        <v>1.6</v>
      </c>
      <c r="AM44" s="19">
        <v>1004.5</v>
      </c>
      <c r="AN44" s="119">
        <f>AN42+AH44-AM44</f>
        <v>493.71199999999953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49</v>
      </c>
      <c r="D45" s="35">
        <v>17753</v>
      </c>
      <c r="E45" s="44">
        <v>3</v>
      </c>
      <c r="F45" s="35">
        <v>13444</v>
      </c>
      <c r="G45" s="36">
        <v>0.4</v>
      </c>
      <c r="H45" s="38">
        <v>3.3</v>
      </c>
      <c r="I45" s="65">
        <v>14078</v>
      </c>
      <c r="J45" s="35">
        <v>14984</v>
      </c>
      <c r="K45" s="40">
        <v>7.3999999999999996E-2</v>
      </c>
      <c r="L45" s="38">
        <f>J45*(1-K45)</f>
        <v>13875.184000000001</v>
      </c>
      <c r="M45" s="39">
        <v>0.73099999999999998</v>
      </c>
      <c r="N45" s="26">
        <f>L45*M45</f>
        <v>10142.759504000001</v>
      </c>
      <c r="O45" s="37">
        <v>0.13200000000000001</v>
      </c>
      <c r="P45" s="26">
        <f>L45*O45</f>
        <v>1831.5242880000003</v>
      </c>
      <c r="Q45" s="40">
        <v>0.13700000000000001</v>
      </c>
      <c r="R45" s="26">
        <f>L45*Q45</f>
        <v>1900.9002080000002</v>
      </c>
      <c r="S45" s="40">
        <v>0.20300000000000001</v>
      </c>
      <c r="T45" s="26">
        <f>L45*S45</f>
        <v>2816.6623520000003</v>
      </c>
      <c r="U45" s="40">
        <v>0.52200000000000002</v>
      </c>
      <c r="V45" s="26">
        <f>L45*U45</f>
        <v>7242.8460480000012</v>
      </c>
      <c r="W45" s="40">
        <v>0.41</v>
      </c>
      <c r="X45" s="26">
        <f>W45*L45</f>
        <v>5688.8254400000005</v>
      </c>
      <c r="Y45" s="41">
        <v>3.2399999999999998E-3</v>
      </c>
      <c r="Z45" s="18">
        <f>L45*Y45</f>
        <v>44.955596159999999</v>
      </c>
      <c r="AA45" s="28">
        <f>IF(J45&gt;0,(AC45+AK45)/J45,0)</f>
        <v>3.0799268126001068E-3</v>
      </c>
      <c r="AB45" s="41">
        <v>2.9E-4</v>
      </c>
      <c r="AC45" s="38">
        <f>AB45*L45</f>
        <v>4.0238033600000005</v>
      </c>
      <c r="AD45" s="29">
        <v>0.2291</v>
      </c>
      <c r="AE45" s="42">
        <f>AH45*(1-AI45)*AD45</f>
        <v>41.833660000000002</v>
      </c>
      <c r="AF45" s="29">
        <f>IF(AND(AD45&gt;0,AB45&gt;0,Y45&gt;0),((Y45-AB45)*AD45)/((AD45-AB45)*Y45),0)</f>
        <v>0.91164781173230702</v>
      </c>
      <c r="AG45" s="30">
        <f t="shared" si="2"/>
        <v>0.90698203457132298</v>
      </c>
      <c r="AH45" s="35">
        <v>200</v>
      </c>
      <c r="AI45" s="40">
        <v>8.6999999999999994E-2</v>
      </c>
      <c r="AJ45" s="29">
        <v>0.23069999999999999</v>
      </c>
      <c r="AK45" s="42">
        <f t="shared" si="1"/>
        <v>42.125819999999997</v>
      </c>
      <c r="AL45" s="18">
        <v>1.65</v>
      </c>
      <c r="AM45" s="18"/>
      <c r="AN45" s="122">
        <f>AN44+AH45-AM45</f>
        <v>693.71199999999953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52</v>
      </c>
      <c r="D46" s="44">
        <v>21560</v>
      </c>
      <c r="E46" s="44">
        <v>0</v>
      </c>
      <c r="F46" s="44">
        <v>16166</v>
      </c>
      <c r="G46" s="38">
        <v>0.7</v>
      </c>
      <c r="H46" s="38">
        <v>3.1</v>
      </c>
      <c r="I46" s="44">
        <v>16623</v>
      </c>
      <c r="J46" s="44">
        <v>15058</v>
      </c>
      <c r="K46" s="40">
        <v>7.0999999999999994E-2</v>
      </c>
      <c r="L46" s="38">
        <f>J46*(1-K46)</f>
        <v>13988.882000000001</v>
      </c>
      <c r="M46" s="29">
        <v>0.63500000000000001</v>
      </c>
      <c r="N46" s="26">
        <f>L46*M46</f>
        <v>8882.9400700000006</v>
      </c>
      <c r="O46" s="40">
        <v>0.19900000000000001</v>
      </c>
      <c r="P46" s="26">
        <f>L46*O46</f>
        <v>2783.7875180000005</v>
      </c>
      <c r="Q46" s="40">
        <v>0.16600000000000001</v>
      </c>
      <c r="R46" s="26">
        <f>L46*Q46</f>
        <v>2322.1544120000003</v>
      </c>
      <c r="S46" s="40">
        <v>0.2</v>
      </c>
      <c r="T46" s="26">
        <f>L46*S46</f>
        <v>2797.7764000000006</v>
      </c>
      <c r="U46" s="40">
        <v>0.51100000000000001</v>
      </c>
      <c r="V46" s="26">
        <f>L46*U46</f>
        <v>7148.3187020000005</v>
      </c>
      <c r="W46" s="40">
        <v>0.4</v>
      </c>
      <c r="X46" s="26">
        <f>W46*L46</f>
        <v>5595.5528000000013</v>
      </c>
      <c r="Y46" s="48">
        <v>3.2000000000000002E-3</v>
      </c>
      <c r="Z46" s="18">
        <f>L46*Y46</f>
        <v>44.764422400000008</v>
      </c>
      <c r="AA46" s="28">
        <f>IF(J46&gt;0,(AC46+AK46)/J46,0)</f>
        <v>2.9745258254748309E-3</v>
      </c>
      <c r="AB46" s="48">
        <v>2.9E-4</v>
      </c>
      <c r="AC46" s="38">
        <f>AB46*L46</f>
        <v>4.0567757800000006</v>
      </c>
      <c r="AD46" s="29">
        <v>0.22439999999999999</v>
      </c>
      <c r="AE46" s="42">
        <f>AH46*(1-AI46)*AD46</f>
        <v>39.045824400000001</v>
      </c>
      <c r="AF46" s="29">
        <f>IF(AND(AD46&gt;0,AB46&gt;0,Y46&gt;0),((Y46-AB46)*AD46)/((AD46-AB46)*Y46),0)</f>
        <v>0.91055173798581057</v>
      </c>
      <c r="AG46" s="30">
        <f t="shared" si="2"/>
        <v>0.90362486769886807</v>
      </c>
      <c r="AH46" s="44">
        <v>191</v>
      </c>
      <c r="AI46" s="40">
        <v>8.8999999999999996E-2</v>
      </c>
      <c r="AJ46" s="29">
        <v>0.2341</v>
      </c>
      <c r="AK46" s="42">
        <f t="shared" si="1"/>
        <v>40.733634100000003</v>
      </c>
      <c r="AL46" s="18">
        <v>1.65</v>
      </c>
      <c r="AM46" s="18"/>
      <c r="AN46" s="122">
        <f>AN45+AH46-AM46</f>
        <v>884.71199999999953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43010</v>
      </c>
      <c r="E47" s="52"/>
      <c r="F47" s="52">
        <f>SUM(F44:F46)</f>
        <v>41282</v>
      </c>
      <c r="G47" s="53"/>
      <c r="H47" s="53"/>
      <c r="I47" s="52">
        <f>SUM(I44:I46)</f>
        <v>42317</v>
      </c>
      <c r="J47" s="52">
        <f>SUM(J44:J46)</f>
        <v>44869</v>
      </c>
      <c r="K47" s="21">
        <f>IF(J47&gt;0,(J44*K44+J45*K45+J46*K46)/J47,0)</f>
        <v>7.3323653301834227E-2</v>
      </c>
      <c r="L47" s="53">
        <f>L44+L45+L46</f>
        <v>41579.040999999997</v>
      </c>
      <c r="M47" s="54">
        <f>IF(L47&gt;0,N47/L47,0)</f>
        <v>0.70134051670407693</v>
      </c>
      <c r="N47" s="55">
        <f>N44+N45+N46</f>
        <v>29161.066099</v>
      </c>
      <c r="O47" s="21">
        <f>IF(L47&gt;0,P47/L47,0)</f>
        <v>0.14332652251407149</v>
      </c>
      <c r="P47" s="55">
        <f>P44+P45+P46</f>
        <v>5959.3793560000013</v>
      </c>
      <c r="Q47" s="21">
        <f>IF(L47&gt;0,R47/L47,0)</f>
        <v>0.15533296078185163</v>
      </c>
      <c r="R47" s="55">
        <f>R44+R45+R46</f>
        <v>6458.5955450000001</v>
      </c>
      <c r="S47" s="21">
        <f>IF(L47&gt;0,T47/L47,0)</f>
        <v>0.20133097170278655</v>
      </c>
      <c r="T47" s="55">
        <f>T44+T45+T46</f>
        <v>8371.1487270000016</v>
      </c>
      <c r="U47" s="21">
        <f>IF(L47&gt;0,V47/L47,0)</f>
        <v>0.51895885838252032</v>
      </c>
      <c r="V47" s="55">
        <f>V44+V45+V46</f>
        <v>21577.811650000003</v>
      </c>
      <c r="W47" s="21">
        <f>IF(L47&gt;0,X47/L47,0)</f>
        <v>0.40333706205489456</v>
      </c>
      <c r="X47" s="55">
        <f>X44+X45+X46</f>
        <v>16770.368240000003</v>
      </c>
      <c r="Y47" s="56">
        <f>IF(L47&gt;0,Z47/L47,0)</f>
        <v>3.2529306185777591E-3</v>
      </c>
      <c r="Z47" s="57">
        <f>SUM(Z44:Z46)</f>
        <v>135.25373556</v>
      </c>
      <c r="AA47" s="63">
        <f>IF(L47&gt;0,(AA44*L44+AA45*L45+AA46*L46)/L47,0)</f>
        <v>3.0830964940636802E-3</v>
      </c>
      <c r="AB47" s="56">
        <f>IF(J47&gt;0,(J44*AB44+J45*AB45+J46*AB46)/J47,0)</f>
        <v>2.9E-4</v>
      </c>
      <c r="AC47" s="53">
        <f>SUM(AC44:AC46)</f>
        <v>12.057921890000001</v>
      </c>
      <c r="AD47" s="54">
        <f>IF(J47&gt;0,(J44*AD44+J45*AD45+J46*AD46)/J47,0)</f>
        <v>0.22560606877799816</v>
      </c>
      <c r="AE47" s="59">
        <f>SUM(AE44:AE46)</f>
        <v>124.9160308</v>
      </c>
      <c r="AF47" s="54">
        <f>IF(AND(Z47&gt;0),((Z44*AF44+Z45*AF45+Z46*AF46)/Z47),0)</f>
        <v>0.91202218347817421</v>
      </c>
      <c r="AG47" s="58">
        <f t="shared" si="2"/>
        <v>0.90709060056813851</v>
      </c>
      <c r="AH47" s="52">
        <f>SUM(AH44:AH46)</f>
        <v>607</v>
      </c>
      <c r="AI47" s="21">
        <f>IF(AH47&gt;0,(AI44*AH44+AI45*AH45+AI46*AH46)/AH47,0)</f>
        <v>8.76293245469522E-2</v>
      </c>
      <c r="AJ47" s="54">
        <f>IF(J47&gt;0,(AJ44*J44+AJ45*J45+AJ46*J46)/J47,0)</f>
        <v>0.2283713031268805</v>
      </c>
      <c r="AK47" s="59">
        <f>SUM(AK44:AK46)</f>
        <v>126.2846557</v>
      </c>
      <c r="AL47" s="57"/>
      <c r="AM47" s="57">
        <f>SUM(AM44:AM46)</f>
        <v>1004.5</v>
      </c>
      <c r="AN47" s="124"/>
      <c r="AO47" s="125">
        <f>AN46</f>
        <v>884.71199999999953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55</v>
      </c>
      <c r="D48" s="12">
        <v>2400</v>
      </c>
      <c r="E48" s="12">
        <v>1</v>
      </c>
      <c r="F48" s="12">
        <v>14297</v>
      </c>
      <c r="G48" s="13">
        <v>0.7</v>
      </c>
      <c r="H48" s="13">
        <v>3.4</v>
      </c>
      <c r="I48" s="12">
        <v>14503</v>
      </c>
      <c r="J48" s="12">
        <v>14704</v>
      </c>
      <c r="K48" s="14">
        <v>7.6999999999999999E-2</v>
      </c>
      <c r="L48" s="25">
        <f>J48*(1-K48)</f>
        <v>13571.792000000001</v>
      </c>
      <c r="M48" s="15">
        <v>0.65900000000000003</v>
      </c>
      <c r="N48" s="26">
        <f>L48*M48</f>
        <v>8943.8109280000008</v>
      </c>
      <c r="O48" s="14">
        <v>0.14000000000000001</v>
      </c>
      <c r="P48" s="26">
        <f>L48*O48</f>
        <v>1900.0508800000005</v>
      </c>
      <c r="Q48" s="16">
        <v>0.20100000000000001</v>
      </c>
      <c r="R48" s="26">
        <f>L48*Q48</f>
        <v>2727.9301920000003</v>
      </c>
      <c r="S48" s="16">
        <v>0.188</v>
      </c>
      <c r="T48" s="26">
        <f>L48*S48</f>
        <v>2551.4968960000001</v>
      </c>
      <c r="U48" s="16">
        <v>0.53800000000000003</v>
      </c>
      <c r="V48" s="26">
        <f>L48*U48</f>
        <v>7301.6240960000014</v>
      </c>
      <c r="W48" s="16">
        <v>0.4</v>
      </c>
      <c r="X48" s="26">
        <f>W48*L48</f>
        <v>5428.7168000000011</v>
      </c>
      <c r="Y48" s="17">
        <v>3.32E-3</v>
      </c>
      <c r="Z48" s="61">
        <f>L48*Y48</f>
        <v>45.058349440000008</v>
      </c>
      <c r="AA48" s="28">
        <f>IF(J48&gt;0,(AC48+AK48)/J48,0)</f>
        <v>3.2257469396082695E-3</v>
      </c>
      <c r="AB48" s="17">
        <v>2.9999999999999997E-4</v>
      </c>
      <c r="AC48" s="25">
        <f>AB48*L48</f>
        <v>4.0715376000000001</v>
      </c>
      <c r="AD48" s="141">
        <v>0.21820000000000001</v>
      </c>
      <c r="AE48" s="31">
        <f>AH48*(1-AI48)*AD48</f>
        <v>42.445573200000005</v>
      </c>
      <c r="AF48" s="29">
        <f>IF(AND(AD48&gt;0,AB48&gt;0,Y48&gt;0),((Y48-AB48)*AD48)/((AD48-AB48)*Y48),0)</f>
        <v>0.91089092487434831</v>
      </c>
      <c r="AG48" s="62">
        <f t="shared" si="2"/>
        <v>0.90822065389255924</v>
      </c>
      <c r="AH48" s="12">
        <v>214</v>
      </c>
      <c r="AI48" s="14">
        <v>9.0999999999999998E-2</v>
      </c>
      <c r="AJ48" s="15">
        <v>0.22289999999999999</v>
      </c>
      <c r="AK48" s="31">
        <f t="shared" si="1"/>
        <v>43.359845399999998</v>
      </c>
      <c r="AL48" s="19">
        <v>1.7</v>
      </c>
      <c r="AM48" s="19">
        <v>731.38</v>
      </c>
      <c r="AN48" s="119">
        <f>AN46+AH48-AM48</f>
        <v>367.33199999999954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49</v>
      </c>
      <c r="D49" s="35">
        <v>21900</v>
      </c>
      <c r="E49" s="44">
        <v>3</v>
      </c>
      <c r="F49" s="35">
        <v>13137</v>
      </c>
      <c r="G49" s="36">
        <v>0.8</v>
      </c>
      <c r="H49" s="38">
        <v>2.7</v>
      </c>
      <c r="I49" s="35">
        <v>14002</v>
      </c>
      <c r="J49" s="35">
        <v>15041</v>
      </c>
      <c r="K49" s="66">
        <v>6.3E-2</v>
      </c>
      <c r="L49" s="38">
        <f>J49*(1-K49)</f>
        <v>14093.417000000001</v>
      </c>
      <c r="M49" s="39">
        <v>0.65700000000000003</v>
      </c>
      <c r="N49" s="26">
        <f>L49*M49</f>
        <v>9259.3749690000004</v>
      </c>
      <c r="O49" s="37">
        <v>0.17299999999999999</v>
      </c>
      <c r="P49" s="26">
        <f>L49*O49</f>
        <v>2438.161141</v>
      </c>
      <c r="Q49" s="40">
        <v>0.17</v>
      </c>
      <c r="R49" s="26">
        <f>L49*Q49</f>
        <v>2395.8808900000004</v>
      </c>
      <c r="S49" s="40">
        <v>0.19700000000000001</v>
      </c>
      <c r="T49" s="26">
        <f>L49*S49</f>
        <v>2776.4031490000002</v>
      </c>
      <c r="U49" s="40">
        <v>0.498</v>
      </c>
      <c r="V49" s="26">
        <f>L49*U49</f>
        <v>7018.5216660000006</v>
      </c>
      <c r="W49" s="40">
        <v>0.4</v>
      </c>
      <c r="X49" s="26">
        <f>W49*L49</f>
        <v>5637.3668000000007</v>
      </c>
      <c r="Y49" s="41">
        <v>3.1900000000000001E-3</v>
      </c>
      <c r="Z49" s="18">
        <f>L49*Y49</f>
        <v>44.958000230000003</v>
      </c>
      <c r="AA49" s="28">
        <f>IF(J49&gt;0,(AC49+AK49)/J49,0)</f>
        <v>2.9909651685393261E-3</v>
      </c>
      <c r="AB49" s="41">
        <v>2.9999999999999997E-4</v>
      </c>
      <c r="AC49" s="38">
        <f>AB49*L49</f>
        <v>4.2280251</v>
      </c>
      <c r="AD49" s="29">
        <v>0.22220000000000001</v>
      </c>
      <c r="AE49" s="42">
        <f>AH49*(1-AI49)*AD49</f>
        <v>43.271228000000001</v>
      </c>
      <c r="AF49" s="29">
        <f>IF(AND(AD49&gt;0,AB49&gt;0,Y49&gt;0),((Y49-AB49)*AD49)/((AD49-AB49)*Y49),0)</f>
        <v>0.90718092958928387</v>
      </c>
      <c r="AG49" s="30">
        <f t="shared" si="2"/>
        <v>0.90098936166612165</v>
      </c>
      <c r="AH49" s="35">
        <v>214</v>
      </c>
      <c r="AI49" s="66">
        <v>0.09</v>
      </c>
      <c r="AJ49" s="67">
        <v>0.20930000000000001</v>
      </c>
      <c r="AK49" s="42">
        <f t="shared" si="1"/>
        <v>40.759082000000006</v>
      </c>
      <c r="AL49" s="18">
        <v>1.69</v>
      </c>
      <c r="AM49" s="18"/>
      <c r="AN49" s="122">
        <f>AN48+AH49-AM49</f>
        <v>581.33199999999954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11" t="s">
        <v>52</v>
      </c>
      <c r="D50" s="44">
        <v>19764</v>
      </c>
      <c r="E50" s="44">
        <v>1</v>
      </c>
      <c r="F50" s="44">
        <v>14863</v>
      </c>
      <c r="G50" s="38">
        <v>0.7</v>
      </c>
      <c r="H50" s="38">
        <v>2.6</v>
      </c>
      <c r="I50" s="44">
        <v>15886</v>
      </c>
      <c r="J50" s="44">
        <v>15052</v>
      </c>
      <c r="K50" s="66">
        <v>6.7000000000000004E-2</v>
      </c>
      <c r="L50" s="38">
        <f>J50*(1-K50)</f>
        <v>14043.516000000001</v>
      </c>
      <c r="M50" s="29">
        <v>0.68300000000000005</v>
      </c>
      <c r="N50" s="26">
        <f>L50*M50</f>
        <v>9591.7214280000026</v>
      </c>
      <c r="O50" s="40">
        <v>0.153</v>
      </c>
      <c r="P50" s="26">
        <f>L50*O50</f>
        <v>2148.657948</v>
      </c>
      <c r="Q50" s="40">
        <v>0.16600000000000001</v>
      </c>
      <c r="R50" s="26">
        <f>L50*Q50</f>
        <v>2331.2236560000006</v>
      </c>
      <c r="S50" s="40">
        <v>0.20499999999999999</v>
      </c>
      <c r="T50" s="26">
        <f>L50*S50</f>
        <v>2878.9207799999999</v>
      </c>
      <c r="U50" s="40">
        <v>0.497</v>
      </c>
      <c r="V50" s="26">
        <f>L50*U50</f>
        <v>6979.6274520000006</v>
      </c>
      <c r="W50" s="40">
        <v>0.4</v>
      </c>
      <c r="X50" s="26">
        <f>W50*L50</f>
        <v>5617.4064000000008</v>
      </c>
      <c r="Y50" s="48">
        <v>3.13E-3</v>
      </c>
      <c r="Z50" s="18">
        <f>L50*Y50</f>
        <v>43.956205080000004</v>
      </c>
      <c r="AA50" s="28">
        <f>IF(J50&gt;0,(AC50+AK50)/J50,0)</f>
        <v>2.4829697913898489E-3</v>
      </c>
      <c r="AB50" s="48">
        <v>2.9999999999999997E-4</v>
      </c>
      <c r="AC50" s="38">
        <f>AB50*L50</f>
        <v>4.2130548000000001</v>
      </c>
      <c r="AD50" s="29">
        <v>0.2276</v>
      </c>
      <c r="AE50" s="42">
        <f>AH50*(1-AI50)*AD50</f>
        <v>33.528894000000001</v>
      </c>
      <c r="AF50" s="29">
        <f>IF(AND(AD50&gt;0,AB50&gt;0,Y50&gt;0),((Y50-AB50)*AD50)/((AD50-AB50)*Y50),0)</f>
        <v>0.90534669385999567</v>
      </c>
      <c r="AG50" s="30">
        <f t="shared" si="2"/>
        <v>0.88035022209435398</v>
      </c>
      <c r="AH50" s="44">
        <v>161</v>
      </c>
      <c r="AI50" s="66">
        <v>8.5000000000000006E-2</v>
      </c>
      <c r="AJ50" s="67">
        <v>0.22509999999999999</v>
      </c>
      <c r="AK50" s="42">
        <f t="shared" si="1"/>
        <v>33.1606065</v>
      </c>
      <c r="AL50" s="18">
        <v>1.7</v>
      </c>
      <c r="AM50" s="18"/>
      <c r="AN50" s="122">
        <f>AN49+AH50-AM50</f>
        <v>742.33199999999954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44064</v>
      </c>
      <c r="E51" s="68"/>
      <c r="F51" s="52">
        <f>SUM(F48:F50)</f>
        <v>42297</v>
      </c>
      <c r="G51" s="53"/>
      <c r="H51" s="69"/>
      <c r="I51" s="52">
        <f>SUM(I48:I50)</f>
        <v>44391</v>
      </c>
      <c r="J51" s="52">
        <f>SUM(J48:J50)</f>
        <v>44797</v>
      </c>
      <c r="K51" s="21">
        <f>IF(J51&gt;0,(J48*K48+J49*K49+J50*K50)/J51,0)</f>
        <v>6.8939326294171488E-2</v>
      </c>
      <c r="L51" s="53">
        <f>L48+L49+L50</f>
        <v>41708.725000000006</v>
      </c>
      <c r="M51" s="54">
        <f>IF(L51&gt;0,N51/L51,0)</f>
        <v>0.66640510648551365</v>
      </c>
      <c r="N51" s="55">
        <f>N48+N49+N50</f>
        <v>27794.907325000007</v>
      </c>
      <c r="O51" s="21">
        <f>IF(L51&gt;0,P51/L51,0)</f>
        <v>0.15552788940443515</v>
      </c>
      <c r="P51" s="55">
        <f>P48+P49+P50</f>
        <v>6486.8699690000003</v>
      </c>
      <c r="Q51" s="21">
        <f>IF(L51&gt;0,R51/L51,0)</f>
        <v>0.17874041313897751</v>
      </c>
      <c r="R51" s="55">
        <f>R48+R49+R50</f>
        <v>7455.0347380000003</v>
      </c>
      <c r="S51" s="21">
        <f>IF(L51&gt;0,T51/L51,0)</f>
        <v>0.19676508512307675</v>
      </c>
      <c r="T51" s="55">
        <f>T48+T49+T50</f>
        <v>8206.8208250000007</v>
      </c>
      <c r="U51" s="21">
        <f>IF(L51&gt;0,V51/L51,0)</f>
        <v>0.51067907767499476</v>
      </c>
      <c r="V51" s="55">
        <f>V48+V49+V50</f>
        <v>21299.773214000001</v>
      </c>
      <c r="W51" s="21">
        <f>IF(L51&gt;0,X51/L51,0)</f>
        <v>0.39999999999999997</v>
      </c>
      <c r="X51" s="55">
        <f>X48+X49+X50</f>
        <v>16683.490000000002</v>
      </c>
      <c r="Y51" s="56">
        <f>IF(L51&gt;0,Z51/L51,0)</f>
        <v>3.2120990212479526E-3</v>
      </c>
      <c r="Z51" s="57">
        <f>SUM(Z48:Z50)</f>
        <v>133.97255475000003</v>
      </c>
      <c r="AA51" s="63">
        <f>IF(L51&gt;0,(AA48*L48+AA49*L49+AA50*L50)/L51,0)</f>
        <v>2.8963175415839255E-3</v>
      </c>
      <c r="AB51" s="56">
        <f>IF(J51&gt;0,(J48*AB48+J49*AB49+J50*AB50)/J51,0)</f>
        <v>2.9999999999999997E-4</v>
      </c>
      <c r="AC51" s="53">
        <f>SUM(AC48:AC50)</f>
        <v>12.512617499999999</v>
      </c>
      <c r="AD51" s="54">
        <f>IF(J51&gt;0,(J48*AD48+J49*AD49+J50*AD50)/J51,0)</f>
        <v>0.22270148000982209</v>
      </c>
      <c r="AE51" s="59">
        <f>SUM(AE48:AE50)</f>
        <v>119.2456952</v>
      </c>
      <c r="AF51" s="54">
        <f>IF(AND(Z51&gt;0),((Z48*AF48+Z49*AF49+Z50*AF50)/Z51),0)</f>
        <v>0.90782688444365689</v>
      </c>
      <c r="AG51" s="58">
        <f t="shared" si="2"/>
        <v>0.89764944479324715</v>
      </c>
      <c r="AH51" s="52">
        <f>SUM(AH48:AH50)</f>
        <v>589</v>
      </c>
      <c r="AI51" s="21">
        <f>IF(AH51&gt;0,(AI48*AH48+AI49*AH49+AI50*AH50)/AH51,0)</f>
        <v>8.8996604414261452E-2</v>
      </c>
      <c r="AJ51" s="54">
        <f>IF(J51&gt;0,(AJ48*J48+AJ49*J49+AJ50*J50)/J51,0)</f>
        <v>0.21907288657722615</v>
      </c>
      <c r="AK51" s="59">
        <f>SUM(AK48:AK50)</f>
        <v>117.2795339</v>
      </c>
      <c r="AL51" s="70"/>
      <c r="AM51" s="57">
        <f>SUM(AM48:AM50)</f>
        <v>731.38</v>
      </c>
      <c r="AN51" s="124"/>
      <c r="AO51" s="125">
        <f>AN50</f>
        <v>742.33199999999954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47" t="s">
        <v>55</v>
      </c>
      <c r="D52" s="12">
        <v>4100</v>
      </c>
      <c r="E52" s="12">
        <v>1</v>
      </c>
      <c r="F52" s="12">
        <v>10476</v>
      </c>
      <c r="G52" s="13">
        <v>0.7</v>
      </c>
      <c r="H52" s="13">
        <v>3.2</v>
      </c>
      <c r="I52" s="12">
        <v>11866</v>
      </c>
      <c r="J52" s="12">
        <v>14773</v>
      </c>
      <c r="K52" s="14">
        <v>7.2999999999999995E-2</v>
      </c>
      <c r="L52" s="25">
        <f>J52*(1-K52)</f>
        <v>13694.571</v>
      </c>
      <c r="M52" s="15">
        <v>0.71499999999999997</v>
      </c>
      <c r="N52" s="26">
        <f>L52*M52</f>
        <v>9791.6182649999992</v>
      </c>
      <c r="O52" s="14">
        <v>0.11899999999999999</v>
      </c>
      <c r="P52" s="26">
        <f>L52*O52</f>
        <v>1629.653949</v>
      </c>
      <c r="Q52" s="16">
        <v>0.16600000000000001</v>
      </c>
      <c r="R52" s="26">
        <f>L52*Q52</f>
        <v>2273.2987860000003</v>
      </c>
      <c r="S52" s="16">
        <v>0.192</v>
      </c>
      <c r="T52" s="26">
        <f>L52*S52</f>
        <v>2629.3576320000002</v>
      </c>
      <c r="U52" s="16">
        <v>0.50900000000000001</v>
      </c>
      <c r="V52" s="26">
        <f>L52*U52</f>
        <v>6970.5366389999999</v>
      </c>
      <c r="W52" s="16">
        <v>0.39</v>
      </c>
      <c r="X52" s="26">
        <f>W52*L52</f>
        <v>5340.8826900000004</v>
      </c>
      <c r="Y52" s="17">
        <v>3.2100000000000002E-3</v>
      </c>
      <c r="Z52" s="61">
        <f>L52*Y52</f>
        <v>43.959572910000006</v>
      </c>
      <c r="AA52" s="28">
        <f>IF(J52&gt;0,(AC52+AK52)/J52,0)</f>
        <v>3.0908384898124955E-3</v>
      </c>
      <c r="AB52" s="17">
        <v>3.1E-4</v>
      </c>
      <c r="AC52" s="25">
        <f>AB52*L52</f>
        <v>4.2453170099999999</v>
      </c>
      <c r="AD52" s="141">
        <v>0.2281</v>
      </c>
      <c r="AE52" s="31">
        <f>AH52*(1-AI52)*AD52</f>
        <v>45.747736000000003</v>
      </c>
      <c r="AF52" s="29">
        <f>IF(AND(AD52&gt;0,AB52&gt;0,Y52&gt;0),((Y52-AB52)*AD52)/((AD52-AB52)*Y52),0)</f>
        <v>0.90465626713351188</v>
      </c>
      <c r="AG52" s="62">
        <f t="shared" si="2"/>
        <v>0.90105626669658634</v>
      </c>
      <c r="AH52" s="44">
        <v>218</v>
      </c>
      <c r="AI52" s="14">
        <v>0.08</v>
      </c>
      <c r="AJ52" s="15">
        <v>0.20649999999999999</v>
      </c>
      <c r="AK52" s="31">
        <f t="shared" si="1"/>
        <v>41.415639999999996</v>
      </c>
      <c r="AL52" s="19">
        <v>1.65</v>
      </c>
      <c r="AM52" s="19">
        <v>760.44</v>
      </c>
      <c r="AN52" s="119">
        <f>AN50+AH52-AM52+AO52</f>
        <v>224.89199999999948</v>
      </c>
      <c r="AO52" s="120">
        <v>25</v>
      </c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11" t="s">
        <v>50</v>
      </c>
      <c r="D53" s="35">
        <v>17706</v>
      </c>
      <c r="E53" s="44">
        <v>3</v>
      </c>
      <c r="F53" s="35">
        <v>13584</v>
      </c>
      <c r="G53" s="36">
        <v>0.5</v>
      </c>
      <c r="H53" s="38">
        <v>3.2</v>
      </c>
      <c r="I53" s="35">
        <v>14353</v>
      </c>
      <c r="J53" s="35">
        <v>14982</v>
      </c>
      <c r="K53" s="66">
        <v>7.4999999999999997E-2</v>
      </c>
      <c r="L53" s="38">
        <f>J53*(1-K53)</f>
        <v>13858.35</v>
      </c>
      <c r="M53" s="39">
        <v>0.64100000000000001</v>
      </c>
      <c r="N53" s="26">
        <f>L53*M53</f>
        <v>8883.2023499999996</v>
      </c>
      <c r="O53" s="37">
        <v>0.216</v>
      </c>
      <c r="P53" s="26">
        <f>L53*O53</f>
        <v>2993.4036000000001</v>
      </c>
      <c r="Q53" s="40">
        <v>0.14299999999999999</v>
      </c>
      <c r="R53" s="26">
        <f>L53*Q53</f>
        <v>1981.7440499999998</v>
      </c>
      <c r="S53" s="40">
        <v>0.189</v>
      </c>
      <c r="T53" s="26">
        <f>L53*S53</f>
        <v>2619.2281499999999</v>
      </c>
      <c r="U53" s="40">
        <v>0.51400000000000001</v>
      </c>
      <c r="V53" s="26">
        <f>L53*U53</f>
        <v>7123.1919000000007</v>
      </c>
      <c r="W53" s="40">
        <v>0.4</v>
      </c>
      <c r="X53" s="26">
        <f>W53*L53</f>
        <v>5543.34</v>
      </c>
      <c r="Y53" s="41">
        <v>3.1900000000000001E-3</v>
      </c>
      <c r="Z53" s="18">
        <f>L53*Y53</f>
        <v>44.208136500000002</v>
      </c>
      <c r="AA53" s="28">
        <f>IF(J53&gt;0,(AC53+AK53)/J53,0)</f>
        <v>3.1872077492991592E-3</v>
      </c>
      <c r="AB53" s="41">
        <v>3.5E-4</v>
      </c>
      <c r="AC53" s="38">
        <f>AB53*L53</f>
        <v>4.8504224999999996</v>
      </c>
      <c r="AD53" s="29">
        <v>0.24210000000000001</v>
      </c>
      <c r="AE53" s="42">
        <f>AH53*(1-AI53)*AD53</f>
        <v>45.633429000000007</v>
      </c>
      <c r="AF53" s="29">
        <f>IF(AND(AD53&gt;0,AB53&gt;0,Y53&gt;0),((Y53-AB53)*AD53)/((AD53-AB53)*Y53),0)</f>
        <v>0.89157106132465391</v>
      </c>
      <c r="AG53" s="30">
        <f t="shared" si="2"/>
        <v>0.89155703352930482</v>
      </c>
      <c r="AH53" s="35">
        <v>206</v>
      </c>
      <c r="AI53" s="66">
        <v>8.5000000000000006E-2</v>
      </c>
      <c r="AJ53" s="67">
        <v>0.2276</v>
      </c>
      <c r="AK53" s="42">
        <f t="shared" si="1"/>
        <v>42.900324000000005</v>
      </c>
      <c r="AL53" s="18">
        <v>1.7</v>
      </c>
      <c r="AM53" s="18"/>
      <c r="AN53" s="122">
        <f>AN52+AH53-AM53</f>
        <v>430.89199999999948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11" t="s">
        <v>52</v>
      </c>
      <c r="D54" s="44">
        <v>20085</v>
      </c>
      <c r="E54" s="44">
        <v>1</v>
      </c>
      <c r="F54" s="44">
        <v>15695</v>
      </c>
      <c r="G54" s="38">
        <v>0.6</v>
      </c>
      <c r="H54" s="38">
        <v>4.2</v>
      </c>
      <c r="I54" s="44">
        <v>16349</v>
      </c>
      <c r="J54" s="44">
        <v>14971</v>
      </c>
      <c r="K54" s="66">
        <v>6.9000000000000006E-2</v>
      </c>
      <c r="L54" s="38">
        <f>J54*(1-K54)</f>
        <v>13938.001</v>
      </c>
      <c r="M54" s="29">
        <v>0.73299999999999998</v>
      </c>
      <c r="N54" s="26">
        <f>L54*M54</f>
        <v>10216.554732999999</v>
      </c>
      <c r="O54" s="40">
        <v>0.16</v>
      </c>
      <c r="P54" s="26">
        <f>L54*O54</f>
        <v>2230.08016</v>
      </c>
      <c r="Q54" s="40">
        <v>0.107</v>
      </c>
      <c r="R54" s="26">
        <f>L54*Q54</f>
        <v>1491.3661070000001</v>
      </c>
      <c r="S54" s="40">
        <v>0.17899999999999999</v>
      </c>
      <c r="T54" s="26">
        <f>L54*S54</f>
        <v>2494.9021789999997</v>
      </c>
      <c r="U54" s="40">
        <v>0.54600000000000004</v>
      </c>
      <c r="V54" s="26">
        <f>L54*U54</f>
        <v>7610.1485460000004</v>
      </c>
      <c r="W54" s="40">
        <v>0.4</v>
      </c>
      <c r="X54" s="26">
        <f>W54*L54</f>
        <v>5575.2004000000006</v>
      </c>
      <c r="Y54" s="48">
        <v>3.2000000000000002E-3</v>
      </c>
      <c r="Z54" s="18">
        <f>L54*Y54</f>
        <v>44.6016032</v>
      </c>
      <c r="AA54" s="28">
        <f>IF(J54&gt;0,(AC54+AK54)/J54,0)</f>
        <v>2.9952006753055913E-3</v>
      </c>
      <c r="AB54" s="48">
        <v>3.1E-4</v>
      </c>
      <c r="AC54" s="38">
        <f>AB54*L54</f>
        <v>4.32078031</v>
      </c>
      <c r="AD54" s="29">
        <v>0.23169999999999999</v>
      </c>
      <c r="AE54" s="42">
        <f>AH54*(1-AI54)*AD54</f>
        <v>40.104953000000002</v>
      </c>
      <c r="AF54" s="29">
        <f>IF(AND(AD54&gt;0,AB54&gt;0,Y54&gt;0),((Y54-AB54)*AD54)/((AD54-AB54)*Y54),0)</f>
        <v>0.90433494316954066</v>
      </c>
      <c r="AG54" s="30">
        <f t="shared" si="2"/>
        <v>0.89768983091489074</v>
      </c>
      <c r="AH54" s="44">
        <v>190</v>
      </c>
      <c r="AI54" s="66">
        <v>8.8999999999999996E-2</v>
      </c>
      <c r="AJ54" s="67">
        <v>0.2341</v>
      </c>
      <c r="AK54" s="42">
        <f t="shared" si="1"/>
        <v>40.520369000000002</v>
      </c>
      <c r="AL54" s="18">
        <v>1.7</v>
      </c>
      <c r="AM54" s="18"/>
      <c r="AN54" s="122">
        <f>AN53+AH54-AM54</f>
        <v>620.89199999999948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41891</v>
      </c>
      <c r="E55" s="68"/>
      <c r="F55" s="52">
        <f>SUM(F52:F54)</f>
        <v>39755</v>
      </c>
      <c r="G55" s="53"/>
      <c r="H55" s="69"/>
      <c r="I55" s="52">
        <f>SUM(I52:I54)</f>
        <v>42568</v>
      </c>
      <c r="J55" s="52">
        <f>SUM(J52:J54)</f>
        <v>44726</v>
      </c>
      <c r="K55" s="21">
        <f>IF(J55&gt;0,(J52*K52+J53*K53+J54*K54)/J55,0)</f>
        <v>7.2331037875061469E-2</v>
      </c>
      <c r="L55" s="53">
        <f>L52+L53+L54</f>
        <v>41490.922000000006</v>
      </c>
      <c r="M55" s="54">
        <f>IF(L55&gt;0,N55/L55,0)</f>
        <v>0.69633003932763871</v>
      </c>
      <c r="N55" s="55">
        <f>N52+N53+N54</f>
        <v>28891.375347999994</v>
      </c>
      <c r="O55" s="21">
        <f>IF(L55&gt;0,P55/L55,0)</f>
        <v>0.16517197928260066</v>
      </c>
      <c r="P55" s="55">
        <f>P52+P53+P54</f>
        <v>6853.1377090000005</v>
      </c>
      <c r="Q55" s="21">
        <f>IF(L55&gt;0,R55/L55,0)</f>
        <v>0.13849798138976038</v>
      </c>
      <c r="R55" s="55">
        <f>R52+R53+R54</f>
        <v>5746.4089430000004</v>
      </c>
      <c r="S55" s="21">
        <f>IF(L55&gt;0,T55/L55,0)</f>
        <v>0.18663089629582102</v>
      </c>
      <c r="T55" s="55">
        <f>T52+T53+T54</f>
        <v>7743.4879609999998</v>
      </c>
      <c r="U55" s="21">
        <f>IF(L55&gt;0,V55/L55,0)</f>
        <v>0.52309941642174151</v>
      </c>
      <c r="V55" s="55">
        <f>V52+V53+V54</f>
        <v>21703.877085</v>
      </c>
      <c r="W55" s="21">
        <f>IF(L55&gt;0,X55/L55,0)</f>
        <v>0.39669938137311089</v>
      </c>
      <c r="X55" s="55">
        <f>X52+X53+X54</f>
        <v>16459.42309</v>
      </c>
      <c r="Y55" s="56">
        <f>IF(L55&gt;0,Z55/L55,0)</f>
        <v>3.1999605265460238E-3</v>
      </c>
      <c r="Z55" s="57">
        <f>SUM(Z52:Z54)</f>
        <v>132.76931261000001</v>
      </c>
      <c r="AA55" s="63">
        <f>IF(L55&gt;0,(AA52*L52+AA53*L53+AA54*L54)/L55,0)</f>
        <v>3.0908992012368391E-3</v>
      </c>
      <c r="AB55" s="56">
        <f>IF(J55&gt;0,(J52*AB52+J53*AB53+J54*AB54)/J55,0)</f>
        <v>3.2339891785538607E-4</v>
      </c>
      <c r="AC55" s="53">
        <f>SUM(AC52:AC54)</f>
        <v>13.41651982</v>
      </c>
      <c r="AD55" s="54">
        <f>IF(J55&gt;0,(J52*AD52+J53*AD53+J54*AD54)/J55,0)</f>
        <v>0.2339946384653222</v>
      </c>
      <c r="AE55" s="59">
        <f>SUM(AE52:AE54)</f>
        <v>131.486118</v>
      </c>
      <c r="AF55" s="54">
        <f>IF(AND(Z55&gt;0),((Z52*AF52+Z53*AF53+Z54*AF54)/Z55),0)</f>
        <v>0.90019134887179275</v>
      </c>
      <c r="AG55" s="58">
        <f t="shared" si="2"/>
        <v>0.89667210476221204</v>
      </c>
      <c r="AH55" s="52">
        <f>SUM(AH52:AH54)</f>
        <v>614</v>
      </c>
      <c r="AI55" s="21">
        <f>IF(J55&gt;0,(AI52*J52+AI53*J53+AI54*J54)/J55,0)</f>
        <v>8.4687407771765866E-2</v>
      </c>
      <c r="AJ55" s="54">
        <f>IF(J55&gt;0,(AJ52*J52+AJ53*J53+AJ54*J54)/J55,0)</f>
        <v>0.22280639449090012</v>
      </c>
      <c r="AK55" s="59">
        <f>SUM(AK52:AK54)</f>
        <v>124.83633300000001</v>
      </c>
      <c r="AL55" s="70"/>
      <c r="AM55" s="57">
        <f>SUM(AM52:AM54)</f>
        <v>760.44</v>
      </c>
      <c r="AN55" s="124"/>
      <c r="AO55" s="125">
        <f>AN54</f>
        <v>620.89199999999948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47" t="s">
        <v>55</v>
      </c>
      <c r="D56" s="12">
        <v>3000</v>
      </c>
      <c r="E56" s="12">
        <v>1</v>
      </c>
      <c r="F56" s="12">
        <v>11548</v>
      </c>
      <c r="G56" s="13">
        <v>0.6</v>
      </c>
      <c r="H56" s="13">
        <v>4</v>
      </c>
      <c r="I56" s="12">
        <v>11002</v>
      </c>
      <c r="J56" s="12">
        <v>14906</v>
      </c>
      <c r="K56" s="14">
        <v>7.3999999999999996E-2</v>
      </c>
      <c r="L56" s="25">
        <f>J56*(1-K56)</f>
        <v>13802.956</v>
      </c>
      <c r="M56" s="15">
        <v>0.67400000000000004</v>
      </c>
      <c r="N56" s="26">
        <f>L56*M56</f>
        <v>9303.192344000001</v>
      </c>
      <c r="O56" s="14">
        <v>0.19600000000000001</v>
      </c>
      <c r="P56" s="26">
        <f>L56*O56</f>
        <v>2705.3793760000003</v>
      </c>
      <c r="Q56" s="16">
        <v>0.13</v>
      </c>
      <c r="R56" s="26">
        <f>L56*Q56</f>
        <v>1794.38428</v>
      </c>
      <c r="S56" s="16">
        <v>0.20599999999999999</v>
      </c>
      <c r="T56" s="26">
        <f>L56*S56</f>
        <v>2843.4089359999998</v>
      </c>
      <c r="U56" s="16">
        <v>0.51200000000000001</v>
      </c>
      <c r="V56" s="26">
        <f>L56*U56</f>
        <v>7067.113472</v>
      </c>
      <c r="W56" s="16">
        <v>0.4</v>
      </c>
      <c r="X56" s="26">
        <f>W56*L56</f>
        <v>5521.1824000000006</v>
      </c>
      <c r="Y56" s="17">
        <v>3.2599999999999999E-3</v>
      </c>
      <c r="Z56" s="61">
        <f>L56*Y56</f>
        <v>44.997636559999997</v>
      </c>
      <c r="AA56" s="28">
        <f>IF(J56&gt;0,(AC56+AK56)/J56,0)</f>
        <v>2.8812770401180732E-3</v>
      </c>
      <c r="AB56" s="17">
        <v>3.1E-4</v>
      </c>
      <c r="AC56" s="25">
        <f>AB56*L56</f>
        <v>4.2789163600000002</v>
      </c>
      <c r="AD56" s="141">
        <v>0.2273</v>
      </c>
      <c r="AE56" s="31">
        <f>AH56*(1-AI56)*AD56</f>
        <v>40.171638200000004</v>
      </c>
      <c r="AF56" s="29">
        <f>IF(AND(AD56&gt;0,AB56&gt;0,Y56&gt;0),((Y56-AB56)*AD56)/((AD56-AB56)*Y56),0)</f>
        <v>0.90614380731347599</v>
      </c>
      <c r="AG56" s="62">
        <f t="shared" si="2"/>
        <v>0.89367499456199229</v>
      </c>
      <c r="AH56" s="44">
        <v>194</v>
      </c>
      <c r="AI56" s="14">
        <v>8.8999999999999996E-2</v>
      </c>
      <c r="AJ56" s="15">
        <v>0.21879999999999999</v>
      </c>
      <c r="AK56" s="31">
        <f t="shared" si="1"/>
        <v>38.669399200000001</v>
      </c>
      <c r="AL56" s="19">
        <v>1.6</v>
      </c>
      <c r="AM56" s="19">
        <v>502.36</v>
      </c>
      <c r="AN56" s="119">
        <f>AN54+AH56-AM56</f>
        <v>312.53199999999947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11" t="s">
        <v>50</v>
      </c>
      <c r="D57" s="35">
        <v>18865</v>
      </c>
      <c r="E57" s="44">
        <v>2</v>
      </c>
      <c r="F57" s="35">
        <v>12872</v>
      </c>
      <c r="G57" s="36">
        <v>0.8</v>
      </c>
      <c r="H57" s="38">
        <v>3</v>
      </c>
      <c r="I57" s="35">
        <v>13976</v>
      </c>
      <c r="J57" s="35">
        <v>14882</v>
      </c>
      <c r="K57" s="66">
        <v>7.4999999999999997E-2</v>
      </c>
      <c r="L57" s="38">
        <f>J57*(1-K57)</f>
        <v>13765.85</v>
      </c>
      <c r="M57" s="39">
        <v>0.81799999999999995</v>
      </c>
      <c r="N57" s="26">
        <f>L57*M57</f>
        <v>11260.4653</v>
      </c>
      <c r="O57" s="37">
        <v>0.112</v>
      </c>
      <c r="P57" s="26">
        <f>L57*O57</f>
        <v>1541.7752</v>
      </c>
      <c r="Q57" s="40">
        <v>7.0000000000000007E-2</v>
      </c>
      <c r="R57" s="26">
        <f>L57*Q57</f>
        <v>963.60950000000014</v>
      </c>
      <c r="S57" s="40">
        <v>0.20899999999999999</v>
      </c>
      <c r="T57" s="26">
        <f>L57*S57</f>
        <v>2877.0626499999998</v>
      </c>
      <c r="U57" s="40">
        <v>0.50600000000000001</v>
      </c>
      <c r="V57" s="26">
        <f>L57*U57</f>
        <v>6965.5201000000006</v>
      </c>
      <c r="W57" s="40">
        <v>0.4</v>
      </c>
      <c r="X57" s="26">
        <f>W57*L57</f>
        <v>5506.34</v>
      </c>
      <c r="Y57" s="41">
        <v>3.1800000000000001E-3</v>
      </c>
      <c r="Z57" s="18">
        <f>L57*Y57</f>
        <v>43.775403000000004</v>
      </c>
      <c r="AA57" s="28">
        <f>IF(J57&gt;0,(AC57+AK57)/J57,0)</f>
        <v>3.029065804327376E-3</v>
      </c>
      <c r="AB57" s="41">
        <v>2.9E-4</v>
      </c>
      <c r="AC57" s="38">
        <f>AB57*L57</f>
        <v>3.9920965000000002</v>
      </c>
      <c r="AD57" s="29">
        <v>0.23050000000000001</v>
      </c>
      <c r="AE57" s="42">
        <f>AH57*(1-AI57)*AD57</f>
        <v>41.247514000000002</v>
      </c>
      <c r="AF57" s="29">
        <f>IF(AND(AD57&gt;0,AB57&gt;0,Y57&gt;0),((Y57-AB57)*AD57)/((AD57-AB57)*Y57),0)</f>
        <v>0.90994987076333644</v>
      </c>
      <c r="AG57" s="30">
        <f t="shared" si="2"/>
        <v>0.90540449702652692</v>
      </c>
      <c r="AH57" s="35">
        <v>196</v>
      </c>
      <c r="AI57" s="66">
        <v>8.6999999999999994E-2</v>
      </c>
      <c r="AJ57" s="67">
        <v>0.2296</v>
      </c>
      <c r="AK57" s="42">
        <f t="shared" si="1"/>
        <v>41.086460800000005</v>
      </c>
      <c r="AL57" s="18">
        <v>1.7</v>
      </c>
      <c r="AM57" s="18"/>
      <c r="AN57" s="122">
        <f>AN56+AH57-AM57</f>
        <v>508.53199999999947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11" t="s">
        <v>52</v>
      </c>
      <c r="D58" s="44">
        <v>15680</v>
      </c>
      <c r="E58" s="44">
        <v>2</v>
      </c>
      <c r="F58" s="44">
        <v>15540</v>
      </c>
      <c r="G58" s="38">
        <v>0.5</v>
      </c>
      <c r="H58" s="38">
        <v>2.8</v>
      </c>
      <c r="I58" s="44">
        <v>16423</v>
      </c>
      <c r="J58" s="44">
        <v>14843</v>
      </c>
      <c r="K58" s="66">
        <v>7.1999999999999995E-2</v>
      </c>
      <c r="L58" s="38">
        <f>J58*(1-K58)</f>
        <v>13774.304</v>
      </c>
      <c r="M58" s="29">
        <v>0.73899999999999999</v>
      </c>
      <c r="N58" s="26">
        <f>L58*M58</f>
        <v>10179.210655999999</v>
      </c>
      <c r="O58" s="40">
        <v>5.8000000000000003E-2</v>
      </c>
      <c r="P58" s="26">
        <f>L58*O58</f>
        <v>798.9096320000001</v>
      </c>
      <c r="Q58" s="40">
        <v>0.20300000000000001</v>
      </c>
      <c r="R58" s="26">
        <f>L58*Q58</f>
        <v>2796.183712</v>
      </c>
      <c r="S58" s="40">
        <v>0.20399999999999999</v>
      </c>
      <c r="T58" s="26">
        <f>L58*S58</f>
        <v>2809.958016</v>
      </c>
      <c r="U58" s="40">
        <v>0.51100000000000001</v>
      </c>
      <c r="V58" s="26">
        <f>L58*U58</f>
        <v>7038.6693439999999</v>
      </c>
      <c r="W58" s="40">
        <v>0.4</v>
      </c>
      <c r="X58" s="26">
        <f>W58*L58</f>
        <v>5509.7216000000008</v>
      </c>
      <c r="Y58" s="48">
        <v>3.15E-3</v>
      </c>
      <c r="Z58" s="18">
        <f>L58*Y58</f>
        <v>43.389057600000001</v>
      </c>
      <c r="AA58" s="28">
        <f>IF(J58&gt;0,(AC58+AK58)/J58,0)</f>
        <v>3.0615641366300616E-3</v>
      </c>
      <c r="AB58" s="48">
        <v>2.7E-4</v>
      </c>
      <c r="AC58" s="38">
        <f>AB58*L58</f>
        <v>3.71906208</v>
      </c>
      <c r="AD58" s="29">
        <v>0.2258</v>
      </c>
      <c r="AE58" s="42">
        <f>AH58*(1-AI58)*AD58</f>
        <v>42.514527200000003</v>
      </c>
      <c r="AF58" s="29">
        <f>IF(AND(AD58&gt;0,AB58&gt;0,Y58&gt;0),((Y58-AB58)*AD58)/((AD58-AB58)*Y58),0)</f>
        <v>0.91538027883525164</v>
      </c>
      <c r="AG58" s="30">
        <f t="shared" si="2"/>
        <v>0.91292209965155502</v>
      </c>
      <c r="AH58" s="44">
        <v>206</v>
      </c>
      <c r="AI58" s="66">
        <v>8.5999999999999993E-2</v>
      </c>
      <c r="AJ58" s="67">
        <v>0.22159999999999999</v>
      </c>
      <c r="AK58" s="42">
        <f t="shared" si="1"/>
        <v>41.723734400000005</v>
      </c>
      <c r="AL58" s="18">
        <v>1.65</v>
      </c>
      <c r="AM58" s="18"/>
      <c r="AN58" s="122">
        <f>AN57+AH58-AM58</f>
        <v>714.53199999999947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37545</v>
      </c>
      <c r="E59" s="68"/>
      <c r="F59" s="52">
        <f>SUM(F56:F58)</f>
        <v>39960</v>
      </c>
      <c r="G59" s="53"/>
      <c r="H59" s="69"/>
      <c r="I59" s="52">
        <f>SUM(I56:I58)</f>
        <v>41401</v>
      </c>
      <c r="J59" s="52">
        <f>SUM(J56:J58)</f>
        <v>44631</v>
      </c>
      <c r="K59" s="21">
        <f>IF(J59&gt;0,(J56*K56+J57*K57+J58*K58)/J59,0)</f>
        <v>7.3668302301091157E-2</v>
      </c>
      <c r="L59" s="53">
        <f>L56+L57+L58</f>
        <v>41343.11</v>
      </c>
      <c r="M59" s="54">
        <f>IF(L59&gt;0,N59/L59,0)</f>
        <v>0.74360318563359162</v>
      </c>
      <c r="N59" s="55">
        <f>N56+N57+N58</f>
        <v>30742.868299999998</v>
      </c>
      <c r="O59" s="21">
        <f>IF(L59&gt;0,P59/L59,0)</f>
        <v>0.12205332903112515</v>
      </c>
      <c r="P59" s="55">
        <f>P56+P57+P58</f>
        <v>5046.0642080000007</v>
      </c>
      <c r="Q59" s="21">
        <f>IF(L59&gt;0,R59/L59,0)</f>
        <v>0.1343434853352832</v>
      </c>
      <c r="R59" s="55">
        <f>R56+R57+R58</f>
        <v>5554.1774920000007</v>
      </c>
      <c r="S59" s="21">
        <f>IF(L59&gt;0,T59/L59,0)</f>
        <v>0.20633255703308243</v>
      </c>
      <c r="T59" s="55">
        <f>T56+T57+T58</f>
        <v>8530.4296020000002</v>
      </c>
      <c r="U59" s="21">
        <f>IF(L59&gt;0,V59/L59,0)</f>
        <v>0.50966903351005766</v>
      </c>
      <c r="V59" s="55">
        <f>V56+V57+V58</f>
        <v>21071.302916000001</v>
      </c>
      <c r="W59" s="21">
        <f>IF(L59&gt;0,X59/L59,0)</f>
        <v>0.40000000000000008</v>
      </c>
      <c r="X59" s="55">
        <f>X56+X57+X58</f>
        <v>16537.244000000002</v>
      </c>
      <c r="Y59" s="56">
        <f>IF(L59&gt;0,Z59/L59,0)</f>
        <v>3.1967139666077369E-3</v>
      </c>
      <c r="Z59" s="57">
        <f>SUM(Z56:Z58)</f>
        <v>132.16209716</v>
      </c>
      <c r="AA59" s="63">
        <f>IF(L59&gt;0,(AA56*L56+AA57*L57+AA58*L58)/L59,0)</f>
        <v>2.9905520132496081E-3</v>
      </c>
      <c r="AB59" s="56">
        <f>IF(J59&gt;0,(J56*AB56+J57*AB57+J58*AB58)/J59,0)</f>
        <v>2.9002823149828594E-4</v>
      </c>
      <c r="AC59" s="53">
        <f>SUM(AC56:AC58)</f>
        <v>11.990074940000001</v>
      </c>
      <c r="AD59" s="54">
        <f>IF(J59&gt;0,(J56*AD56+J57*AD57+J58*AD58)/J59,0)</f>
        <v>0.22786816786538502</v>
      </c>
      <c r="AE59" s="59">
        <f>SUM(AE56:AE58)</f>
        <v>123.93367940000002</v>
      </c>
      <c r="AF59" s="54">
        <f>IF(AND(Z59&gt;0),((Z56*AF56+Z57*AF57+Z58*AF58)/Z59),0)</f>
        <v>0.91043682148646854</v>
      </c>
      <c r="AG59" s="58">
        <f t="shared" si="2"/>
        <v>0.90419271632162057</v>
      </c>
      <c r="AH59" s="52">
        <f>SUM(AH56:AH58)</f>
        <v>596</v>
      </c>
      <c r="AI59" s="21">
        <f>IF(AH59&gt;0,(AI56*AH56+AI57*AH57+AI58*AH58)/AH59,0)</f>
        <v>8.7305369127516769E-2</v>
      </c>
      <c r="AJ59" s="54">
        <f>IF(J59&gt;0,(AJ56*J56+AJ57*J57+AJ58*J58)/J59,0)</f>
        <v>0.22333241020815128</v>
      </c>
      <c r="AK59" s="59">
        <f>SUM(AK56:AK58)</f>
        <v>121.47959440000002</v>
      </c>
      <c r="AL59" s="70"/>
      <c r="AM59" s="57">
        <f>SUM(AM56:AM58)</f>
        <v>502.36</v>
      </c>
      <c r="AN59" s="124"/>
      <c r="AO59" s="125">
        <f>AN58</f>
        <v>714.53199999999947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50</v>
      </c>
      <c r="D60" s="12">
        <v>15900</v>
      </c>
      <c r="E60" s="12">
        <v>0</v>
      </c>
      <c r="F60" s="12">
        <v>16609</v>
      </c>
      <c r="G60" s="13">
        <v>0.4</v>
      </c>
      <c r="H60" s="13">
        <v>2.6</v>
      </c>
      <c r="I60" s="12">
        <v>17142</v>
      </c>
      <c r="J60" s="12">
        <v>14832</v>
      </c>
      <c r="K60" s="14">
        <v>7.0000000000000007E-2</v>
      </c>
      <c r="L60" s="25">
        <f>J60*(1-K60)</f>
        <v>13793.759999999998</v>
      </c>
      <c r="M60" s="15">
        <v>0.77700000000000002</v>
      </c>
      <c r="N60" s="26">
        <f>L60*M60</f>
        <v>10717.75152</v>
      </c>
      <c r="O60" s="14">
        <v>0.11899999999999999</v>
      </c>
      <c r="P60" s="26">
        <f>L60*O60</f>
        <v>1641.4574399999997</v>
      </c>
      <c r="Q60" s="16">
        <v>0.104</v>
      </c>
      <c r="R60" s="26">
        <f>L60*Q60</f>
        <v>1434.5510399999998</v>
      </c>
      <c r="S60" s="16">
        <v>0.20599999999999999</v>
      </c>
      <c r="T60" s="26">
        <f>L60*S60</f>
        <v>2841.5145599999996</v>
      </c>
      <c r="U60" s="16">
        <v>0.502</v>
      </c>
      <c r="V60" s="26">
        <f>L60*U60</f>
        <v>6924.4675199999992</v>
      </c>
      <c r="W60" s="16">
        <v>0.39</v>
      </c>
      <c r="X60" s="26">
        <f>W60*L60</f>
        <v>5379.5663999999997</v>
      </c>
      <c r="Y60" s="17">
        <v>3.29E-3</v>
      </c>
      <c r="Z60" s="61">
        <f>L60*Y60</f>
        <v>45.381470399999991</v>
      </c>
      <c r="AA60" s="28">
        <f>IF(J60&gt;0,(AC60+AK60)/J60,0)</f>
        <v>2.8590537216828475E-3</v>
      </c>
      <c r="AB60" s="17">
        <v>2.7999999999999998E-4</v>
      </c>
      <c r="AC60" s="25">
        <f>AB60*L60</f>
        <v>3.8622527999999994</v>
      </c>
      <c r="AD60" s="141">
        <v>0.22700000000000001</v>
      </c>
      <c r="AE60" s="31">
        <f>AH60*(1-AI60)*AD60</f>
        <v>39.661439999999999</v>
      </c>
      <c r="AF60" s="29">
        <f>IF(AND(AD60&gt;0,AB60&gt;0,Y60&gt;0),((Y60-AB60)*AD60)/((AD60-AB60)*Y60),0)</f>
        <v>0.91602351386657455</v>
      </c>
      <c r="AG60" s="62">
        <f t="shared" si="2"/>
        <v>0.90321191469613182</v>
      </c>
      <c r="AH60" s="12">
        <v>192</v>
      </c>
      <c r="AI60" s="14">
        <v>0.09</v>
      </c>
      <c r="AJ60" s="15">
        <v>0.22059999999999999</v>
      </c>
      <c r="AK60" s="31">
        <f t="shared" si="1"/>
        <v>38.543231999999996</v>
      </c>
      <c r="AL60" s="19">
        <v>1.64</v>
      </c>
      <c r="AM60" s="19"/>
      <c r="AN60" s="119">
        <f>AN58+AH60-AM60</f>
        <v>906.53199999999947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49</v>
      </c>
      <c r="D61" s="35">
        <v>19860</v>
      </c>
      <c r="E61" s="44">
        <v>2</v>
      </c>
      <c r="F61" s="35">
        <v>14585</v>
      </c>
      <c r="G61" s="36">
        <v>0.4</v>
      </c>
      <c r="H61" s="38">
        <v>2.5</v>
      </c>
      <c r="I61" s="35">
        <v>15892</v>
      </c>
      <c r="J61" s="35">
        <v>14895</v>
      </c>
      <c r="K61" s="66">
        <v>7.0999999999999994E-2</v>
      </c>
      <c r="L61" s="38">
        <f>J61*(1-K61)</f>
        <v>13837.455</v>
      </c>
      <c r="M61" s="39">
        <v>0.76500000000000001</v>
      </c>
      <c r="N61" s="26">
        <f>L61*M61</f>
        <v>10585.653075</v>
      </c>
      <c r="O61" s="37">
        <v>0.111</v>
      </c>
      <c r="P61" s="26">
        <f>L61*O61</f>
        <v>1535.9575050000001</v>
      </c>
      <c r="Q61" s="40">
        <v>0.124</v>
      </c>
      <c r="R61" s="26">
        <f>L61*Q61</f>
        <v>1715.8444199999999</v>
      </c>
      <c r="S61" s="40">
        <v>0.20200000000000001</v>
      </c>
      <c r="T61" s="26">
        <f>L61*S61</f>
        <v>2795.1659100000002</v>
      </c>
      <c r="U61" s="40">
        <v>0.51300000000000001</v>
      </c>
      <c r="V61" s="26">
        <f>L61*U61</f>
        <v>7098.614415</v>
      </c>
      <c r="W61" s="40">
        <v>0.4</v>
      </c>
      <c r="X61" s="26">
        <f>W61*L61</f>
        <v>5534.982</v>
      </c>
      <c r="Y61" s="41">
        <v>3.3700000000000002E-3</v>
      </c>
      <c r="Z61" s="18">
        <f>L61*Y61</f>
        <v>46.632223350000004</v>
      </c>
      <c r="AA61" s="28">
        <f>IF(J61&gt;0,(AC61+AK61)/J61,0)</f>
        <v>3.285981614635784E-3</v>
      </c>
      <c r="AB61" s="41">
        <v>2.9E-4</v>
      </c>
      <c r="AC61" s="38">
        <f>AB61*L61</f>
        <v>4.0128619499999996</v>
      </c>
      <c r="AD61" s="29">
        <v>0.22819999999999999</v>
      </c>
      <c r="AE61" s="42">
        <f>AH61*(1-AI61)*AD61</f>
        <v>42.919399599999998</v>
      </c>
      <c r="AF61" s="29">
        <f>IF(AND(AD61&gt;0,AB61&gt;0,Y61&gt;0),((Y61-AB61)*AD61)/((AD61-AB61)*Y61),0)</f>
        <v>0.91510952251311661</v>
      </c>
      <c r="AG61" s="30">
        <f t="shared" si="2"/>
        <v>0.91285442211111645</v>
      </c>
      <c r="AH61" s="35">
        <v>206</v>
      </c>
      <c r="AI61" s="66">
        <v>8.6999999999999994E-2</v>
      </c>
      <c r="AJ61" s="67">
        <v>0.2389</v>
      </c>
      <c r="AK61" s="42">
        <f t="shared" si="1"/>
        <v>44.931834200000004</v>
      </c>
      <c r="AL61" s="18">
        <v>1.8</v>
      </c>
      <c r="AM61" s="18"/>
      <c r="AN61" s="122">
        <f>AN60+AH61-AM61</f>
        <v>1112.5319999999995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47" t="s">
        <v>55</v>
      </c>
      <c r="D62" s="44">
        <v>14400</v>
      </c>
      <c r="E62" s="44">
        <v>3</v>
      </c>
      <c r="F62" s="44">
        <v>16675</v>
      </c>
      <c r="G62" s="38">
        <v>0.4</v>
      </c>
      <c r="H62" s="38">
        <v>2.6</v>
      </c>
      <c r="I62" s="44">
        <v>17791</v>
      </c>
      <c r="J62" s="44">
        <v>14885</v>
      </c>
      <c r="K62" s="66">
        <v>7.6999999999999999E-2</v>
      </c>
      <c r="L62" s="38">
        <f>J62*(1-K62)</f>
        <v>13738.855000000001</v>
      </c>
      <c r="M62" s="29">
        <v>0.71399999999999997</v>
      </c>
      <c r="N62" s="26">
        <f>L62*M62</f>
        <v>9809.5424700000003</v>
      </c>
      <c r="O62" s="40">
        <v>9.1999999999999998E-2</v>
      </c>
      <c r="P62" s="26">
        <f>L62*O62</f>
        <v>1263.9746600000001</v>
      </c>
      <c r="Q62" s="40">
        <v>0.19400000000000001</v>
      </c>
      <c r="R62" s="26">
        <f>L62*Q62</f>
        <v>2665.3378700000003</v>
      </c>
      <c r="S62" s="40">
        <v>0.20300000000000001</v>
      </c>
      <c r="T62" s="26">
        <f>L62*S62</f>
        <v>2788.9875650000004</v>
      </c>
      <c r="U62" s="40">
        <v>0.51800000000000002</v>
      </c>
      <c r="V62" s="26">
        <f>L62*U62</f>
        <v>7116.7268900000008</v>
      </c>
      <c r="W62" s="40">
        <v>0.41</v>
      </c>
      <c r="X62" s="26">
        <f>W62*L62</f>
        <v>5632.93055</v>
      </c>
      <c r="Y62" s="48">
        <v>3.3899999999999998E-3</v>
      </c>
      <c r="Z62" s="18">
        <f>L62*Y62</f>
        <v>46.574718449999999</v>
      </c>
      <c r="AA62" s="28">
        <f>IF(J62&gt;0,(AC62+AK62)/J62,0)</f>
        <v>3.2348847396708098E-3</v>
      </c>
      <c r="AB62" s="48">
        <v>2.7E-4</v>
      </c>
      <c r="AC62" s="38">
        <f>AB62*L62</f>
        <v>3.7094908500000003</v>
      </c>
      <c r="AD62" s="29">
        <v>0.2283</v>
      </c>
      <c r="AE62" s="42">
        <f>AH62*(1-AI62)*AD62</f>
        <v>44.715979500000003</v>
      </c>
      <c r="AF62" s="29">
        <f>IF(AND(AD62&gt;0,AB62&gt;0,Y62&gt;0),((Y62-AB62)*AD62)/((AD62-AB62)*Y62),0)</f>
        <v>0.92144373178657213</v>
      </c>
      <c r="AG62" s="30">
        <f t="shared" si="2"/>
        <v>0.91762682472259616</v>
      </c>
      <c r="AH62" s="44">
        <v>215</v>
      </c>
      <c r="AI62" s="66">
        <v>8.8999999999999996E-2</v>
      </c>
      <c r="AJ62" s="67">
        <v>0.22689999999999999</v>
      </c>
      <c r="AK62" s="42">
        <f t="shared" si="1"/>
        <v>44.441768500000002</v>
      </c>
      <c r="AL62" s="18">
        <v>1.64</v>
      </c>
      <c r="AM62" s="18"/>
      <c r="AN62" s="122">
        <f>AN61+AH62-AM62</f>
        <v>1327.5319999999995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50160</v>
      </c>
      <c r="E63" s="68"/>
      <c r="F63" s="52">
        <f>SUM(F60:F62)</f>
        <v>47869</v>
      </c>
      <c r="G63" s="53"/>
      <c r="H63" s="69"/>
      <c r="I63" s="52">
        <f>SUM(I60:I62)</f>
        <v>50825</v>
      </c>
      <c r="J63" s="52">
        <f>SUM(J60:J62)</f>
        <v>44612</v>
      </c>
      <c r="K63" s="21">
        <f>IF(J63&gt;0,(J60*K60+J61*K61+J62*K62)/J63,0)</f>
        <v>7.2669461131534108E-2</v>
      </c>
      <c r="L63" s="53">
        <f>L60+L61+L62</f>
        <v>41370.07</v>
      </c>
      <c r="M63" s="54">
        <f>IF(L63&gt;0,N63/L63,0)</f>
        <v>0.75206416293228417</v>
      </c>
      <c r="N63" s="55">
        <f>N60+N61+N62</f>
        <v>31112.947065</v>
      </c>
      <c r="O63" s="21">
        <f>IF(L63&gt;0,P63/L63,0)</f>
        <v>0.10735755595772498</v>
      </c>
      <c r="P63" s="55">
        <f>P60+P61+P62</f>
        <v>4441.3896049999994</v>
      </c>
      <c r="Q63" s="21">
        <f>IF(L63&gt;0,R63/L63,0)</f>
        <v>0.14057828110999088</v>
      </c>
      <c r="R63" s="55">
        <f>R60+R61+R62</f>
        <v>5815.73333</v>
      </c>
      <c r="S63" s="21">
        <f>IF(L63&gt;0,T63/L63,0)</f>
        <v>0.20366579111420402</v>
      </c>
      <c r="T63" s="55">
        <f>T60+T61+T62</f>
        <v>8425.6680349999988</v>
      </c>
      <c r="U63" s="21">
        <f>IF(L63&gt;0,V63/L63,0)</f>
        <v>0.51099282222631004</v>
      </c>
      <c r="V63" s="55">
        <f>V60+V61+V62</f>
        <v>21139.808825</v>
      </c>
      <c r="W63" s="21">
        <f>IF(L63&gt;0,X63/L63,0)</f>
        <v>0.3999867283279917</v>
      </c>
      <c r="X63" s="55">
        <f>X60+X61+X62</f>
        <v>16547.478950000001</v>
      </c>
      <c r="Y63" s="56">
        <f>IF(L63&gt;0,Z63/L63,0)</f>
        <v>3.3499680372791247E-3</v>
      </c>
      <c r="Z63" s="57">
        <f>SUM(Z60:Z62)</f>
        <v>138.58841219999999</v>
      </c>
      <c r="AA63" s="63">
        <f>IF(L63&gt;0,(AA60*L60+AA61*L61+AA62*L62)/L63,0)</f>
        <v>3.1266646628202461E-3</v>
      </c>
      <c r="AB63" s="56">
        <f>IF(J63&gt;0,(J60*AB60+J61*AB61+J62*AB62)/J63,0)</f>
        <v>2.8000224154935892E-4</v>
      </c>
      <c r="AC63" s="53">
        <f>SUM(AC60:AC62)</f>
        <v>11.5846056</v>
      </c>
      <c r="AD63" s="54">
        <f>IF(J63&gt;0,(J60*AD60+J61*AD61+J62*AD62)/J63,0)</f>
        <v>0.22783440554111001</v>
      </c>
      <c r="AE63" s="59">
        <f>SUM(AE60:AE62)</f>
        <v>127.29681909999999</v>
      </c>
      <c r="AF63" s="54">
        <f>IF(AND(Z63&gt;0),((Z60*AF60+Z61*AF61+Z62*AF62)/Z63),0)</f>
        <v>0.91753751977295805</v>
      </c>
      <c r="AG63" s="58">
        <f t="shared" si="2"/>
        <v>0.91156248578102583</v>
      </c>
      <c r="AH63" s="52">
        <f>SUM(AH60:AH62)</f>
        <v>613</v>
      </c>
      <c r="AI63" s="21">
        <f>IF(J63&gt;0,(AI60*J60+AI61*J61+AI62*J62)/J63,0)</f>
        <v>8.8664709046893206E-2</v>
      </c>
      <c r="AJ63" s="54">
        <f>IF(J63&gt;0,(AJ60*J60+AJ61*J61+AJ62*J62)/J63,0)</f>
        <v>0.22881200573836638</v>
      </c>
      <c r="AK63" s="59">
        <f>SUM(AK60:AK62)</f>
        <v>127.91683470000001</v>
      </c>
      <c r="AL63" s="70"/>
      <c r="AM63" s="57">
        <f>SUM(AM60:AM62)</f>
        <v>0</v>
      </c>
      <c r="AN63" s="124"/>
      <c r="AO63" s="125">
        <f>AN62</f>
        <v>1327.5319999999995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49</v>
      </c>
      <c r="D64" s="12">
        <v>15317</v>
      </c>
      <c r="E64" s="12">
        <v>0</v>
      </c>
      <c r="F64" s="12">
        <v>16833</v>
      </c>
      <c r="G64" s="13">
        <v>0.5</v>
      </c>
      <c r="H64" s="13">
        <v>2.6</v>
      </c>
      <c r="I64" s="12">
        <v>17209</v>
      </c>
      <c r="J64" s="12">
        <v>14902</v>
      </c>
      <c r="K64" s="14">
        <v>7.3999999999999996E-2</v>
      </c>
      <c r="L64" s="25">
        <f>J64*(1-K64)</f>
        <v>13799.252</v>
      </c>
      <c r="M64" s="15">
        <v>0.73599999999999999</v>
      </c>
      <c r="N64" s="26">
        <f>L64*M64</f>
        <v>10156.249472</v>
      </c>
      <c r="O64" s="14">
        <v>0.14599999999999999</v>
      </c>
      <c r="P64" s="26">
        <f>L64*O64</f>
        <v>2014.6907919999999</v>
      </c>
      <c r="Q64" s="16">
        <v>0.11600000000000001</v>
      </c>
      <c r="R64" s="26">
        <f>L64*Q64</f>
        <v>1600.7132320000001</v>
      </c>
      <c r="S64" s="16">
        <v>0.2</v>
      </c>
      <c r="T64" s="26">
        <f>L64*S64</f>
        <v>2759.8504000000003</v>
      </c>
      <c r="U64" s="16">
        <v>0.52400000000000002</v>
      </c>
      <c r="V64" s="26">
        <f>L64*U64</f>
        <v>7230.8080480000008</v>
      </c>
      <c r="W64" s="16">
        <v>0.4</v>
      </c>
      <c r="X64" s="26">
        <f>W64*L64</f>
        <v>5519.7008000000005</v>
      </c>
      <c r="Y64" s="17">
        <v>3.3600000000000001E-3</v>
      </c>
      <c r="Z64" s="61">
        <f>L64*Y64</f>
        <v>46.36548672</v>
      </c>
      <c r="AA64" s="28">
        <f>IF(J64&gt;0,(AC64+AK64)/J64,0)</f>
        <v>2.9963408227083612E-3</v>
      </c>
      <c r="AB64" s="17">
        <v>2.7E-4</v>
      </c>
      <c r="AC64" s="25">
        <f>AB64*L64</f>
        <v>3.7257980400000004</v>
      </c>
      <c r="AD64" s="141">
        <v>0.22639999999999999</v>
      </c>
      <c r="AE64" s="31">
        <f>AH64*(1-AI64)*AD64</f>
        <v>41.868831199999995</v>
      </c>
      <c r="AF64" s="29">
        <f>IF(AND(AD64&gt;0,AB64&gt;0,Y64&gt;0),((Y64-AB64)*AD64)/((AD64-AB64)*Y64),0)</f>
        <v>0.92074091388644963</v>
      </c>
      <c r="AG64" s="62">
        <f t="shared" si="2"/>
        <v>0.91100157016983074</v>
      </c>
      <c r="AH64" s="12">
        <v>203</v>
      </c>
      <c r="AI64" s="14">
        <v>8.8999999999999996E-2</v>
      </c>
      <c r="AJ64" s="15">
        <v>0.2213</v>
      </c>
      <c r="AK64" s="31">
        <f t="shared" si="1"/>
        <v>40.925672899999995</v>
      </c>
      <c r="AL64" s="19">
        <v>1.65</v>
      </c>
      <c r="AM64" s="19"/>
      <c r="AN64" s="119">
        <f>AN62+AH64-AM64</f>
        <v>1530.5319999999995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52</v>
      </c>
      <c r="D65" s="35">
        <v>20423</v>
      </c>
      <c r="E65" s="44">
        <v>3</v>
      </c>
      <c r="F65" s="35">
        <v>16285</v>
      </c>
      <c r="G65" s="36">
        <v>0.3</v>
      </c>
      <c r="H65" s="38">
        <v>3.2</v>
      </c>
      <c r="I65" s="35">
        <v>17636</v>
      </c>
      <c r="J65" s="35">
        <v>14905</v>
      </c>
      <c r="K65" s="66">
        <v>6.8000000000000005E-2</v>
      </c>
      <c r="L65" s="38">
        <f>J65*(1-K65)</f>
        <v>13891.46</v>
      </c>
      <c r="M65" s="39">
        <v>0.66300000000000003</v>
      </c>
      <c r="N65" s="26">
        <f>L65*M65</f>
        <v>9210.0379799999992</v>
      </c>
      <c r="O65" s="37">
        <v>0.193</v>
      </c>
      <c r="P65" s="26">
        <f>L65*O65</f>
        <v>2681.0517799999998</v>
      </c>
      <c r="Q65" s="40">
        <v>0.14399999999999999</v>
      </c>
      <c r="R65" s="26">
        <f>L65*Q65</f>
        <v>2000.3702399999997</v>
      </c>
      <c r="S65" s="40">
        <v>0.20100000000000001</v>
      </c>
      <c r="T65" s="26">
        <f>L65*S65</f>
        <v>2792.1834600000002</v>
      </c>
      <c r="U65" s="40">
        <v>0.52600000000000002</v>
      </c>
      <c r="V65" s="26">
        <f>L65*U65</f>
        <v>7306.9079599999995</v>
      </c>
      <c r="W65" s="40">
        <v>0.4</v>
      </c>
      <c r="X65" s="26">
        <f>W65*L65</f>
        <v>5556.5839999999998</v>
      </c>
      <c r="Y65" s="41">
        <v>3.3899999999999998E-3</v>
      </c>
      <c r="Z65" s="18">
        <f>L65*Y65</f>
        <v>47.092049399999993</v>
      </c>
      <c r="AA65" s="28">
        <f>IF(J65&gt;0,(AC65+AK65)/J65,0)</f>
        <v>3.226132063066085E-3</v>
      </c>
      <c r="AB65" s="41">
        <v>2.7999999999999998E-4</v>
      </c>
      <c r="AC65" s="38">
        <f>AB65*L65</f>
        <v>3.8896087999999995</v>
      </c>
      <c r="AD65" s="29">
        <v>0.2288</v>
      </c>
      <c r="AE65" s="42">
        <f>AH65*(1-AI65)*AD65</f>
        <v>45.022348800000003</v>
      </c>
      <c r="AF65" s="29">
        <f>IF(AND(AD65&gt;0,AB65&gt;0,Y65&gt;0),((Y65-AB65)*AD65)/((AD65-AB65)*Y65),0)</f>
        <v>0.91852820276892699</v>
      </c>
      <c r="AG65" s="30">
        <f t="shared" si="2"/>
        <v>0.91434864321588138</v>
      </c>
      <c r="AH65" s="35">
        <v>216</v>
      </c>
      <c r="AI65" s="66">
        <v>8.8999999999999996E-2</v>
      </c>
      <c r="AJ65" s="67">
        <v>0.22459999999999999</v>
      </c>
      <c r="AK65" s="42">
        <f t="shared" si="1"/>
        <v>44.195889600000001</v>
      </c>
      <c r="AL65" s="18">
        <v>1.65</v>
      </c>
      <c r="AM65" s="18"/>
      <c r="AN65" s="122">
        <f>AN64+AH65-AM65</f>
        <v>1746.5319999999995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11" t="s">
        <v>50</v>
      </c>
      <c r="D66" s="44">
        <v>15100</v>
      </c>
      <c r="E66" s="44">
        <v>3</v>
      </c>
      <c r="F66" s="44">
        <v>16066</v>
      </c>
      <c r="G66" s="38">
        <v>0.5</v>
      </c>
      <c r="H66" s="38">
        <v>2.5</v>
      </c>
      <c r="I66" s="44">
        <v>17310</v>
      </c>
      <c r="J66" s="44">
        <v>14932</v>
      </c>
      <c r="K66" s="66">
        <v>7.8E-2</v>
      </c>
      <c r="L66" s="38">
        <f>J66*(1-K66)</f>
        <v>13767.304</v>
      </c>
      <c r="M66" s="29">
        <v>0.56999999999999995</v>
      </c>
      <c r="N66" s="26">
        <f>L66*M66</f>
        <v>7847.3632799999996</v>
      </c>
      <c r="O66" s="40">
        <v>0.17399999999999999</v>
      </c>
      <c r="P66" s="26">
        <f>L66*O66</f>
        <v>2395.5108959999998</v>
      </c>
      <c r="Q66" s="40">
        <v>0.25600000000000001</v>
      </c>
      <c r="R66" s="26">
        <f>L66*Q66</f>
        <v>3524.4298240000003</v>
      </c>
      <c r="S66" s="40">
        <v>0.20300000000000001</v>
      </c>
      <c r="T66" s="26">
        <f>L66*S66</f>
        <v>2794.7627120000002</v>
      </c>
      <c r="U66" s="40">
        <v>0.52200000000000002</v>
      </c>
      <c r="V66" s="26">
        <f>L66*U66</f>
        <v>7186.5326880000002</v>
      </c>
      <c r="W66" s="40">
        <v>0.39</v>
      </c>
      <c r="X66" s="26">
        <f>W66*L66</f>
        <v>5369.24856</v>
      </c>
      <c r="Y66" s="48">
        <v>3.3500000000000001E-3</v>
      </c>
      <c r="Z66" s="18">
        <f>L66*Y66</f>
        <v>46.1204684</v>
      </c>
      <c r="AA66" s="28">
        <f>IF(J66&gt;0,(AC66+AK66)/J66,0)</f>
        <v>3.5488538119474956E-3</v>
      </c>
      <c r="AB66" s="48">
        <v>2.7999999999999998E-4</v>
      </c>
      <c r="AC66" s="38">
        <f>AB66*L66</f>
        <v>3.8548451199999998</v>
      </c>
      <c r="AD66" s="29">
        <v>0.22500000000000001</v>
      </c>
      <c r="AE66" s="42">
        <f>AH66*(1-AI66)*AD66</f>
        <v>49.356000000000002</v>
      </c>
      <c r="AF66" s="29">
        <f>IF(AND(AD66&gt;0,AB66&gt;0,Y66&gt;0),((Y66-AB66)*AD66)/((AD66-AB66)*Y66),0)</f>
        <v>0.91755976259677052</v>
      </c>
      <c r="AG66" s="30">
        <f t="shared" si="2"/>
        <v>0.9222541041759329</v>
      </c>
      <c r="AH66" s="44">
        <v>240</v>
      </c>
      <c r="AI66" s="66">
        <v>8.5999999999999993E-2</v>
      </c>
      <c r="AJ66" s="67">
        <v>0.224</v>
      </c>
      <c r="AK66" s="42">
        <f t="shared" si="1"/>
        <v>49.136640000000007</v>
      </c>
      <c r="AL66" s="18">
        <v>1.78</v>
      </c>
      <c r="AM66" s="18"/>
      <c r="AN66" s="122">
        <f>AN65+AH66-AM66</f>
        <v>1986.5319999999995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50840</v>
      </c>
      <c r="E67" s="68"/>
      <c r="F67" s="52">
        <f>SUM(F64:F66)</f>
        <v>49184</v>
      </c>
      <c r="G67" s="53"/>
      <c r="H67" s="69"/>
      <c r="I67" s="52">
        <f>SUM(I64:I66)</f>
        <v>52155</v>
      </c>
      <c r="J67" s="52">
        <f>SUM(J64:J66)</f>
        <v>44739</v>
      </c>
      <c r="K67" s="21">
        <f>IF(J67&gt;0,(J64*K64+J65*K65+J66*K66)/J67,0)</f>
        <v>7.3336104964348781E-2</v>
      </c>
      <c r="L67" s="53">
        <f>L64+L65+L66</f>
        <v>41458.016000000003</v>
      </c>
      <c r="M67" s="54">
        <f>IF(L67&gt;0,N67/L67,0)</f>
        <v>0.65641469027364918</v>
      </c>
      <c r="N67" s="55">
        <f>N64+N65+N66</f>
        <v>27213.650731999995</v>
      </c>
      <c r="O67" s="21">
        <f>IF(L67&gt;0,P67/L67,0)</f>
        <v>0.17104661901814111</v>
      </c>
      <c r="P67" s="55">
        <f>P64+P65+P66</f>
        <v>7091.253467999999</v>
      </c>
      <c r="Q67" s="21">
        <f>IF(L67&gt;0,R67/L67,0)</f>
        <v>0.17187299305398501</v>
      </c>
      <c r="R67" s="55">
        <f>R64+R65+R66</f>
        <v>7125.5132960000001</v>
      </c>
      <c r="S67" s="21">
        <f>IF(L67&gt;0,T67/L67,0)</f>
        <v>0.20133130760526505</v>
      </c>
      <c r="T67" s="55">
        <f>T64+T65+T66</f>
        <v>8346.7965720000011</v>
      </c>
      <c r="U67" s="21">
        <f>IF(L67&gt;0,V67/L67,0)</f>
        <v>0.52400598948102095</v>
      </c>
      <c r="V67" s="55">
        <f>V64+V65+V66</f>
        <v>21724.248695999999</v>
      </c>
      <c r="W67" s="21">
        <f>IF(L67&gt;0,X67/L67,0)</f>
        <v>0.39667921783811361</v>
      </c>
      <c r="X67" s="55">
        <f>X64+X65+X66</f>
        <v>16445.533360000001</v>
      </c>
      <c r="Y67" s="56">
        <f>IF(L67&gt;0,Z67/L67,0)</f>
        <v>3.3667314065390867E-3</v>
      </c>
      <c r="Z67" s="57">
        <f>SUM(Z64:Z66)</f>
        <v>139.57800451999998</v>
      </c>
      <c r="AA67" s="63">
        <f>IF(L67&gt;0,(AA64*L64+AA65*L65+AA66*L66)/L67,0)</f>
        <v>3.2568151809261692E-3</v>
      </c>
      <c r="AB67" s="56">
        <f>IF(J67&gt;0,(J64*AB64+J65*AB65+J66*AB66)/J67,0)</f>
        <v>2.7666912537159972E-4</v>
      </c>
      <c r="AC67" s="53">
        <f>SUM(AC64:AC66)</f>
        <v>11.470251960000001</v>
      </c>
      <c r="AD67" s="54">
        <f>IF(J67&gt;0,(J64*AD64+J65*AD65+J66*AD66)/J67,0)</f>
        <v>0.22673230961800667</v>
      </c>
      <c r="AE67" s="59">
        <f>SUM(AE64:AE66)</f>
        <v>136.24717999999999</v>
      </c>
      <c r="AF67" s="54">
        <f>IF(AND(Z67&gt;0),((Z64*AF64+Z65*AF65+Z66*AF66)/Z67),0)</f>
        <v>0.91894322885972612</v>
      </c>
      <c r="AG67" s="58">
        <f t="shared" si="2"/>
        <v>0.91618432971505648</v>
      </c>
      <c r="AH67" s="52">
        <f>SUM(AH64:AH66)</f>
        <v>659</v>
      </c>
      <c r="AI67" s="21">
        <f>IF(AH67&gt;0,(AI64*AH64+AI65*AH65+AI66*AH66)/AH67,0)</f>
        <v>8.7907435508345969E-2</v>
      </c>
      <c r="AJ67" s="54">
        <f>IF(J67&gt;0,(AJ64*J64+AJ65*J65+AJ66*J66)/J67,0)</f>
        <v>0.22330055656138939</v>
      </c>
      <c r="AK67" s="59">
        <f>SUM(AK64:AK66)</f>
        <v>134.25820250000001</v>
      </c>
      <c r="AL67" s="70"/>
      <c r="AM67" s="57">
        <f>SUM(AM64:AM66)</f>
        <v>0</v>
      </c>
      <c r="AN67" s="124"/>
      <c r="AO67" s="125">
        <f>AN66</f>
        <v>1986.5319999999995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49</v>
      </c>
      <c r="D68" s="12">
        <v>7232</v>
      </c>
      <c r="E68" s="12">
        <v>1</v>
      </c>
      <c r="F68" s="12">
        <v>8847</v>
      </c>
      <c r="G68" s="13">
        <v>0.5</v>
      </c>
      <c r="H68" s="13">
        <v>3.1</v>
      </c>
      <c r="I68" s="12">
        <v>9073</v>
      </c>
      <c r="J68" s="12">
        <v>14818</v>
      </c>
      <c r="K68" s="14">
        <v>7.0000000000000007E-2</v>
      </c>
      <c r="L68" s="25">
        <f>J68*(1-K68)</f>
        <v>13780.74</v>
      </c>
      <c r="M68" s="15">
        <v>0.626</v>
      </c>
      <c r="N68" s="26">
        <f>L68*M68</f>
        <v>8626.7432399999998</v>
      </c>
      <c r="O68" s="14">
        <v>0.20899999999999999</v>
      </c>
      <c r="P68" s="26">
        <f>L68*O68</f>
        <v>2880.1746599999997</v>
      </c>
      <c r="Q68" s="16">
        <v>0.16500000000000001</v>
      </c>
      <c r="R68" s="26">
        <f>L68*Q68</f>
        <v>2273.8220999999999</v>
      </c>
      <c r="S68" s="16">
        <v>0.20100000000000001</v>
      </c>
      <c r="T68" s="26">
        <f>L68*S68</f>
        <v>2769.9287400000003</v>
      </c>
      <c r="U68" s="16">
        <v>0.497</v>
      </c>
      <c r="V68" s="26">
        <f>L68*U68</f>
        <v>6849.0277799999994</v>
      </c>
      <c r="W68" s="16">
        <v>0.4</v>
      </c>
      <c r="X68" s="26">
        <f>W68*L68</f>
        <v>5512.2960000000003</v>
      </c>
      <c r="Y68" s="17">
        <v>3.32E-3</v>
      </c>
      <c r="Z68" s="61">
        <f>L68*Y68</f>
        <v>45.752056799999998</v>
      </c>
      <c r="AA68" s="28">
        <f>IF(J68&gt;0,(AC68+AK68)/J68,0)</f>
        <v>3.2879873262248618E-3</v>
      </c>
      <c r="AB68" s="17">
        <v>2.9E-4</v>
      </c>
      <c r="AC68" s="25">
        <f>AB68*L68</f>
        <v>3.9964146</v>
      </c>
      <c r="AD68" s="141">
        <v>0.221</v>
      </c>
      <c r="AE68" s="31">
        <f>AH68*(1-AI68)*AD68</f>
        <v>45.802692</v>
      </c>
      <c r="AF68" s="29">
        <f>IF(AND(AD68&gt;0,AB68&gt;0,Y68&gt;0),((Y68-AB68)*AD68)/((AD68-AB68)*Y68),0)</f>
        <v>0.91384977179344007</v>
      </c>
      <c r="AG68" s="62">
        <f t="shared" ref="AG68:AG99" si="3">IF(AND(AA68&gt;0,AJ68&gt;0,AB68&gt;0),((AJ68*(AA68-AB68))/(AA68*(AJ68-AB68))),0)</f>
        <v>0.91302710615003213</v>
      </c>
      <c r="AH68" s="12">
        <v>228</v>
      </c>
      <c r="AI68" s="14">
        <v>9.0999999999999998E-2</v>
      </c>
      <c r="AJ68" s="15">
        <v>0.21579999999999999</v>
      </c>
      <c r="AK68" s="31">
        <f t="shared" si="1"/>
        <v>44.7249816</v>
      </c>
      <c r="AL68" s="19">
        <v>1.7</v>
      </c>
      <c r="AM68" s="19">
        <v>1057.06</v>
      </c>
      <c r="AN68" s="119">
        <f>AN66+AH68-AM68</f>
        <v>1157.4719999999993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11" t="s">
        <v>52</v>
      </c>
      <c r="D69" s="35">
        <v>20198</v>
      </c>
      <c r="E69" s="44">
        <v>2</v>
      </c>
      <c r="F69" s="35">
        <v>14199</v>
      </c>
      <c r="G69" s="36">
        <v>0.5</v>
      </c>
      <c r="H69" s="38">
        <v>2.8</v>
      </c>
      <c r="I69" s="35">
        <v>15714</v>
      </c>
      <c r="J69" s="35">
        <v>14943</v>
      </c>
      <c r="K69" s="66">
        <v>7.8E-2</v>
      </c>
      <c r="L69" s="38">
        <f>J69*(1-K69)</f>
        <v>13777.446</v>
      </c>
      <c r="M69" s="39">
        <v>0.60799999999999998</v>
      </c>
      <c r="N69" s="26">
        <f>L69*M69</f>
        <v>8376.6871680000004</v>
      </c>
      <c r="O69" s="37">
        <v>0.16300000000000001</v>
      </c>
      <c r="P69" s="26">
        <f>L69*O69</f>
        <v>2245.7236980000002</v>
      </c>
      <c r="Q69" s="40">
        <v>0.22900000000000001</v>
      </c>
      <c r="R69" s="26">
        <f>L69*Q69</f>
        <v>3155.0351340000002</v>
      </c>
      <c r="S69" s="40">
        <v>0.218</v>
      </c>
      <c r="T69" s="26">
        <f>L69*S69</f>
        <v>3003.4832280000001</v>
      </c>
      <c r="U69" s="40">
        <v>0.496</v>
      </c>
      <c r="V69" s="26">
        <f>L69*U69</f>
        <v>6833.6132159999997</v>
      </c>
      <c r="W69" s="40">
        <v>0.39</v>
      </c>
      <c r="X69" s="26">
        <f>W69*L69</f>
        <v>5373.2039400000003</v>
      </c>
      <c r="Y69" s="41">
        <v>3.29E-3</v>
      </c>
      <c r="Z69" s="18">
        <f>L69*Y69</f>
        <v>45.327797339999996</v>
      </c>
      <c r="AA69" s="28">
        <f>IF(J69&gt;0,(AC69+AK69)/J69,0)</f>
        <v>2.9605903673961052E-3</v>
      </c>
      <c r="AB69" s="41">
        <v>3.1E-4</v>
      </c>
      <c r="AC69" s="38">
        <f>AB69*L69</f>
        <v>4.2710082600000003</v>
      </c>
      <c r="AD69" s="29">
        <v>0.2283</v>
      </c>
      <c r="AE69" s="42">
        <f>AH69*(1-AI69)*AD69</f>
        <v>40.882365900000003</v>
      </c>
      <c r="AF69" s="29">
        <f>IF(AND(AD69&gt;0,AB69&gt;0,Y69&gt;0),((Y69-AB69)*AD69)/((AD69-AB69)*Y69),0)</f>
        <v>0.90700666629248783</v>
      </c>
      <c r="AG69" s="30">
        <f t="shared" si="3"/>
        <v>0.89653634365287127</v>
      </c>
      <c r="AH69" s="35">
        <v>197</v>
      </c>
      <c r="AI69" s="66">
        <v>9.0999999999999998E-2</v>
      </c>
      <c r="AJ69" s="67">
        <v>0.22320000000000001</v>
      </c>
      <c r="AK69" s="42">
        <f t="shared" si="1"/>
        <v>39.969093600000001</v>
      </c>
      <c r="AL69" s="18">
        <v>1.6</v>
      </c>
      <c r="AM69" s="18"/>
      <c r="AN69" s="122">
        <f>AN68+AH69-AM69</f>
        <v>1354.4719999999993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47" t="s">
        <v>55</v>
      </c>
      <c r="D70" s="44">
        <v>17366</v>
      </c>
      <c r="E70" s="44">
        <v>0</v>
      </c>
      <c r="F70" s="44">
        <v>15345</v>
      </c>
      <c r="G70" s="38">
        <v>0.7</v>
      </c>
      <c r="H70" s="38">
        <v>3.2</v>
      </c>
      <c r="I70" s="44">
        <v>16341</v>
      </c>
      <c r="J70" s="44">
        <v>14882</v>
      </c>
      <c r="K70" s="66">
        <v>7.5999999999999998E-2</v>
      </c>
      <c r="L70" s="38">
        <f>J70*(1-K70)</f>
        <v>13750.968000000001</v>
      </c>
      <c r="M70" s="29">
        <v>0.64800000000000002</v>
      </c>
      <c r="N70" s="26">
        <f>L70*M70</f>
        <v>8910.6272640000007</v>
      </c>
      <c r="O70" s="40">
        <v>0.154</v>
      </c>
      <c r="P70" s="26">
        <f>L70*O70</f>
        <v>2117.6490720000002</v>
      </c>
      <c r="Q70" s="40">
        <v>0.19800000000000001</v>
      </c>
      <c r="R70" s="26">
        <f>L70*Q70</f>
        <v>2722.6916640000004</v>
      </c>
      <c r="S70" s="40">
        <v>0.20100000000000001</v>
      </c>
      <c r="T70" s="26">
        <f>L70*S70</f>
        <v>2763.9445680000003</v>
      </c>
      <c r="U70" s="40">
        <v>0.51800000000000002</v>
      </c>
      <c r="V70" s="26">
        <f>L70*U70</f>
        <v>7123.001424000001</v>
      </c>
      <c r="W70" s="40">
        <v>0.4</v>
      </c>
      <c r="X70" s="26">
        <f>W70*L70</f>
        <v>5500.387200000001</v>
      </c>
      <c r="Y70" s="48">
        <v>3.3400000000000001E-3</v>
      </c>
      <c r="Z70" s="18">
        <f>L70*Y70</f>
        <v>45.928233120000002</v>
      </c>
      <c r="AA70" s="28">
        <f>IF(J70&gt;0,(AC70+AK70)/J70,0)</f>
        <v>3.0955067920978361E-3</v>
      </c>
      <c r="AB70" s="48">
        <v>3.1E-4</v>
      </c>
      <c r="AC70" s="38">
        <f>AB70*L70</f>
        <v>4.2628000799999999</v>
      </c>
      <c r="AD70" s="29">
        <v>0.23039999999999999</v>
      </c>
      <c r="AE70" s="42">
        <f>AH70*(1-AI70)*AD70</f>
        <v>44.222975999999996</v>
      </c>
      <c r="AF70" s="29">
        <f>IF(AND(AD70&gt;0,AB70&gt;0,Y70&gt;0),((Y70-AB70)*AD70)/((AD70-AB70)*Y70),0)</f>
        <v>0.90840787892683494</v>
      </c>
      <c r="AG70" s="30">
        <f t="shared" si="3"/>
        <v>0.90113745812944535</v>
      </c>
      <c r="AH70" s="44">
        <v>210</v>
      </c>
      <c r="AI70" s="66">
        <v>8.5999999999999993E-2</v>
      </c>
      <c r="AJ70" s="67">
        <v>0.21779999999999999</v>
      </c>
      <c r="AK70" s="42">
        <f t="shared" si="1"/>
        <v>41.804532000000002</v>
      </c>
      <c r="AL70" s="18">
        <v>1.6</v>
      </c>
      <c r="AM70" s="18"/>
      <c r="AN70" s="122">
        <f>AN69+AH70-AM70</f>
        <v>1564.4719999999993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44796</v>
      </c>
      <c r="E71" s="68"/>
      <c r="F71" s="52">
        <f>SUM(F68:F70)</f>
        <v>38391</v>
      </c>
      <c r="G71" s="53"/>
      <c r="H71" s="69"/>
      <c r="I71" s="52">
        <f>SUM(I68:I70)</f>
        <v>41128</v>
      </c>
      <c r="J71" s="52">
        <f>SUM(J68:J70)</f>
        <v>44643</v>
      </c>
      <c r="K71" s="21">
        <f>IF(J71&gt;0,(J68*K68+J69*K69+J70*K70)/J71,0)</f>
        <v>7.4677911430683433E-2</v>
      </c>
      <c r="L71" s="53">
        <f>L68+L69+L70</f>
        <v>41309.154000000002</v>
      </c>
      <c r="M71" s="54">
        <f>IF(L71&gt;0,N71/L71,0)</f>
        <v>0.62731998026393865</v>
      </c>
      <c r="N71" s="55">
        <f>N68+N69+N70</f>
        <v>25914.057672000003</v>
      </c>
      <c r="O71" s="21">
        <f>IF(L71&gt;0,P71/L71,0)</f>
        <v>0.17534969198352501</v>
      </c>
      <c r="P71" s="55">
        <f>P68+P69+P70</f>
        <v>7243.5474300000005</v>
      </c>
      <c r="Q71" s="21">
        <f>IF(L71&gt;0,R71/L71,0)</f>
        <v>0.19733032775253642</v>
      </c>
      <c r="R71" s="55">
        <f>R68+R69+R70</f>
        <v>8151.5488980000009</v>
      </c>
      <c r="S71" s="21">
        <f>IF(L71&gt;0,T71/L71,0)</f>
        <v>0.20666984697871082</v>
      </c>
      <c r="T71" s="55">
        <f>T68+T69+T70</f>
        <v>8537.3565360000011</v>
      </c>
      <c r="U71" s="21">
        <f>IF(L71&gt;0,V71/L71,0)</f>
        <v>0.50365694780386927</v>
      </c>
      <c r="V71" s="55">
        <f>V68+V69+V70</f>
        <v>20805.64242</v>
      </c>
      <c r="W71" s="21">
        <f>IF(L71&gt;0,X71/L71,0)</f>
        <v>0.39666479589487602</v>
      </c>
      <c r="X71" s="55">
        <f>X68+X69+X70</f>
        <v>16385.887140000003</v>
      </c>
      <c r="Y71" s="56">
        <f>IF(L71&gt;0,Z71/L71,0)</f>
        <v>3.3166519764602294E-3</v>
      </c>
      <c r="Z71" s="57">
        <f>SUM(Z68:Z70)</f>
        <v>137.00808726</v>
      </c>
      <c r="AA71" s="63">
        <f>IF(L71&gt;0,(AA68*L68+AA69*L69+AA70*L70)/L71,0)</f>
        <v>3.1147209459394883E-3</v>
      </c>
      <c r="AB71" s="56">
        <f>IF(J71&gt;0,(J68*AB68+J69*AB69+J70*AB70)/J71,0)</f>
        <v>3.033615572430168E-4</v>
      </c>
      <c r="AC71" s="53">
        <f>SUM(AC68:AC70)</f>
        <v>12.53022294</v>
      </c>
      <c r="AD71" s="54">
        <f>IF(J71&gt;0,(J68*AD68+J69*AD69+J70*AD70)/J71,0)</f>
        <v>0.2265770154335506</v>
      </c>
      <c r="AE71" s="59">
        <f>SUM(AE68:AE70)</f>
        <v>130.90803389999999</v>
      </c>
      <c r="AF71" s="54">
        <f>IF(AND(Z71&gt;0),((Z68*AF68+Z69*AF69+Z70*AF70)/Z71),0)</f>
        <v>0.90976155018027383</v>
      </c>
      <c r="AG71" s="58">
        <f t="shared" si="3"/>
        <v>0.90385629240001453</v>
      </c>
      <c r="AH71" s="52">
        <f>SUM(AH68:AH70)</f>
        <v>635</v>
      </c>
      <c r="AI71" s="21">
        <f>IF(AH71&gt;0,(AI68*AH68+AI69*AH69+AI70*AH70)/AH71,0)</f>
        <v>8.9346456692913384E-2</v>
      </c>
      <c r="AJ71" s="54">
        <f>IF(J71&gt;0,(AJ68*J68+AJ69*J69+AJ70*J70)/J71,0)</f>
        <v>0.21894365522030332</v>
      </c>
      <c r="AK71" s="59">
        <f>SUM(AK68:AK70)</f>
        <v>126.49860720000001</v>
      </c>
      <c r="AL71" s="70"/>
      <c r="AM71" s="57">
        <f>SUM(AM68:AM70)</f>
        <v>1057.06</v>
      </c>
      <c r="AN71" s="124"/>
      <c r="AO71" s="125">
        <f>AN70</f>
        <v>1564.4719999999993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50</v>
      </c>
      <c r="D72" s="12">
        <v>4845</v>
      </c>
      <c r="E72" s="12">
        <v>1</v>
      </c>
      <c r="F72" s="12">
        <v>9333</v>
      </c>
      <c r="G72" s="13">
        <v>0.5</v>
      </c>
      <c r="H72" s="13">
        <v>2.9</v>
      </c>
      <c r="I72" s="12">
        <v>9847</v>
      </c>
      <c r="J72" s="12">
        <v>14872</v>
      </c>
      <c r="K72" s="14">
        <v>7.9000000000000001E-2</v>
      </c>
      <c r="L72" s="25">
        <f>J72*(1-K72)</f>
        <v>13697.112000000001</v>
      </c>
      <c r="M72" s="15">
        <v>0.73299999999999998</v>
      </c>
      <c r="N72" s="26">
        <f>L72*M72</f>
        <v>10039.983096</v>
      </c>
      <c r="O72" s="14">
        <v>9.2999999999999999E-2</v>
      </c>
      <c r="P72" s="26">
        <f>L72*O72</f>
        <v>1273.831416</v>
      </c>
      <c r="Q72" s="16">
        <v>0.17399999999999999</v>
      </c>
      <c r="R72" s="26">
        <f>L72*Q72</f>
        <v>2383.2974880000002</v>
      </c>
      <c r="S72" s="16">
        <v>0.20100000000000001</v>
      </c>
      <c r="T72" s="26">
        <f>L72*S72</f>
        <v>2753.1195120000002</v>
      </c>
      <c r="U72" s="16">
        <v>0.50800000000000001</v>
      </c>
      <c r="V72" s="26">
        <f>L72*U72</f>
        <v>6958.132896000001</v>
      </c>
      <c r="W72" s="16">
        <v>0.4</v>
      </c>
      <c r="X72" s="26">
        <f>W72*L72</f>
        <v>5478.8448000000008</v>
      </c>
      <c r="Y72" s="17">
        <v>3.2699999999999999E-3</v>
      </c>
      <c r="Z72" s="61">
        <f>L72*Y72</f>
        <v>44.789556240000003</v>
      </c>
      <c r="AA72" s="28">
        <f>IF(J72&gt;0,(AC72+AK72)/J72,0)</f>
        <v>3.0841548951048951E-3</v>
      </c>
      <c r="AB72" s="17">
        <v>2.9999999999999997E-4</v>
      </c>
      <c r="AC72" s="25">
        <f>AB72*L72</f>
        <v>4.1091335999999998</v>
      </c>
      <c r="AD72" s="141">
        <v>0.2336</v>
      </c>
      <c r="AE72" s="31">
        <f>AH72*(1-AI72)*AD72</f>
        <v>43.625968</v>
      </c>
      <c r="AF72" s="29">
        <f>IF(AND(AD72&gt;0,AB72&gt;0,Y72&gt;0),((Y72-AB72)*AD72)/((AD72-AB72)*Y72),0)</f>
        <v>0.90942480642713053</v>
      </c>
      <c r="AG72" s="62">
        <f t="shared" si="3"/>
        <v>0.90394142245227493</v>
      </c>
      <c r="AH72" s="12">
        <v>205</v>
      </c>
      <c r="AI72" s="14">
        <v>8.8999999999999996E-2</v>
      </c>
      <c r="AJ72" s="15">
        <v>0.22359999999999999</v>
      </c>
      <c r="AK72" s="31">
        <f t="shared" ref="AK72:AK78" si="4">AH72*(1-AI72)*AJ72</f>
        <v>41.758417999999999</v>
      </c>
      <c r="AL72" s="19">
        <v>1.75</v>
      </c>
      <c r="AM72" s="19">
        <v>509.82</v>
      </c>
      <c r="AN72" s="119">
        <f>AN70+AH72-AM72</f>
        <v>1259.6519999999994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11" t="s">
        <v>52</v>
      </c>
      <c r="D73" s="35">
        <v>19729</v>
      </c>
      <c r="E73" s="44">
        <v>1</v>
      </c>
      <c r="F73" s="35">
        <v>13751</v>
      </c>
      <c r="G73" s="36">
        <v>0.5</v>
      </c>
      <c r="H73" s="38">
        <v>3.3</v>
      </c>
      <c r="I73" s="35">
        <v>14902</v>
      </c>
      <c r="J73" s="35">
        <v>14688</v>
      </c>
      <c r="K73" s="66">
        <v>0.08</v>
      </c>
      <c r="L73" s="38">
        <f>J73*(1-K73)</f>
        <v>13512.960000000001</v>
      </c>
      <c r="M73" s="39">
        <v>0.72299999999999998</v>
      </c>
      <c r="N73" s="26">
        <f>L73*M73</f>
        <v>9769.8700800000006</v>
      </c>
      <c r="O73" s="37">
        <v>0.10199999999999999</v>
      </c>
      <c r="P73" s="26">
        <f>L73*O73</f>
        <v>1378.3219200000001</v>
      </c>
      <c r="Q73" s="40">
        <v>0.17499999999999999</v>
      </c>
      <c r="R73" s="26">
        <f>L73*Q73</f>
        <v>2364.768</v>
      </c>
      <c r="S73" s="40">
        <v>0.185</v>
      </c>
      <c r="T73" s="26">
        <f>L73*S73</f>
        <v>2499.8976000000002</v>
      </c>
      <c r="U73" s="40">
        <v>0.52800000000000002</v>
      </c>
      <c r="V73" s="26">
        <f>L73*U73</f>
        <v>7134.8428800000011</v>
      </c>
      <c r="W73" s="40">
        <v>0.4</v>
      </c>
      <c r="X73" s="26">
        <f>W73*L73</f>
        <v>5405.1840000000011</v>
      </c>
      <c r="Y73" s="41">
        <v>3.16E-3</v>
      </c>
      <c r="Z73" s="18">
        <f>L73*Y73</f>
        <v>42.700953600000005</v>
      </c>
      <c r="AA73" s="28">
        <f>IF(J73&gt;0,(AC73+AK73)/J73,0)</f>
        <v>3.2148669253812636E-3</v>
      </c>
      <c r="AB73" s="41">
        <v>2.9E-4</v>
      </c>
      <c r="AC73" s="38">
        <f>AB73*L73</f>
        <v>3.9187584000000002</v>
      </c>
      <c r="AD73" s="29">
        <v>0.23039999999999999</v>
      </c>
      <c r="AE73" s="42">
        <f>AH73*(1-AI73)*AD73</f>
        <v>43.170048000000001</v>
      </c>
      <c r="AF73" s="29">
        <f>IF(AND(AD73&gt;0,AB73&gt;0,Y73&gt;0),((Y73-AB73)*AD73)/((AD73-AB73)*Y73),0)</f>
        <v>0.90937245753131835</v>
      </c>
      <c r="AG73" s="30">
        <f t="shared" si="3"/>
        <v>0.91093719487790681</v>
      </c>
      <c r="AH73" s="35">
        <v>205</v>
      </c>
      <c r="AI73" s="66">
        <v>8.5999999999999993E-2</v>
      </c>
      <c r="AJ73" s="67">
        <v>0.2311</v>
      </c>
      <c r="AK73" s="42">
        <f t="shared" si="4"/>
        <v>43.301206999999998</v>
      </c>
      <c r="AL73" s="18">
        <v>1.75</v>
      </c>
      <c r="AM73" s="18"/>
      <c r="AN73" s="122">
        <f>AN72+AH73-AM73</f>
        <v>1464.6519999999994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47" t="s">
        <v>55</v>
      </c>
      <c r="D74" s="44">
        <v>16400</v>
      </c>
      <c r="E74" s="44">
        <v>1</v>
      </c>
      <c r="F74" s="44">
        <v>16235</v>
      </c>
      <c r="G74" s="38">
        <v>0.5</v>
      </c>
      <c r="H74" s="38">
        <v>3.1</v>
      </c>
      <c r="I74" s="44">
        <v>16886</v>
      </c>
      <c r="J74" s="44">
        <v>14843</v>
      </c>
      <c r="K74" s="66">
        <v>8.1000000000000003E-2</v>
      </c>
      <c r="L74" s="38">
        <f>J74*(1-K74)</f>
        <v>13640.717000000001</v>
      </c>
      <c r="M74" s="29">
        <v>0.70399999999999996</v>
      </c>
      <c r="N74" s="26">
        <f>L74*M74</f>
        <v>9603.0647680000002</v>
      </c>
      <c r="O74" s="40">
        <v>0.11799999999999999</v>
      </c>
      <c r="P74" s="26">
        <f>L74*O74</f>
        <v>1609.6046059999999</v>
      </c>
      <c r="Q74" s="40">
        <v>0.17799999999999999</v>
      </c>
      <c r="R74" s="26">
        <f>L74*Q74</f>
        <v>2428.047626</v>
      </c>
      <c r="S74" s="40">
        <v>0.20799999999999999</v>
      </c>
      <c r="T74" s="26">
        <f>L74*S74</f>
        <v>2837.2691359999999</v>
      </c>
      <c r="U74" s="40">
        <v>0.51200000000000001</v>
      </c>
      <c r="V74" s="26">
        <f>L74*U74</f>
        <v>6984.0471040000002</v>
      </c>
      <c r="W74" s="40">
        <v>0.39</v>
      </c>
      <c r="X74" s="26">
        <f>W74*L74</f>
        <v>5319.8796300000004</v>
      </c>
      <c r="Y74" s="48">
        <v>3.1700000000000001E-3</v>
      </c>
      <c r="Z74" s="18">
        <f>L74*Y74</f>
        <v>43.241072890000005</v>
      </c>
      <c r="AA74" s="28">
        <f>IF(J74&gt;0,(AC74+AK74)/J74,0)</f>
        <v>2.9714714296301286E-3</v>
      </c>
      <c r="AB74" s="48">
        <v>2.9E-4</v>
      </c>
      <c r="AC74" s="38">
        <f>AB74*L74</f>
        <v>3.9558079300000002</v>
      </c>
      <c r="AD74" s="29">
        <v>0.2319</v>
      </c>
      <c r="AE74" s="42">
        <f>AH74*(1-AI74)*AD74</f>
        <v>42.225511500000003</v>
      </c>
      <c r="AF74" s="29">
        <f>IF(AND(AD74&gt;0,AB74&gt;0,Y74&gt;0),((Y74-AB74)*AD74)/((AD74-AB74)*Y74),0)</f>
        <v>0.90965490912126989</v>
      </c>
      <c r="AG74" s="30">
        <f t="shared" si="3"/>
        <v>0.90359365362170485</v>
      </c>
      <c r="AH74" s="44">
        <v>199</v>
      </c>
      <c r="AI74" s="66">
        <v>8.5000000000000006E-2</v>
      </c>
      <c r="AJ74" s="67">
        <v>0.2205</v>
      </c>
      <c r="AK74" s="42">
        <f t="shared" si="4"/>
        <v>40.149742500000002</v>
      </c>
      <c r="AL74" s="18">
        <v>1.75</v>
      </c>
      <c r="AM74" s="18"/>
      <c r="AN74" s="122">
        <f>AN73+AH74-AM74</f>
        <v>1663.6519999999994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40974</v>
      </c>
      <c r="E75" s="68"/>
      <c r="F75" s="52">
        <f>SUM(F72:F74)</f>
        <v>39319</v>
      </c>
      <c r="G75" s="53"/>
      <c r="H75" s="69"/>
      <c r="I75" s="52">
        <f>SUM(I72:I74)</f>
        <v>41635</v>
      </c>
      <c r="J75" s="52">
        <f>SUM(J72:J74)</f>
        <v>44403</v>
      </c>
      <c r="K75" s="21">
        <f>IF(J75&gt;0,(J72*K72+J73*K73+J74*K74)/J75,0)</f>
        <v>7.9999346890975834E-2</v>
      </c>
      <c r="L75" s="53">
        <f>L72+L73+L74</f>
        <v>40850.789000000004</v>
      </c>
      <c r="M75" s="54">
        <f>IF(L75&gt;0,N75/L75,0)</f>
        <v>0.72000856443678474</v>
      </c>
      <c r="N75" s="55">
        <f>N72+N73+N74</f>
        <v>29412.917944000001</v>
      </c>
      <c r="O75" s="21">
        <f>IF(L75&gt;0,P75/L75,0)</f>
        <v>0.10432498481241084</v>
      </c>
      <c r="P75" s="55">
        <f>P72+P73+P74</f>
        <v>4261.7579420000002</v>
      </c>
      <c r="Q75" s="21">
        <f>IF(L75&gt;0,R75/L75,0)</f>
        <v>0.17566645075080434</v>
      </c>
      <c r="R75" s="55">
        <f>R72+R73+R74</f>
        <v>7176.1131139999998</v>
      </c>
      <c r="S75" s="21">
        <f>IF(L75&gt;0,T75/L75,0)</f>
        <v>0.19804479781284026</v>
      </c>
      <c r="T75" s="55">
        <f>T72+T73+T74</f>
        <v>8090.2862480000003</v>
      </c>
      <c r="U75" s="21">
        <f>IF(L75&gt;0,V75/L75,0)</f>
        <v>0.51595142703363706</v>
      </c>
      <c r="V75" s="55">
        <f>V72+V73+V74</f>
        <v>21077.022880000004</v>
      </c>
      <c r="W75" s="21">
        <f>IF(L75&gt;0,X75/L75,0)</f>
        <v>0.39666084368651977</v>
      </c>
      <c r="X75" s="55">
        <f>X72+X73+X74</f>
        <v>16203.908430000003</v>
      </c>
      <c r="Y75" s="56">
        <f>IF(L75&gt;0,Z75/L75,0)</f>
        <v>3.2002217320698505E-3</v>
      </c>
      <c r="Z75" s="57">
        <f>SUM(Z72:Z74)</f>
        <v>130.73158273000001</v>
      </c>
      <c r="AA75" s="63">
        <f>IF(L75&gt;0,(AA72*L72+AA73*L73+AA74*L74)/L75,0)</f>
        <v>3.0897661251235563E-3</v>
      </c>
      <c r="AB75" s="56">
        <f>IF(J75&gt;0,(J72*AB72+J73*AB73+J74*AB74)/J75,0)</f>
        <v>2.9334932324392494E-4</v>
      </c>
      <c r="AC75" s="53">
        <f>SUM(AC72:AC74)</f>
        <v>11.98369993</v>
      </c>
      <c r="AD75" s="54">
        <f>IF(J75&gt;0,(J72*AD72+J73*AD73+J74*AD74)/J75,0)</f>
        <v>0.23197320226110849</v>
      </c>
      <c r="AE75" s="59">
        <f>SUM(AE72:AE74)</f>
        <v>129.02152750000002</v>
      </c>
      <c r="AF75" s="54">
        <f>IF(AND(Z75&gt;0),((Z72*AF72+Z73*AF73+Z74*AF74)/Z75),0)</f>
        <v>0.90948381695417602</v>
      </c>
      <c r="AG75" s="58">
        <f t="shared" si="3"/>
        <v>0.90623905518260706</v>
      </c>
      <c r="AH75" s="52">
        <f>SUM(AH72:AH74)</f>
        <v>609</v>
      </c>
      <c r="AI75" s="21">
        <f>IF(AH75&gt;0,(AI72*AH72+AI73*AH73+AI74*AH74)/AH75,0)</f>
        <v>8.6683087027914621E-2</v>
      </c>
      <c r="AJ75" s="54">
        <f>IF(J75&gt;0,(AJ72*J72+AJ73*J73+AJ74*J74)/J75,0)</f>
        <v>0.22504464788415196</v>
      </c>
      <c r="AK75" s="59">
        <f>SUM(AK72:AK74)</f>
        <v>125.2093675</v>
      </c>
      <c r="AL75" s="70"/>
      <c r="AM75" s="57">
        <f>SUM(AM72:AM74)</f>
        <v>509.82</v>
      </c>
      <c r="AN75" s="124"/>
      <c r="AO75" s="125">
        <f>AN74</f>
        <v>1663.6519999999994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50</v>
      </c>
      <c r="D76" s="12">
        <v>5807</v>
      </c>
      <c r="E76" s="12">
        <v>0</v>
      </c>
      <c r="F76" s="12">
        <v>12882</v>
      </c>
      <c r="G76" s="13">
        <v>0.6</v>
      </c>
      <c r="H76" s="13">
        <v>3</v>
      </c>
      <c r="I76" s="12">
        <v>13280</v>
      </c>
      <c r="J76" s="12">
        <v>14848</v>
      </c>
      <c r="K76" s="14">
        <v>8.1000000000000003E-2</v>
      </c>
      <c r="L76" s="25">
        <f>J76*(1-K76)</f>
        <v>13645.312</v>
      </c>
      <c r="M76" s="15">
        <v>0.68799999999999994</v>
      </c>
      <c r="N76" s="26">
        <f>L76*M76</f>
        <v>9387.9746559999985</v>
      </c>
      <c r="O76" s="14">
        <v>0.115</v>
      </c>
      <c r="P76" s="26">
        <f>L76*O76</f>
        <v>1569.2108800000001</v>
      </c>
      <c r="Q76" s="16">
        <v>0.19700000000000001</v>
      </c>
      <c r="R76" s="26">
        <f>L76*Q76</f>
        <v>2688.1264639999999</v>
      </c>
      <c r="S76" s="16">
        <v>0.19</v>
      </c>
      <c r="T76" s="26">
        <f>L76*S76</f>
        <v>2592.6092800000001</v>
      </c>
      <c r="U76" s="16">
        <v>0.53500000000000003</v>
      </c>
      <c r="V76" s="26">
        <f>L76*U76</f>
        <v>7300.2419200000004</v>
      </c>
      <c r="W76" s="16">
        <v>0.4</v>
      </c>
      <c r="X76" s="26">
        <f>W76*L76</f>
        <v>5458.1248000000005</v>
      </c>
      <c r="Y76" s="17">
        <v>3.1700000000000001E-3</v>
      </c>
      <c r="Z76" s="61">
        <f>L76*Y76</f>
        <v>43.255639039999998</v>
      </c>
      <c r="AA76" s="28">
        <f>IF(J76&gt;0,(AC76+AK76)/J76,0)</f>
        <v>2.8212313671875E-3</v>
      </c>
      <c r="AB76" s="17">
        <v>3.2000000000000003E-4</v>
      </c>
      <c r="AC76" s="25">
        <f>AB76*L76</f>
        <v>4.3664998400000004</v>
      </c>
      <c r="AD76" s="141">
        <v>0.2293</v>
      </c>
      <c r="AE76" s="31">
        <f>AH76*(1-AI76)*AD76</f>
        <v>37.5559005</v>
      </c>
      <c r="AF76" s="29">
        <f>IF(AND(AD76&gt;0,AB76&gt;0,Y76&gt;0),((Y76-AB76)*AD76)/((AD76-AB76)*Y76),0)</f>
        <v>0.90031005697190103</v>
      </c>
      <c r="AG76" s="62">
        <f t="shared" si="3"/>
        <v>0.88781442310013126</v>
      </c>
      <c r="AH76" s="12">
        <v>179</v>
      </c>
      <c r="AI76" s="14">
        <v>8.5000000000000006E-2</v>
      </c>
      <c r="AJ76" s="15">
        <v>0.2291</v>
      </c>
      <c r="AK76" s="31">
        <f t="shared" si="4"/>
        <v>37.523143499999996</v>
      </c>
      <c r="AL76" s="19">
        <v>1.7</v>
      </c>
      <c r="AM76" s="19">
        <v>502.22</v>
      </c>
      <c r="AN76" s="119">
        <f>AN74+AH76-AM76</f>
        <v>1340.4319999999993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11" t="s">
        <v>49</v>
      </c>
      <c r="D77" s="35">
        <v>22823</v>
      </c>
      <c r="E77" s="44">
        <v>1</v>
      </c>
      <c r="F77" s="35">
        <v>14929</v>
      </c>
      <c r="G77" s="36">
        <v>0.5</v>
      </c>
      <c r="H77" s="38">
        <v>2.2000000000000002</v>
      </c>
      <c r="I77" s="35">
        <v>16001</v>
      </c>
      <c r="J77" s="35">
        <v>14933</v>
      </c>
      <c r="K77" s="66">
        <v>0.08</v>
      </c>
      <c r="L77" s="38">
        <f>J77*(1-K77)</f>
        <v>13738.36</v>
      </c>
      <c r="M77" s="39">
        <v>0.70399999999999996</v>
      </c>
      <c r="N77" s="26">
        <f>L77*M77</f>
        <v>9671.8054400000001</v>
      </c>
      <c r="O77" s="37">
        <v>0.14799999999999999</v>
      </c>
      <c r="P77" s="26">
        <f>L77*O77</f>
        <v>2033.27728</v>
      </c>
      <c r="Q77" s="40">
        <v>0.14799999999999999</v>
      </c>
      <c r="R77" s="26">
        <f>L77*Q77</f>
        <v>2033.27728</v>
      </c>
      <c r="S77" s="40">
        <v>0.19800000000000001</v>
      </c>
      <c r="T77" s="26">
        <f>L77*S77</f>
        <v>2720.1952800000004</v>
      </c>
      <c r="U77" s="40">
        <v>0.52200000000000002</v>
      </c>
      <c r="V77" s="26">
        <f>L77*U77</f>
        <v>7171.4239200000002</v>
      </c>
      <c r="W77" s="40">
        <v>0.4</v>
      </c>
      <c r="X77" s="26">
        <f>W77*L77</f>
        <v>5495.344000000001</v>
      </c>
      <c r="Y77" s="41">
        <v>3.1099999999999999E-3</v>
      </c>
      <c r="Z77" s="18">
        <f>L77*Y77</f>
        <v>42.726299599999997</v>
      </c>
      <c r="AA77" s="28">
        <f>IF(J77&gt;0,(AC77+AK77)/J77,0)</f>
        <v>3.2343525882274158E-3</v>
      </c>
      <c r="AB77" s="41">
        <v>3.2000000000000003E-4</v>
      </c>
      <c r="AC77" s="38">
        <f>AB77*L77</f>
        <v>4.3962752000000007</v>
      </c>
      <c r="AD77" s="29">
        <v>0.23380000000000001</v>
      </c>
      <c r="AE77" s="42">
        <f>AH77*(1-AI77)*AD77</f>
        <v>45.843504000000003</v>
      </c>
      <c r="AF77" s="29">
        <f>IF(AND(AD77&gt;0,AB77&gt;0,Y77&gt;0),((Y77-AB77)*AD77)/((AD77-AB77)*Y77),0)</f>
        <v>0.89833565341840249</v>
      </c>
      <c r="AG77" s="30">
        <f t="shared" si="3"/>
        <v>0.90235176605563638</v>
      </c>
      <c r="AH77" s="35">
        <v>215</v>
      </c>
      <c r="AI77" s="66">
        <v>8.7999999999999995E-2</v>
      </c>
      <c r="AJ77" s="67">
        <v>0.22389999999999999</v>
      </c>
      <c r="AK77" s="42">
        <f t="shared" si="4"/>
        <v>43.902312000000002</v>
      </c>
      <c r="AL77" s="18">
        <v>1.79</v>
      </c>
      <c r="AM77" s="18"/>
      <c r="AN77" s="122">
        <f>AN76+AH77-AM77</f>
        <v>1555.4319999999993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47" t="s">
        <v>55</v>
      </c>
      <c r="D78" s="44">
        <v>15900</v>
      </c>
      <c r="E78" s="44">
        <v>1</v>
      </c>
      <c r="F78" s="44">
        <v>15728</v>
      </c>
      <c r="G78" s="38">
        <v>0.7</v>
      </c>
      <c r="H78" s="38">
        <v>3</v>
      </c>
      <c r="I78" s="44">
        <v>16715</v>
      </c>
      <c r="J78" s="44">
        <v>14872</v>
      </c>
      <c r="K78" s="66">
        <v>8.2000000000000003E-2</v>
      </c>
      <c r="L78" s="38">
        <f>J78*(1-K78)</f>
        <v>13652.496000000001</v>
      </c>
      <c r="M78" s="29">
        <v>0.71499999999999997</v>
      </c>
      <c r="N78" s="26">
        <f>L78*M78</f>
        <v>9761.5346399999999</v>
      </c>
      <c r="O78" s="40">
        <v>0.157</v>
      </c>
      <c r="P78" s="26">
        <f>L78*O78</f>
        <v>2143.4418720000003</v>
      </c>
      <c r="Q78" s="40">
        <v>0.128</v>
      </c>
      <c r="R78" s="26">
        <f>L78*Q78</f>
        <v>1747.5194880000001</v>
      </c>
      <c r="S78" s="40">
        <v>0.20100000000000001</v>
      </c>
      <c r="T78" s="26">
        <f>L78*S78</f>
        <v>2744.1516960000004</v>
      </c>
      <c r="U78" s="40">
        <v>0.51300000000000001</v>
      </c>
      <c r="V78" s="26">
        <f>L78*U78</f>
        <v>7003.7304480000003</v>
      </c>
      <c r="W78" s="40">
        <v>0.4</v>
      </c>
      <c r="X78" s="26">
        <f>W78*L78</f>
        <v>5460.9984000000004</v>
      </c>
      <c r="Y78" s="48">
        <v>3.0899999999999999E-3</v>
      </c>
      <c r="Z78" s="18">
        <f>L78*Y78</f>
        <v>42.186212640000001</v>
      </c>
      <c r="AA78" s="28">
        <f>IF(J78&gt;0,(AC78+AK78)/J78,0)</f>
        <v>2.7844911672942445E-3</v>
      </c>
      <c r="AB78" s="48">
        <v>3.4000000000000002E-4</v>
      </c>
      <c r="AC78" s="38">
        <f>AB78*L78</f>
        <v>4.641848640000001</v>
      </c>
      <c r="AD78" s="29">
        <v>0.2311</v>
      </c>
      <c r="AE78" s="42">
        <f>AH78*(1-AI78)*AD78</f>
        <v>37.515849600000003</v>
      </c>
      <c r="AF78" s="29">
        <f>IF(AND(AD78&gt;0,AB78&gt;0,Y78&gt;0),((Y78-AB78)*AD78)/((AD78-AB78)*Y78),0)</f>
        <v>0.8912789089772869</v>
      </c>
      <c r="AG78" s="30">
        <f t="shared" si="3"/>
        <v>0.87921489836193578</v>
      </c>
      <c r="AH78" s="44">
        <v>178</v>
      </c>
      <c r="AI78" s="66">
        <v>8.7999999999999995E-2</v>
      </c>
      <c r="AJ78" s="67">
        <v>0.22650000000000001</v>
      </c>
      <c r="AK78" s="42">
        <f t="shared" si="4"/>
        <v>36.769104000000006</v>
      </c>
      <c r="AL78" s="18">
        <v>1.55</v>
      </c>
      <c r="AM78" s="18"/>
      <c r="AN78" s="122">
        <f>AN77+AH78-AM78</f>
        <v>1733.4319999999993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44530</v>
      </c>
      <c r="E79" s="68"/>
      <c r="F79" s="52">
        <f>SUM(F76:F78)</f>
        <v>43539</v>
      </c>
      <c r="G79" s="53"/>
      <c r="H79" s="69"/>
      <c r="I79" s="52">
        <f>SUM(I76:I78)</f>
        <v>45996</v>
      </c>
      <c r="J79" s="52">
        <f>SUM(J76:J78)</f>
        <v>44653</v>
      </c>
      <c r="K79" s="21">
        <f>IF(J79&gt;0,(J76*K76+J77*K77+J78*K78)/J79,0)</f>
        <v>8.0998633910375567E-2</v>
      </c>
      <c r="L79" s="53">
        <f>L76+L77+L78</f>
        <v>41036.167999999998</v>
      </c>
      <c r="M79" s="54">
        <f>IF(L79&gt;0,N79/L79,0)</f>
        <v>0.70233932992963677</v>
      </c>
      <c r="N79" s="55">
        <f>N76+N77+N78</f>
        <v>28821.314736</v>
      </c>
      <c r="O79" s="21">
        <f>IF(L79&gt;0,P79/L79,0)</f>
        <v>0.14002111581178828</v>
      </c>
      <c r="P79" s="55">
        <f>P76+P77+P78</f>
        <v>5745.9300320000002</v>
      </c>
      <c r="Q79" s="21">
        <f>IF(L79&gt;0,R79/L79,0)</f>
        <v>0.15763955425857504</v>
      </c>
      <c r="R79" s="55">
        <f>R76+R77+R78</f>
        <v>6468.9232320000001</v>
      </c>
      <c r="S79" s="21">
        <f>IF(L79&gt;0,T79/L79,0)</f>
        <v>0.19633792940900333</v>
      </c>
      <c r="T79" s="55">
        <f>T76+T77+T78</f>
        <v>8056.9562560000013</v>
      </c>
      <c r="U79" s="21">
        <f>IF(L79&gt;0,V79/L79,0)</f>
        <v>0.52332850104327489</v>
      </c>
      <c r="V79" s="55">
        <f>V76+V77+V78</f>
        <v>21475.396288000004</v>
      </c>
      <c r="W79" s="21">
        <f>IF(L79&gt;0,X79/L79,0)</f>
        <v>0.40000000000000008</v>
      </c>
      <c r="X79" s="55">
        <f>X76+X77+X78</f>
        <v>16414.467200000003</v>
      </c>
      <c r="Y79" s="56">
        <f>IF(L79&gt;0,Z79/L79,0)</f>
        <v>3.1232972649882901E-3</v>
      </c>
      <c r="Z79" s="57">
        <f>SUM(Z76:Z78)</f>
        <v>128.16815127999999</v>
      </c>
      <c r="AA79" s="63">
        <f>IF(L79&gt;0,(AA76*L76+AA77*L77+AA78*L78)/L79,0)</f>
        <v>2.9473155723745946E-3</v>
      </c>
      <c r="AB79" s="56">
        <f>IF(J79&gt;0,(J76*AB76+J77*AB77+J78*AB78)/J79,0)</f>
        <v>3.2666114258840393E-4</v>
      </c>
      <c r="AC79" s="53">
        <f>SUM(AC76:AC78)</f>
        <v>13.404623680000002</v>
      </c>
      <c r="AD79" s="54">
        <f>IF(J79&gt;0,(J76*AD76+J77*AD77+J78*AD78)/J79,0)</f>
        <v>0.23140440731865719</v>
      </c>
      <c r="AE79" s="59">
        <f>SUM(AE76:AE78)</f>
        <v>120.9152541</v>
      </c>
      <c r="AF79" s="54">
        <f>IF(AND(Z79&gt;0),((Z76*AF76+Z77*AF77+Z78*AF78)/Z79),0)</f>
        <v>0.89667928846354072</v>
      </c>
      <c r="AG79" s="58">
        <f t="shared" si="3"/>
        <v>0.89045080095755791</v>
      </c>
      <c r="AH79" s="52">
        <f>SUM(AH76:AH78)</f>
        <v>572</v>
      </c>
      <c r="AI79" s="21">
        <f>IF(AH79&gt;0,(AI76*AH76+AI77*AH77+AI78*AH78)/AH79,0)</f>
        <v>8.7061188811188808E-2</v>
      </c>
      <c r="AJ79" s="54">
        <f>IF(J79&gt;0,(AJ76*J76+AJ77*J77+AJ78*J78)/J79,0)</f>
        <v>0.22649505072447537</v>
      </c>
      <c r="AK79" s="59">
        <f>SUM(AK76:AK78)</f>
        <v>118.1945595</v>
      </c>
      <c r="AL79" s="70"/>
      <c r="AM79" s="57">
        <f>SUM(AM76:AM78)</f>
        <v>502.22</v>
      </c>
      <c r="AN79" s="124"/>
      <c r="AO79" s="125">
        <f>AN78</f>
        <v>1733.4319999999993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50</v>
      </c>
      <c r="D80" s="12">
        <v>6142</v>
      </c>
      <c r="E80" s="12">
        <v>0</v>
      </c>
      <c r="F80" s="12">
        <v>10678</v>
      </c>
      <c r="G80" s="13">
        <v>0.8</v>
      </c>
      <c r="H80" s="13">
        <v>3.5</v>
      </c>
      <c r="I80" s="12">
        <v>11835</v>
      </c>
      <c r="J80" s="12">
        <v>14351</v>
      </c>
      <c r="K80" s="14">
        <v>8.5999999999999993E-2</v>
      </c>
      <c r="L80" s="25">
        <f>J80*(1-K80)</f>
        <v>13116.814</v>
      </c>
      <c r="M80" s="15">
        <v>0.749</v>
      </c>
      <c r="N80" s="26">
        <f>L80*M80</f>
        <v>9824.4936859999998</v>
      </c>
      <c r="O80" s="14">
        <v>0.129</v>
      </c>
      <c r="P80" s="26">
        <f>L80*O80</f>
        <v>1692.0690060000002</v>
      </c>
      <c r="Q80" s="16">
        <v>0.122</v>
      </c>
      <c r="R80" s="26">
        <f>L80*Q80</f>
        <v>1600.2513080000001</v>
      </c>
      <c r="S80" s="16">
        <v>0.217</v>
      </c>
      <c r="T80" s="26">
        <f>L80*S80</f>
        <v>2846.3486379999999</v>
      </c>
      <c r="U80" s="16">
        <v>0.48699999999999999</v>
      </c>
      <c r="V80" s="26">
        <f>L80*U80</f>
        <v>6387.8884179999995</v>
      </c>
      <c r="W80" s="16">
        <v>0.4</v>
      </c>
      <c r="X80" s="26">
        <f>W80*L80</f>
        <v>5246.7256000000007</v>
      </c>
      <c r="Y80" s="17">
        <v>3.1099999999999999E-3</v>
      </c>
      <c r="Z80" s="61">
        <f>L80*Y80</f>
        <v>40.793291539999998</v>
      </c>
      <c r="AA80" s="28">
        <f>IF(J80&gt;0,(AC80+AK80)/J80,0)</f>
        <v>2.767750360253641E-3</v>
      </c>
      <c r="AB80" s="17">
        <v>3.3E-4</v>
      </c>
      <c r="AC80" s="25">
        <f>AB80*L80</f>
        <v>4.3285486200000003</v>
      </c>
      <c r="AD80" s="141">
        <v>0.21640000000000001</v>
      </c>
      <c r="AE80" s="31">
        <f>AH80*(1-AI80)*AD80</f>
        <v>35.721580800000005</v>
      </c>
      <c r="AF80" s="29">
        <f>IF(AND(AD80&gt;0,AB80&gt;0,Y80&gt;0),((Y80-AB80)*AD80)/((AD80-AB80)*Y80),0)</f>
        <v>0.89525589911689019</v>
      </c>
      <c r="AG80" s="62">
        <f t="shared" si="3"/>
        <v>0.88212734567434192</v>
      </c>
      <c r="AH80" s="12">
        <v>181</v>
      </c>
      <c r="AI80" s="14">
        <v>8.7999999999999995E-2</v>
      </c>
      <c r="AJ80" s="15">
        <v>0.21440000000000001</v>
      </c>
      <c r="AK80" s="31">
        <f t="shared" ref="AK80:AK90" si="5">AH80*(1-AI80)*AJ80</f>
        <v>35.391436800000001</v>
      </c>
      <c r="AL80" s="19">
        <v>1.7</v>
      </c>
      <c r="AM80" s="19">
        <v>1250.6400000000001</v>
      </c>
      <c r="AN80" s="119">
        <f>AN78+AH80-AM80</f>
        <v>663.79199999999923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11" t="s">
        <v>52</v>
      </c>
      <c r="D81" s="35">
        <v>20458</v>
      </c>
      <c r="E81" s="44">
        <v>3</v>
      </c>
      <c r="F81" s="35">
        <v>15993</v>
      </c>
      <c r="G81" s="36">
        <v>0.7</v>
      </c>
      <c r="H81" s="38">
        <v>2.2999999999999998</v>
      </c>
      <c r="I81" s="35">
        <v>16784</v>
      </c>
      <c r="J81" s="35">
        <v>14688</v>
      </c>
      <c r="K81" s="66">
        <v>7.6999999999999999E-2</v>
      </c>
      <c r="L81" s="38">
        <f>J81*(1-K81)</f>
        <v>13557.024000000001</v>
      </c>
      <c r="M81" s="39">
        <v>0.623</v>
      </c>
      <c r="N81" s="26">
        <f>L81*M81</f>
        <v>8446.025952</v>
      </c>
      <c r="O81" s="37">
        <v>0.113</v>
      </c>
      <c r="P81" s="26">
        <f>L81*O81</f>
        <v>1531.9437120000002</v>
      </c>
      <c r="Q81" s="40">
        <v>0.26400000000000001</v>
      </c>
      <c r="R81" s="26">
        <f>L81*Q81</f>
        <v>3579.0543360000006</v>
      </c>
      <c r="S81" s="40">
        <v>0.187</v>
      </c>
      <c r="T81" s="26">
        <f>L81*S81</f>
        <v>2535.1634880000001</v>
      </c>
      <c r="U81" s="40">
        <v>0.53500000000000003</v>
      </c>
      <c r="V81" s="26">
        <f>L81*U81</f>
        <v>7253.0078400000011</v>
      </c>
      <c r="W81" s="40">
        <v>0.4</v>
      </c>
      <c r="X81" s="26">
        <f>W81*L81</f>
        <v>5422.8096000000005</v>
      </c>
      <c r="Y81" s="41">
        <v>3.13E-3</v>
      </c>
      <c r="Z81" s="18">
        <f>L81*Y81</f>
        <v>42.43348512</v>
      </c>
      <c r="AA81" s="28">
        <f>IF(J81&gt;0,(AC81+AK81)/J81,0)</f>
        <v>2.8118157734204801E-3</v>
      </c>
      <c r="AB81" s="41">
        <v>3.2000000000000003E-4</v>
      </c>
      <c r="AC81" s="38">
        <f>AB81*L81</f>
        <v>4.3382476800000012</v>
      </c>
      <c r="AD81" s="29">
        <v>0.21779999999999999</v>
      </c>
      <c r="AE81" s="42">
        <f>AH81*(1-AI81)*AD81</f>
        <v>37.547848800000004</v>
      </c>
      <c r="AF81" s="29">
        <f>IF(AND(AD81&gt;0,AB81&gt;0,Y81&gt;0),((Y81-AB81)*AD81)/((AD81-AB81)*Y81),0)</f>
        <v>0.8990845473066158</v>
      </c>
      <c r="AG81" s="30">
        <f t="shared" si="3"/>
        <v>0.88751919107398602</v>
      </c>
      <c r="AH81" s="35">
        <v>188</v>
      </c>
      <c r="AI81" s="66">
        <v>8.3000000000000004E-2</v>
      </c>
      <c r="AJ81" s="67">
        <v>0.21440000000000001</v>
      </c>
      <c r="AK81" s="42">
        <f t="shared" si="5"/>
        <v>36.961702400000007</v>
      </c>
      <c r="AL81" s="18">
        <v>1.65</v>
      </c>
      <c r="AM81" s="18"/>
      <c r="AN81" s="122">
        <f>AN80+AH81-AM81</f>
        <v>851.79199999999923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49</v>
      </c>
      <c r="D82" s="44">
        <v>19200</v>
      </c>
      <c r="E82" s="44">
        <v>0</v>
      </c>
      <c r="F82" s="44">
        <v>16462</v>
      </c>
      <c r="G82" s="38">
        <v>0.3</v>
      </c>
      <c r="H82" s="38">
        <v>2.6</v>
      </c>
      <c r="I82" s="44">
        <v>17009</v>
      </c>
      <c r="J82" s="44">
        <v>14697</v>
      </c>
      <c r="K82" s="66">
        <v>7.6999999999999999E-2</v>
      </c>
      <c r="L82" s="38">
        <f>J82*(1-K82)</f>
        <v>13565.331</v>
      </c>
      <c r="M82" s="29">
        <v>0.64300000000000002</v>
      </c>
      <c r="N82" s="26">
        <f>L82*M82</f>
        <v>8722.5078329999997</v>
      </c>
      <c r="O82" s="40">
        <v>0.11799999999999999</v>
      </c>
      <c r="P82" s="26">
        <f>L82*O82</f>
        <v>1600.7090579999999</v>
      </c>
      <c r="Q82" s="40">
        <v>0.23899999999999999</v>
      </c>
      <c r="R82" s="26">
        <f>L82*Q82</f>
        <v>3242.1141090000001</v>
      </c>
      <c r="S82" s="40">
        <v>0.185</v>
      </c>
      <c r="T82" s="26">
        <f>L82*S82</f>
        <v>2509.5862350000002</v>
      </c>
      <c r="U82" s="40">
        <v>0.51</v>
      </c>
      <c r="V82" s="26">
        <f>L82*U82</f>
        <v>6918.3188099999998</v>
      </c>
      <c r="W82" s="40">
        <v>0.39</v>
      </c>
      <c r="X82" s="26">
        <f>W82*L82</f>
        <v>5290.4790899999998</v>
      </c>
      <c r="Y82" s="48">
        <v>3.16E-3</v>
      </c>
      <c r="Z82" s="18">
        <f>L82*Y82</f>
        <v>42.86644596</v>
      </c>
      <c r="AA82" s="28">
        <f>IF(J82&gt;0,(AC82+AK82)/J82,0)</f>
        <v>2.9701563319044708E-3</v>
      </c>
      <c r="AB82" s="48">
        <v>3.1E-4</v>
      </c>
      <c r="AC82" s="38">
        <f>AB82*L82</f>
        <v>4.2052526099999996</v>
      </c>
      <c r="AD82" s="29">
        <v>0.21529999999999999</v>
      </c>
      <c r="AE82" s="42">
        <f>AH82*(1-AI82)*AD82</f>
        <v>38.204985000000001</v>
      </c>
      <c r="AF82" s="29">
        <f>IF(AND(AD82&gt;0,AB82&gt;0,Y82&gt;0),((Y82-AB82)*AD82)/((AD82-AB82)*Y82),0)</f>
        <v>0.90319920679266219</v>
      </c>
      <c r="AG82" s="30">
        <f t="shared" si="3"/>
        <v>0.89687909802560772</v>
      </c>
      <c r="AH82" s="44">
        <v>195</v>
      </c>
      <c r="AI82" s="66">
        <v>0.09</v>
      </c>
      <c r="AJ82" s="67">
        <v>0.2223</v>
      </c>
      <c r="AK82" s="42">
        <f t="shared" si="5"/>
        <v>39.447135000000003</v>
      </c>
      <c r="AL82" s="18">
        <v>1.6</v>
      </c>
      <c r="AM82" s="18"/>
      <c r="AN82" s="122">
        <f>AN81+AH82-AM82</f>
        <v>1046.7919999999992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45800</v>
      </c>
      <c r="E83" s="68"/>
      <c r="F83" s="52">
        <f>SUM(F80:F82)</f>
        <v>43133</v>
      </c>
      <c r="G83" s="53"/>
      <c r="H83" s="69"/>
      <c r="I83" s="52">
        <f>SUM(I80:I82)</f>
        <v>45628</v>
      </c>
      <c r="J83" s="52">
        <f>SUM(J80:J82)</f>
        <v>43736</v>
      </c>
      <c r="K83" s="21">
        <f>IF(J83&gt;0,(J80*K80+J81*K81+J82*K82)/J83,0)</f>
        <v>7.9953150722516922E-2</v>
      </c>
      <c r="L83" s="53">
        <f>L80+L81+L82</f>
        <v>40239.169000000002</v>
      </c>
      <c r="M83" s="54">
        <f>IF(L83&gt;0,N83/L83,0)</f>
        <v>0.67081473454384699</v>
      </c>
      <c r="N83" s="55">
        <f>N80+N81+N82</f>
        <v>26993.027470999998</v>
      </c>
      <c r="O83" s="21">
        <f>IF(L83&gt;0,P83/L83,0)</f>
        <v>0.11990112857449914</v>
      </c>
      <c r="P83" s="55">
        <f>P80+P81+P82</f>
        <v>4824.7217760000003</v>
      </c>
      <c r="Q83" s="21">
        <f>IF(L83&gt;0,R83/L83,0)</f>
        <v>0.20928413688165384</v>
      </c>
      <c r="R83" s="55">
        <f>R80+R81+R82</f>
        <v>8421.4197530000019</v>
      </c>
      <c r="S83" s="21">
        <f>IF(L83&gt;0,T83/L83,0)</f>
        <v>0.19610490368228031</v>
      </c>
      <c r="T83" s="55">
        <f>T80+T81+T82</f>
        <v>7891.0983610000003</v>
      </c>
      <c r="U83" s="21">
        <f>IF(L83&gt;0,V83/L83,0)</f>
        <v>0.5109254385447175</v>
      </c>
      <c r="V83" s="55">
        <f>V80+V81+V82</f>
        <v>20559.215068000001</v>
      </c>
      <c r="W83" s="21">
        <f>IF(L83&gt;0,X83/L83,0)</f>
        <v>0.39662882426821494</v>
      </c>
      <c r="X83" s="55">
        <f>X80+X81+X82</f>
        <v>15960.014290000003</v>
      </c>
      <c r="Y83" s="56">
        <f>IF(L83&gt;0,Z83/L83,0)</f>
        <v>3.133594101309597E-3</v>
      </c>
      <c r="Z83" s="57">
        <f>SUM(Z80:Z82)</f>
        <v>126.09322262000001</v>
      </c>
      <c r="AA83" s="63">
        <f>IF(L83&gt;0,(AA80*L80+AA81*L81+AA82*L82)/L83,0)</f>
        <v>2.8508310984690071E-3</v>
      </c>
      <c r="AB83" s="56">
        <f>IF(J83&gt;0,(J80*AB80+J81*AB81+J82*AB82)/J83,0)</f>
        <v>3.1992088897018475E-4</v>
      </c>
      <c r="AC83" s="53">
        <f>SUM(AC80:AC82)</f>
        <v>12.87204891</v>
      </c>
      <c r="AD83" s="54">
        <f>IF(J83&gt;0,(J80*AD80+J81*AD81+J82*AD82)/J83,0)</f>
        <v>0.21650052359612218</v>
      </c>
      <c r="AE83" s="59">
        <f>SUM(AE80:AE82)</f>
        <v>111.47441460000002</v>
      </c>
      <c r="AF83" s="54">
        <f>IF(AND(Z83&gt;0),((Z80*AF80+Z81*AF81+Z82*AF82)/Z83),0)</f>
        <v>0.89924472773721431</v>
      </c>
      <c r="AG83" s="58">
        <f t="shared" si="3"/>
        <v>0.88909022771973512</v>
      </c>
      <c r="AH83" s="52">
        <f>SUM(AH80:AH82)</f>
        <v>564</v>
      </c>
      <c r="AI83" s="21">
        <f>IF(AH83&gt;0,(AI80*AH80+AI81*AH81+AI82*AH82)/AH83,0)</f>
        <v>8.7024822695035461E-2</v>
      </c>
      <c r="AJ83" s="54">
        <f>IF(J83&gt;0,(AJ80*J80+AJ81*J81+AJ82*J82)/J83,0)</f>
        <v>0.21705470779220778</v>
      </c>
      <c r="AK83" s="59">
        <f>SUM(AK80:AK82)</f>
        <v>111.80027420000002</v>
      </c>
      <c r="AL83" s="70"/>
      <c r="AM83" s="57">
        <f>SUM(AM80:AM82)</f>
        <v>1250.6400000000001</v>
      </c>
      <c r="AN83" s="124"/>
      <c r="AO83" s="125">
        <f>AN82</f>
        <v>1046.7919999999992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24" t="s">
        <v>52</v>
      </c>
      <c r="D84" s="12">
        <v>5024</v>
      </c>
      <c r="E84" s="12">
        <v>1</v>
      </c>
      <c r="F84" s="12">
        <v>8114</v>
      </c>
      <c r="G84" s="13">
        <v>0.8</v>
      </c>
      <c r="H84" s="13">
        <v>2.8</v>
      </c>
      <c r="I84" s="12">
        <v>9141</v>
      </c>
      <c r="J84" s="12">
        <v>14847</v>
      </c>
      <c r="K84" s="14">
        <v>0.08</v>
      </c>
      <c r="L84" s="25">
        <f>J84*(1-K84)</f>
        <v>13659.24</v>
      </c>
      <c r="M84" s="15">
        <v>0.69299999999999995</v>
      </c>
      <c r="N84" s="26">
        <f>L84*M84</f>
        <v>9465.8533199999983</v>
      </c>
      <c r="O84" s="14">
        <v>0.20799999999999999</v>
      </c>
      <c r="P84" s="26">
        <f>L84*O84</f>
        <v>2841.12192</v>
      </c>
      <c r="Q84" s="16">
        <v>9.9000000000000005E-2</v>
      </c>
      <c r="R84" s="26">
        <f>L84*Q84</f>
        <v>1352.26476</v>
      </c>
      <c r="S84" s="16">
        <v>0.186</v>
      </c>
      <c r="T84" s="26">
        <f>L84*S84</f>
        <v>2540.6186400000001</v>
      </c>
      <c r="U84" s="16">
        <v>0.52200000000000002</v>
      </c>
      <c r="V84" s="26">
        <f>L84*U84</f>
        <v>7130.1232799999998</v>
      </c>
      <c r="W84" s="16">
        <v>0.4</v>
      </c>
      <c r="X84" s="26">
        <f>W84*L84</f>
        <v>5463.6959999999999</v>
      </c>
      <c r="Y84" s="17">
        <v>3.2399999999999998E-3</v>
      </c>
      <c r="Z84" s="61">
        <f>L84*Y84</f>
        <v>44.255937599999996</v>
      </c>
      <c r="AA84" s="28">
        <f>IF(J84&gt;0,(AC84+AK84)/J84,0)</f>
        <v>2.9345044790193304E-3</v>
      </c>
      <c r="AB84" s="17">
        <v>2.9999999999999997E-4</v>
      </c>
      <c r="AC84" s="25">
        <f>AB84*L84</f>
        <v>4.097772</v>
      </c>
      <c r="AD84" s="141">
        <v>0.21990000000000001</v>
      </c>
      <c r="AE84" s="31">
        <f>AH84*(1-AI84)*AD84</f>
        <v>38.748359100000002</v>
      </c>
      <c r="AF84" s="29">
        <f>IF(AND(AD84&gt;0,AB84&gt;0,Y84&gt;0),((Y84-AB84)*AD84)/((AD84-AB84)*Y84),0)</f>
        <v>0.90864703501315525</v>
      </c>
      <c r="AG84" s="62">
        <f t="shared" si="3"/>
        <v>0.89897206969864207</v>
      </c>
      <c r="AH84" s="12">
        <v>193</v>
      </c>
      <c r="AI84" s="14">
        <v>8.6999999999999994E-2</v>
      </c>
      <c r="AJ84" s="15">
        <v>0.224</v>
      </c>
      <c r="AK84" s="31">
        <f t="shared" si="5"/>
        <v>39.470815999999999</v>
      </c>
      <c r="AL84" s="19">
        <v>1.65</v>
      </c>
      <c r="AM84" s="19">
        <v>501.36</v>
      </c>
      <c r="AN84" s="119">
        <f>AN82+AH84-AM84</f>
        <v>738.43199999999922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11" t="s">
        <v>50</v>
      </c>
      <c r="D85" s="35">
        <v>19676</v>
      </c>
      <c r="E85" s="44">
        <v>2</v>
      </c>
      <c r="F85" s="35">
        <v>15046</v>
      </c>
      <c r="G85" s="36">
        <v>0.3</v>
      </c>
      <c r="H85" s="38">
        <v>2.9</v>
      </c>
      <c r="I85" s="35">
        <v>16323</v>
      </c>
      <c r="J85" s="35">
        <v>14887</v>
      </c>
      <c r="K85" s="66">
        <v>7.8E-2</v>
      </c>
      <c r="L85" s="38">
        <f>J85*(1-K85)</f>
        <v>13725.814</v>
      </c>
      <c r="M85" s="39">
        <v>0.71699999999999997</v>
      </c>
      <c r="N85" s="26">
        <f>L85*M85</f>
        <v>9841.408637999999</v>
      </c>
      <c r="O85" s="37">
        <v>0.19900000000000001</v>
      </c>
      <c r="P85" s="26">
        <f>L85*O85</f>
        <v>2731.4369860000002</v>
      </c>
      <c r="Q85" s="40">
        <v>8.4000000000000005E-2</v>
      </c>
      <c r="R85" s="26">
        <f>L85*Q85</f>
        <v>1152.968376</v>
      </c>
      <c r="S85" s="40">
        <v>0.193</v>
      </c>
      <c r="T85" s="26">
        <f>L85*S85</f>
        <v>2649.0821020000003</v>
      </c>
      <c r="U85" s="40">
        <v>0.52400000000000002</v>
      </c>
      <c r="V85" s="26">
        <f>L85*U85</f>
        <v>7192.3265360000005</v>
      </c>
      <c r="W85" s="40">
        <v>0.4</v>
      </c>
      <c r="X85" s="26">
        <f>W85*L85</f>
        <v>5490.3256000000001</v>
      </c>
      <c r="Y85" s="41">
        <v>3.29E-3</v>
      </c>
      <c r="Z85" s="18">
        <f>L85*Y85</f>
        <v>45.157928060000003</v>
      </c>
      <c r="AA85" s="28">
        <f>IF(J85&gt;0,(AC85+AK85)/J85,0)</f>
        <v>3.048328639752804E-3</v>
      </c>
      <c r="AB85" s="41">
        <v>2.9E-4</v>
      </c>
      <c r="AC85" s="38">
        <f>AB85*L85</f>
        <v>3.98048606</v>
      </c>
      <c r="AD85" s="29">
        <v>0.22439999999999999</v>
      </c>
      <c r="AE85" s="42">
        <f>AH85*(1-AI85)*AD85</f>
        <v>41.772284399999997</v>
      </c>
      <c r="AF85" s="29">
        <f>IF(AND(AD85&gt;0,AB85&gt;0,Y85&gt;0),((Y85-AB85)*AD85)/((AD85-AB85)*Y85),0)</f>
        <v>0.91303404930736509</v>
      </c>
      <c r="AG85" s="30">
        <f t="shared" si="3"/>
        <v>0.90604734717108493</v>
      </c>
      <c r="AH85" s="35">
        <v>203</v>
      </c>
      <c r="AI85" s="66">
        <v>8.3000000000000004E-2</v>
      </c>
      <c r="AJ85" s="67">
        <v>0.22239999999999999</v>
      </c>
      <c r="AK85" s="42">
        <f t="shared" si="5"/>
        <v>41.399982399999999</v>
      </c>
      <c r="AL85" s="18">
        <v>1.8</v>
      </c>
      <c r="AM85" s="18"/>
      <c r="AN85" s="122">
        <f>AN84+AH85-AM85</f>
        <v>941.43199999999922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49</v>
      </c>
      <c r="D86" s="44">
        <v>15600</v>
      </c>
      <c r="E86" s="44">
        <v>3</v>
      </c>
      <c r="F86" s="44">
        <v>16653</v>
      </c>
      <c r="G86" s="38">
        <v>0.3</v>
      </c>
      <c r="H86" s="38">
        <v>2.5</v>
      </c>
      <c r="I86" s="44">
        <v>19633</v>
      </c>
      <c r="J86" s="44">
        <v>14958</v>
      </c>
      <c r="K86" s="66">
        <v>6.9000000000000006E-2</v>
      </c>
      <c r="L86" s="38">
        <f>J86*(1-K86)</f>
        <v>13925.898000000001</v>
      </c>
      <c r="M86" s="29">
        <v>0.64800000000000002</v>
      </c>
      <c r="N86" s="26">
        <f>L86*M86</f>
        <v>9023.9819040000002</v>
      </c>
      <c r="O86" s="40">
        <v>0.24</v>
      </c>
      <c r="P86" s="26">
        <f>L86*O86</f>
        <v>3342.2155200000002</v>
      </c>
      <c r="Q86" s="40">
        <v>0.112</v>
      </c>
      <c r="R86" s="26">
        <f>L86*Q86</f>
        <v>1559.7005760000002</v>
      </c>
      <c r="S86" s="40">
        <v>0.19700000000000001</v>
      </c>
      <c r="T86" s="26">
        <f>L86*S86</f>
        <v>2743.4019060000005</v>
      </c>
      <c r="U86" s="40">
        <v>0.48799999999999999</v>
      </c>
      <c r="V86" s="26">
        <f>L86*U86</f>
        <v>6795.8382240000001</v>
      </c>
      <c r="W86" s="40">
        <v>0.4</v>
      </c>
      <c r="X86" s="26">
        <f>W86*L86</f>
        <v>5570.3592000000008</v>
      </c>
      <c r="Y86" s="48">
        <v>3.31E-3</v>
      </c>
      <c r="Z86" s="18">
        <f>L86*Y86</f>
        <v>46.09472238</v>
      </c>
      <c r="AA86" s="28">
        <f>IF(J86&gt;0,(AC86+AK86)/J86,0)</f>
        <v>3.3627625631768954E-3</v>
      </c>
      <c r="AB86" s="48">
        <v>2.9E-4</v>
      </c>
      <c r="AC86" s="38">
        <f>AB86*L86</f>
        <v>4.0385104200000006</v>
      </c>
      <c r="AD86" s="29">
        <v>0.21820000000000001</v>
      </c>
      <c r="AE86" s="42">
        <f>AH86*(1-AI86)*AD86</f>
        <v>45.469825200000002</v>
      </c>
      <c r="AF86" s="29">
        <f>IF(AND(AD86&gt;0,AB86&gt;0,Y86&gt;0),((Y86-AB86)*AD86)/((AD86-AB86)*Y86),0)</f>
        <v>0.91360093367075113</v>
      </c>
      <c r="AG86" s="30">
        <f t="shared" si="3"/>
        <v>0.91495659441264354</v>
      </c>
      <c r="AH86" s="44">
        <v>227</v>
      </c>
      <c r="AI86" s="66">
        <v>8.2000000000000003E-2</v>
      </c>
      <c r="AJ86" s="67">
        <v>0.222</v>
      </c>
      <c r="AK86" s="42">
        <f t="shared" si="5"/>
        <v>46.261691999999996</v>
      </c>
      <c r="AL86" s="18">
        <v>1.73</v>
      </c>
      <c r="AM86" s="18"/>
      <c r="AN86" s="122">
        <f>AN85+AH86-AM86</f>
        <v>1168.4319999999993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40300</v>
      </c>
      <c r="E87" s="68"/>
      <c r="F87" s="52">
        <f>SUM(F84:F86)</f>
        <v>39813</v>
      </c>
      <c r="G87" s="53"/>
      <c r="H87" s="69"/>
      <c r="I87" s="52">
        <f>SUM(I84:I86)</f>
        <v>45097</v>
      </c>
      <c r="J87" s="52">
        <f>SUM(J84:J86)</f>
        <v>44692</v>
      </c>
      <c r="K87" s="21">
        <f>IF(J87&gt;0,(J84*K84+J85*K85+J86*K86)/J87,0)</f>
        <v>7.56521972612548E-2</v>
      </c>
      <c r="L87" s="53">
        <f>L84+L85+L86</f>
        <v>41310.952000000005</v>
      </c>
      <c r="M87" s="54">
        <f>IF(L87&gt;0,N87/L87,0)</f>
        <v>0.68580467141013823</v>
      </c>
      <c r="N87" s="55">
        <f>N84+N85+N86</f>
        <v>28331.243861999996</v>
      </c>
      <c r="O87" s="21">
        <f>IF(L87&gt;0,P87/L87,0)</f>
        <v>0.21579687696376493</v>
      </c>
      <c r="P87" s="55">
        <f>P84+P85+P86</f>
        <v>8914.7744259999999</v>
      </c>
      <c r="Q87" s="21">
        <f>IF(L87&gt;0,R87/L87,0)</f>
        <v>9.8398451626096617E-2</v>
      </c>
      <c r="R87" s="55">
        <f>R84+R85+R86</f>
        <v>4064.933712</v>
      </c>
      <c r="S87" s="21">
        <f>IF(L87&gt;0,T87/L87,0)</f>
        <v>0.19203388602615598</v>
      </c>
      <c r="T87" s="55">
        <f>T84+T85+T86</f>
        <v>7933.1026480000019</v>
      </c>
      <c r="U87" s="21">
        <f>IF(L87&gt;0,V87/L87,0)</f>
        <v>0.51120313179904442</v>
      </c>
      <c r="V87" s="55">
        <f>V84+V85+V86</f>
        <v>21118.288039999999</v>
      </c>
      <c r="W87" s="21">
        <f>IF(L87&gt;0,X87/L87,0)</f>
        <v>0.39999999999999991</v>
      </c>
      <c r="X87" s="55">
        <f>X84+X85+X86</f>
        <v>16524.380799999999</v>
      </c>
      <c r="Y87" s="56">
        <f>IF(L87&gt;0,Z87/L87,0)</f>
        <v>3.2802097622925755E-3</v>
      </c>
      <c r="Z87" s="57">
        <f>SUM(Z84:Z86)</f>
        <v>135.50858804000001</v>
      </c>
      <c r="AA87" s="63">
        <f>IF(L87&gt;0,(AA84*L84+AA85*L85+AA86*L86)/L87,0)</f>
        <v>3.1166887980005878E-3</v>
      </c>
      <c r="AB87" s="56">
        <f>IF(J87&gt;0,(J84*AB84+J85*AB85+J86*AB86)/J87,0)</f>
        <v>2.9332207106417255E-4</v>
      </c>
      <c r="AC87" s="53">
        <f>SUM(AC84:AC86)</f>
        <v>12.116768480000001</v>
      </c>
      <c r="AD87" s="54">
        <f>IF(J87&gt;0,(J84*AD84+J85*AD85+J86*AD86)/J87,0)</f>
        <v>0.2208299852322563</v>
      </c>
      <c r="AE87" s="59">
        <f>SUM(AE84:AE86)</f>
        <v>125.99046870000001</v>
      </c>
      <c r="AF87" s="54">
        <f>IF(AND(Z87&gt;0),((Z84*AF84+Z85*AF85+Z86*AF86)/Z87),0)</f>
        <v>0.91179412011960459</v>
      </c>
      <c r="AG87" s="58">
        <f t="shared" si="3"/>
        <v>0.90708084320066151</v>
      </c>
      <c r="AH87" s="52">
        <f>SUM(AH84:AH86)</f>
        <v>623</v>
      </c>
      <c r="AI87" s="21">
        <f>IF(AH87&gt;0,(AI84*AH84+AI85*AH85+AI86*AH86)/AH87,0)</f>
        <v>8.3874799357945437E-2</v>
      </c>
      <c r="AJ87" s="54">
        <f>IF(J87&gt;0,(AJ84*J84+AJ85*J85+AJ86*J86)/J87,0)</f>
        <v>0.2227976550613085</v>
      </c>
      <c r="AK87" s="59">
        <f>SUM(AK84:AK86)</f>
        <v>127.13249039999999</v>
      </c>
      <c r="AL87" s="70"/>
      <c r="AM87" s="57">
        <f>SUM(AM84:AM86)</f>
        <v>501.36</v>
      </c>
      <c r="AN87" s="124"/>
      <c r="AO87" s="125">
        <f>AN86</f>
        <v>1168.4319999999993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24" t="s">
        <v>52</v>
      </c>
      <c r="D88" s="12">
        <v>15179</v>
      </c>
      <c r="E88" s="12">
        <v>0</v>
      </c>
      <c r="F88" s="12">
        <v>14199</v>
      </c>
      <c r="G88" s="13">
        <v>0.2</v>
      </c>
      <c r="H88" s="13">
        <v>2.7</v>
      </c>
      <c r="I88" s="12">
        <v>16139</v>
      </c>
      <c r="J88" s="12">
        <v>14995</v>
      </c>
      <c r="K88" s="14">
        <v>6.6000000000000003E-2</v>
      </c>
      <c r="L88" s="25">
        <f>J88*(1-K88)</f>
        <v>14005.33</v>
      </c>
      <c r="M88" s="15">
        <v>0.69</v>
      </c>
      <c r="N88" s="26">
        <f>L88*M88</f>
        <v>9663.6776999999984</v>
      </c>
      <c r="O88" s="14">
        <v>0.247</v>
      </c>
      <c r="P88" s="26">
        <f>L88*O88</f>
        <v>3459.3165100000001</v>
      </c>
      <c r="Q88" s="16">
        <v>6.3E-2</v>
      </c>
      <c r="R88" s="26">
        <f>L88*Q88</f>
        <v>882.33578999999997</v>
      </c>
      <c r="S88" s="16">
        <v>0.18099999999999999</v>
      </c>
      <c r="T88" s="26">
        <f>L88*S88</f>
        <v>2534.9647299999997</v>
      </c>
      <c r="U88" s="16">
        <v>0.52700000000000002</v>
      </c>
      <c r="V88" s="26">
        <f>L88*U88</f>
        <v>7380.8089100000007</v>
      </c>
      <c r="W88" s="16">
        <v>0.4</v>
      </c>
      <c r="X88" s="26">
        <f>W88*L88</f>
        <v>5602.1320000000005</v>
      </c>
      <c r="Y88" s="17">
        <v>3.4499999999999999E-3</v>
      </c>
      <c r="Z88" s="61">
        <f>L88*Y88</f>
        <v>48.318388499999998</v>
      </c>
      <c r="AA88" s="28">
        <f>IF(J88&gt;0,(AC88+AK88)/J88,0)</f>
        <v>3.0670599533177724E-3</v>
      </c>
      <c r="AB88" s="17">
        <v>2.9999999999999997E-4</v>
      </c>
      <c r="AC88" s="25">
        <f>AB88*L88</f>
        <v>4.2015989999999999</v>
      </c>
      <c r="AD88" s="141">
        <v>0.21410000000000001</v>
      </c>
      <c r="AE88" s="31">
        <f>AH88*(1-AI88)*AD88</f>
        <v>42.706527000000001</v>
      </c>
      <c r="AF88" s="29">
        <f>IF(AND(AD88&gt;0,AB88&gt;0,Y88&gt;0),((Y88-AB88)*AD88)/((AD88-AB88)*Y88),0)</f>
        <v>0.91432464310407935</v>
      </c>
      <c r="AG88" s="62">
        <f t="shared" si="3"/>
        <v>0.9034802236345949</v>
      </c>
      <c r="AH88" s="12">
        <v>218</v>
      </c>
      <c r="AI88" s="14">
        <v>8.5000000000000006E-2</v>
      </c>
      <c r="AJ88" s="15">
        <v>0.20949999999999999</v>
      </c>
      <c r="AK88" s="31">
        <f t="shared" si="5"/>
        <v>41.788964999999997</v>
      </c>
      <c r="AL88" s="19">
        <v>1.7</v>
      </c>
      <c r="AM88" s="19"/>
      <c r="AN88" s="119">
        <f>AN86+AH88-AM88</f>
        <v>1386.4319999999993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11" t="s">
        <v>53</v>
      </c>
      <c r="D89" s="35">
        <v>19221</v>
      </c>
      <c r="E89" s="44">
        <v>2</v>
      </c>
      <c r="F89" s="35">
        <v>15694</v>
      </c>
      <c r="G89" s="36">
        <v>0.3</v>
      </c>
      <c r="H89" s="38">
        <v>3.2</v>
      </c>
      <c r="I89" s="35">
        <v>17729</v>
      </c>
      <c r="J89" s="35">
        <v>14893</v>
      </c>
      <c r="K89" s="66">
        <v>6.8000000000000005E-2</v>
      </c>
      <c r="L89" s="38">
        <f>J89*(1-K89)</f>
        <v>13880.276</v>
      </c>
      <c r="M89" s="39">
        <v>0.69299999999999995</v>
      </c>
      <c r="N89" s="26">
        <f>L89*M89</f>
        <v>9619.0312679999988</v>
      </c>
      <c r="O89" s="37">
        <v>0.21</v>
      </c>
      <c r="P89" s="26">
        <f>L89*O89</f>
        <v>2914.8579599999998</v>
      </c>
      <c r="Q89" s="40">
        <v>9.7000000000000003E-2</v>
      </c>
      <c r="R89" s="26">
        <f>L89*Q89</f>
        <v>1346.3867720000001</v>
      </c>
      <c r="S89" s="40">
        <v>0.192</v>
      </c>
      <c r="T89" s="26">
        <f>L89*S89</f>
        <v>2665.0129919999999</v>
      </c>
      <c r="U89" s="40">
        <v>0.48599999999999999</v>
      </c>
      <c r="V89" s="26">
        <f>L89*U89</f>
        <v>6745.814136</v>
      </c>
      <c r="W89" s="40">
        <v>0.4</v>
      </c>
      <c r="X89" s="26">
        <f>W89*L89</f>
        <v>5552.1104000000005</v>
      </c>
      <c r="Y89" s="41">
        <v>3.31E-3</v>
      </c>
      <c r="Z89" s="18">
        <f>L89*Y89</f>
        <v>45.943713559999999</v>
      </c>
      <c r="AA89" s="28">
        <f>IF(J89&gt;0,(AC89+AK89)/J89,0)</f>
        <v>3.0306082414557176E-3</v>
      </c>
      <c r="AB89" s="41">
        <v>2.9E-4</v>
      </c>
      <c r="AC89" s="38">
        <f>AB89*L89</f>
        <v>4.0252800400000002</v>
      </c>
      <c r="AD89" s="29">
        <v>0.22559999999999999</v>
      </c>
      <c r="AE89" s="42">
        <f>AH89*(1-AI89)*AD89</f>
        <v>43.236916800000003</v>
      </c>
      <c r="AF89" s="29">
        <f>IF(AND(AD89&gt;0,AB89&gt;0,Y89&gt;0),((Y89-AB89)*AD89)/((AD89-AB89)*Y89),0)</f>
        <v>0.91356105404825938</v>
      </c>
      <c r="AG89" s="30">
        <f t="shared" si="3"/>
        <v>0.90553390285293056</v>
      </c>
      <c r="AH89" s="35">
        <v>209</v>
      </c>
      <c r="AI89" s="66">
        <v>8.3000000000000004E-2</v>
      </c>
      <c r="AJ89" s="67">
        <v>0.2145</v>
      </c>
      <c r="AK89" s="42">
        <f t="shared" si="5"/>
        <v>41.109568500000002</v>
      </c>
      <c r="AL89" s="18">
        <v>1.65</v>
      </c>
      <c r="AM89" s="18"/>
      <c r="AN89" s="122">
        <f>AN88+AH89-AM89</f>
        <v>1595.4319999999993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49</v>
      </c>
      <c r="D90" s="44">
        <v>14740</v>
      </c>
      <c r="E90" s="44">
        <v>2</v>
      </c>
      <c r="F90" s="44">
        <v>15905</v>
      </c>
      <c r="G90" s="38">
        <v>0.4</v>
      </c>
      <c r="H90" s="38">
        <v>2.7</v>
      </c>
      <c r="I90" s="44">
        <v>18252</v>
      </c>
      <c r="J90" s="44">
        <v>14981</v>
      </c>
      <c r="K90" s="66">
        <v>7.3999999999999996E-2</v>
      </c>
      <c r="L90" s="38">
        <f>J90*(1-K90)</f>
        <v>13872.406000000001</v>
      </c>
      <c r="M90" s="29">
        <v>0.71499999999999997</v>
      </c>
      <c r="N90" s="26">
        <f>L90*M90</f>
        <v>9918.7702900000004</v>
      </c>
      <c r="O90" s="40">
        <v>0.17399999999999999</v>
      </c>
      <c r="P90" s="26">
        <f>L90*O90</f>
        <v>2413.798644</v>
      </c>
      <c r="Q90" s="40">
        <v>0.111</v>
      </c>
      <c r="R90" s="26">
        <f>L90*Q90</f>
        <v>1539.837066</v>
      </c>
      <c r="S90" s="40">
        <v>0.191</v>
      </c>
      <c r="T90" s="26">
        <f>L90*S90</f>
        <v>2649.6295460000001</v>
      </c>
      <c r="U90" s="40">
        <v>0.502</v>
      </c>
      <c r="V90" s="26">
        <f>L90*U90</f>
        <v>6963.9478120000003</v>
      </c>
      <c r="W90" s="40">
        <v>0.4</v>
      </c>
      <c r="X90" s="26">
        <f>W90*L90</f>
        <v>5548.9624000000003</v>
      </c>
      <c r="Y90" s="48">
        <v>3.2399999999999998E-3</v>
      </c>
      <c r="Z90" s="18">
        <f>L90*Y90</f>
        <v>44.946595440000003</v>
      </c>
      <c r="AA90" s="28">
        <f>IF(J90&gt;0,(AC90+AK90)/J90,0)</f>
        <v>3.1490405633802822E-3</v>
      </c>
      <c r="AB90" s="48">
        <v>2.7999999999999998E-4</v>
      </c>
      <c r="AC90" s="38">
        <f>AB90*L90</f>
        <v>3.8842736799999997</v>
      </c>
      <c r="AD90" s="29">
        <v>0.22520000000000001</v>
      </c>
      <c r="AE90" s="42">
        <f>AH90*(1-AI90)*AD90</f>
        <v>43.620789600000002</v>
      </c>
      <c r="AF90" s="29">
        <f>IF(AND(AD90&gt;0,AB90&gt;0,Y90&gt;0),((Y90-AB90)*AD90)/((AD90-AB90)*Y90),0)</f>
        <v>0.91471755115124609</v>
      </c>
      <c r="AG90" s="30">
        <f t="shared" si="3"/>
        <v>0.91222686336224701</v>
      </c>
      <c r="AH90" s="44">
        <v>211</v>
      </c>
      <c r="AI90" s="66">
        <v>8.2000000000000003E-2</v>
      </c>
      <c r="AJ90" s="67">
        <v>0.2235</v>
      </c>
      <c r="AK90" s="42">
        <f t="shared" si="5"/>
        <v>43.291503000000006</v>
      </c>
      <c r="AL90" s="18">
        <v>1.69</v>
      </c>
      <c r="AM90" s="18"/>
      <c r="AN90" s="122">
        <f>AN89+AH90-AM90</f>
        <v>1806.4319999999993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49140</v>
      </c>
      <c r="E91" s="68"/>
      <c r="F91" s="52">
        <f>SUM(F88:F90)</f>
        <v>45798</v>
      </c>
      <c r="G91" s="53"/>
      <c r="H91" s="69"/>
      <c r="I91" s="52">
        <f>SUM(I88:I90)</f>
        <v>52120</v>
      </c>
      <c r="J91" s="52">
        <f>SUM(J88:J90)</f>
        <v>44869</v>
      </c>
      <c r="K91" s="21">
        <f>IF(J91&gt;0,(J88*K88+J89*K89+J90*K90)/J91,0)</f>
        <v>6.9334908288573416E-2</v>
      </c>
      <c r="L91" s="53">
        <f>L88+L89+L90</f>
        <v>41758.012000000002</v>
      </c>
      <c r="M91" s="54">
        <f>IF(L91&gt;0,N91/L91,0)</f>
        <v>0.69930242986663249</v>
      </c>
      <c r="N91" s="55">
        <f>N88+N89+N90</f>
        <v>29201.479257999999</v>
      </c>
      <c r="O91" s="21">
        <f>IF(L91&gt;0,P91/L91,0)</f>
        <v>0.21044998775324841</v>
      </c>
      <c r="P91" s="55">
        <f>P88+P89+P90</f>
        <v>8787.9731140000004</v>
      </c>
      <c r="Q91" s="21">
        <f>IF(L91&gt;0,R91/L91,0)</f>
        <v>9.0247582380119054E-2</v>
      </c>
      <c r="R91" s="55">
        <f>R88+R89+R90</f>
        <v>3768.559628</v>
      </c>
      <c r="S91" s="21">
        <f>IF(L91&gt;0,T91/L91,0)</f>
        <v>0.18797847148470573</v>
      </c>
      <c r="T91" s="55">
        <f>T88+T89+T90</f>
        <v>7849.6072679999997</v>
      </c>
      <c r="U91" s="21">
        <f>IF(L91&gt;0,V91/L91,0)</f>
        <v>0.50506644947561197</v>
      </c>
      <c r="V91" s="55">
        <f>V88+V89+V90</f>
        <v>21090.570857999999</v>
      </c>
      <c r="W91" s="21">
        <f>IF(L91&gt;0,X91/L91,0)</f>
        <v>0.39999999999999997</v>
      </c>
      <c r="X91" s="55">
        <f>X88+X89+X90</f>
        <v>16703.2048</v>
      </c>
      <c r="Y91" s="56">
        <f>IF(L91&gt;0,Z91/L91,0)</f>
        <v>3.3337003088173833E-3</v>
      </c>
      <c r="Z91" s="57">
        <f>SUM(Z88:Z90)</f>
        <v>139.2086975</v>
      </c>
      <c r="AA91" s="63">
        <f>IF(L91&gt;0,(AA88*L88+AA89*L89+AA90*L90)/L91,0)</f>
        <v>3.08217821339196E-3</v>
      </c>
      <c r="AB91" s="56">
        <f>IF(J91&gt;0,(J88*AB88+J89*AB89+J90*AB90)/J91,0)</f>
        <v>2.9000312019434351E-4</v>
      </c>
      <c r="AC91" s="53">
        <f>SUM(AC88:AC90)</f>
        <v>12.11115272</v>
      </c>
      <c r="AD91" s="54">
        <f>IF(J91&gt;0,(J88*AD88+J89*AD89+J90*AD90)/J91,0)</f>
        <v>0.22162320310236466</v>
      </c>
      <c r="AE91" s="59">
        <f>SUM(AE88:AE90)</f>
        <v>129.56423340000001</v>
      </c>
      <c r="AF91" s="54">
        <f>IF(AND(Z91&gt;0),((Z88*AF88+Z89*AF89+Z90*AF90)/Z91),0)</f>
        <v>0.91419949116939492</v>
      </c>
      <c r="AG91" s="58">
        <f t="shared" si="3"/>
        <v>0.90712853863624865</v>
      </c>
      <c r="AH91" s="52">
        <f>SUM(AH88:AH90)</f>
        <v>638</v>
      </c>
      <c r="AI91" s="21">
        <f>IF(AH91&gt;0,(AI88*AH88+AI89*AH89+AI90*AH90)/AH91,0)</f>
        <v>8.3352664576802515E-2</v>
      </c>
      <c r="AJ91" s="54">
        <f>IF(J91&gt;0,(AJ88*J88+AJ89*J89+AJ90*J90)/J91,0)</f>
        <v>0.21583397223027037</v>
      </c>
      <c r="AK91" s="59">
        <f>SUM(AK88:AK90)</f>
        <v>126.19003650000001</v>
      </c>
      <c r="AL91" s="70"/>
      <c r="AM91" s="57">
        <f>SUM(AM88:AM90)</f>
        <v>0</v>
      </c>
      <c r="AN91" s="124"/>
      <c r="AO91" s="125">
        <f>AN90</f>
        <v>1806.4319999999993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52</v>
      </c>
      <c r="D92" s="12">
        <v>12348</v>
      </c>
      <c r="E92" s="12">
        <v>0</v>
      </c>
      <c r="F92" s="12">
        <v>11822</v>
      </c>
      <c r="G92" s="13">
        <v>0.4</v>
      </c>
      <c r="H92" s="13">
        <v>3.9</v>
      </c>
      <c r="I92" s="12">
        <v>13628</v>
      </c>
      <c r="J92" s="12">
        <v>14941</v>
      </c>
      <c r="K92" s="14">
        <v>7.0999999999999994E-2</v>
      </c>
      <c r="L92" s="25">
        <f>J92*(1-K92)</f>
        <v>13880.189</v>
      </c>
      <c r="M92" s="15">
        <v>0.77500000000000002</v>
      </c>
      <c r="N92" s="26">
        <f>L92*M92</f>
        <v>10757.146475000001</v>
      </c>
      <c r="O92" s="14">
        <v>0.11899999999999999</v>
      </c>
      <c r="P92" s="26">
        <f>L92*O92</f>
        <v>1651.742491</v>
      </c>
      <c r="Q92" s="16">
        <v>0.106</v>
      </c>
      <c r="R92" s="26">
        <f>L92*Q92</f>
        <v>1471.3000340000001</v>
      </c>
      <c r="S92" s="16">
        <v>0.17100000000000001</v>
      </c>
      <c r="T92" s="26">
        <f>L92*S92</f>
        <v>2373.5123190000004</v>
      </c>
      <c r="U92" s="16">
        <v>0.53700000000000003</v>
      </c>
      <c r="V92" s="26">
        <f>L92*U92</f>
        <v>7453.6614930000005</v>
      </c>
      <c r="W92" s="16">
        <v>0.4</v>
      </c>
      <c r="X92" s="26">
        <f>W92*L92</f>
        <v>5552.0756000000001</v>
      </c>
      <c r="Y92" s="17">
        <v>3.2799999999999999E-3</v>
      </c>
      <c r="Z92" s="61">
        <f>L92*Y92</f>
        <v>45.527019920000001</v>
      </c>
      <c r="AA92" s="28">
        <f>IF(J92&gt;0,(AC92+AK92)/J92,0)</f>
        <v>3.0207680081654506E-3</v>
      </c>
      <c r="AB92" s="17">
        <v>2.9E-4</v>
      </c>
      <c r="AC92" s="25">
        <f>AB92*L92</f>
        <v>4.0252548099999998</v>
      </c>
      <c r="AD92" s="141">
        <v>0.23039999999999999</v>
      </c>
      <c r="AE92" s="31">
        <f>AH92*(1-AI92)*AD92</f>
        <v>42.301439999999999</v>
      </c>
      <c r="AF92" s="29">
        <f>IF(AND(AD92&gt;0,AB92&gt;0,Y92&gt;0),((Y92-AB92)*AD92)/((AD92-AB92)*Y92),0)</f>
        <v>0.91273420665196203</v>
      </c>
      <c r="AG92" s="62">
        <f t="shared" si="3"/>
        <v>0.90517031964607853</v>
      </c>
      <c r="AH92" s="12">
        <v>200</v>
      </c>
      <c r="AI92" s="14">
        <v>8.2000000000000003E-2</v>
      </c>
      <c r="AJ92" s="15">
        <v>0.22389999999999999</v>
      </c>
      <c r="AK92" s="31">
        <f t="shared" ref="AK92:AK102" si="6">AH92*(1-AI92)*AJ92</f>
        <v>41.108039999999995</v>
      </c>
      <c r="AL92" s="19">
        <v>1.7</v>
      </c>
      <c r="AM92" s="19"/>
      <c r="AN92" s="119">
        <f>AN90+AH92-AM92</f>
        <v>2006.4319999999993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53</v>
      </c>
      <c r="D93" s="35">
        <v>20200</v>
      </c>
      <c r="E93" s="44">
        <v>3</v>
      </c>
      <c r="F93" s="35">
        <v>17447</v>
      </c>
      <c r="G93" s="36">
        <v>0.6</v>
      </c>
      <c r="H93" s="38">
        <v>3</v>
      </c>
      <c r="I93" s="35">
        <v>18983</v>
      </c>
      <c r="J93" s="35">
        <v>14596</v>
      </c>
      <c r="K93" s="66">
        <v>6.9000000000000006E-2</v>
      </c>
      <c r="L93" s="38">
        <f>J93*(1-K93)</f>
        <v>13588.876</v>
      </c>
      <c r="M93" s="39">
        <v>0.72299999999999998</v>
      </c>
      <c r="N93" s="26">
        <f>L93*M93</f>
        <v>9824.7573479999992</v>
      </c>
      <c r="O93" s="37">
        <v>0.16400000000000001</v>
      </c>
      <c r="P93" s="26">
        <f>L93*O93</f>
        <v>2228.575664</v>
      </c>
      <c r="Q93" s="40">
        <v>0.113</v>
      </c>
      <c r="R93" s="26">
        <f>L93*Q93</f>
        <v>1535.5429880000002</v>
      </c>
      <c r="S93" s="40">
        <v>0.18099999999999999</v>
      </c>
      <c r="T93" s="26">
        <f>L93*S93</f>
        <v>2459.5865559999997</v>
      </c>
      <c r="U93" s="40">
        <v>0.51600000000000001</v>
      </c>
      <c r="V93" s="26">
        <f>L93*U93</f>
        <v>7011.8600160000005</v>
      </c>
      <c r="W93" s="40">
        <v>0.39</v>
      </c>
      <c r="X93" s="26">
        <f>W93*L93</f>
        <v>5299.6616400000003</v>
      </c>
      <c r="Y93" s="41">
        <v>3.2299999999999998E-3</v>
      </c>
      <c r="Z93" s="18">
        <f>L93*Y93</f>
        <v>43.892069479999996</v>
      </c>
      <c r="AA93" s="28">
        <f>IF(J93&gt;0,(AC93+AK93)/J93,0)</f>
        <v>3.1726066922444507E-3</v>
      </c>
      <c r="AB93" s="41">
        <v>2.7999999999999998E-4</v>
      </c>
      <c r="AC93" s="38">
        <f>AB93*L93</f>
        <v>3.8048852799999997</v>
      </c>
      <c r="AD93" s="29">
        <v>0.23219999999999999</v>
      </c>
      <c r="AE93" s="42">
        <f>AH93*(1-AI93)*AD93</f>
        <v>43.342451999999994</v>
      </c>
      <c r="AF93" s="29">
        <f>IF(AND(AD93&gt;0,AB93&gt;0,Y93&gt;0),((Y93-AB93)*AD93)/((AD93-AB93)*Y93),0)</f>
        <v>0.91441534766445565</v>
      </c>
      <c r="AG93" s="30">
        <f t="shared" si="3"/>
        <v>0.9128670386381218</v>
      </c>
      <c r="AH93" s="35">
        <v>204</v>
      </c>
      <c r="AI93" s="66">
        <v>8.5000000000000006E-2</v>
      </c>
      <c r="AJ93" s="67">
        <v>0.22770000000000001</v>
      </c>
      <c r="AK93" s="42">
        <f t="shared" si="6"/>
        <v>42.502482000000001</v>
      </c>
      <c r="AL93" s="18">
        <v>1.6</v>
      </c>
      <c r="AM93" s="18"/>
      <c r="AN93" s="122">
        <f>AN92+AH93-AM93</f>
        <v>2210.4319999999993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50</v>
      </c>
      <c r="D94" s="44">
        <v>14752</v>
      </c>
      <c r="E94" s="44">
        <v>2</v>
      </c>
      <c r="F94" s="44">
        <v>15466</v>
      </c>
      <c r="G94" s="38">
        <v>0.4</v>
      </c>
      <c r="H94" s="38">
        <v>2.8</v>
      </c>
      <c r="I94" s="44">
        <v>18183</v>
      </c>
      <c r="J94" s="44">
        <v>14821</v>
      </c>
      <c r="K94" s="66">
        <v>7.4999999999999997E-2</v>
      </c>
      <c r="L94" s="38">
        <f>J94*(1-K94)</f>
        <v>13709.425000000001</v>
      </c>
      <c r="M94" s="29">
        <v>0.70199999999999996</v>
      </c>
      <c r="N94" s="26">
        <f>L94*M94</f>
        <v>9624.0163499999999</v>
      </c>
      <c r="O94" s="40">
        <v>0.20300000000000001</v>
      </c>
      <c r="P94" s="26">
        <f>L94*O94</f>
        <v>2783.0132750000002</v>
      </c>
      <c r="Q94" s="40">
        <v>9.5000000000000001E-2</v>
      </c>
      <c r="R94" s="26">
        <f>L94*Q94</f>
        <v>1302.3953750000001</v>
      </c>
      <c r="S94" s="40">
        <v>0.193</v>
      </c>
      <c r="T94" s="26">
        <f>L94*S94</f>
        <v>2645.9190250000001</v>
      </c>
      <c r="U94" s="40">
        <v>0.52300000000000002</v>
      </c>
      <c r="V94" s="26">
        <f>L94*U94</f>
        <v>7170.0292750000008</v>
      </c>
      <c r="W94" s="40">
        <v>0.39</v>
      </c>
      <c r="X94" s="26">
        <f>W94*L94</f>
        <v>5346.6757500000003</v>
      </c>
      <c r="Y94" s="48">
        <v>3.1800000000000001E-3</v>
      </c>
      <c r="Z94" s="18">
        <f>L94*Y94</f>
        <v>43.595971500000005</v>
      </c>
      <c r="AA94" s="28">
        <f>IF(J94&gt;0,(AC94+AK94)/J94,0)</f>
        <v>3.221788647864517E-3</v>
      </c>
      <c r="AB94" s="48">
        <v>2.7E-4</v>
      </c>
      <c r="AC94" s="38">
        <f>AB94*L94</f>
        <v>3.7015447500000005</v>
      </c>
      <c r="AD94" s="29">
        <v>0.23019999999999999</v>
      </c>
      <c r="AE94" s="42">
        <f>AH94*(1-AI94)*AD94</f>
        <v>41.659754399999997</v>
      </c>
      <c r="AF94" s="29">
        <f>IF(AND(AD94&gt;0,AB94&gt;0,Y94&gt;0),((Y94-AB94)*AD94)/((AD94-AB94)*Y94),0)</f>
        <v>0.91616890784644056</v>
      </c>
      <c r="AG94" s="30">
        <f t="shared" si="3"/>
        <v>0.91721307085702308</v>
      </c>
      <c r="AH94" s="44">
        <v>198</v>
      </c>
      <c r="AI94" s="66">
        <v>8.5999999999999993E-2</v>
      </c>
      <c r="AJ94" s="67">
        <v>0.24340000000000001</v>
      </c>
      <c r="AK94" s="42">
        <f t="shared" si="6"/>
        <v>44.0485848</v>
      </c>
      <c r="AL94" s="18">
        <v>1.7</v>
      </c>
      <c r="AM94" s="18"/>
      <c r="AN94" s="122">
        <f>AN93+AH94-AM94</f>
        <v>2408.4319999999993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47300</v>
      </c>
      <c r="E95" s="68"/>
      <c r="F95" s="52">
        <f>SUM(F92:F94)</f>
        <v>44735</v>
      </c>
      <c r="G95" s="53"/>
      <c r="H95" s="69"/>
      <c r="I95" s="52">
        <f>SUM(I92:I94)</f>
        <v>50794</v>
      </c>
      <c r="J95" s="52">
        <f>SUM(J92:J94)</f>
        <v>44358</v>
      </c>
      <c r="K95" s="21">
        <f>IF(J95&gt;0,(J92*K92+J93*K93+J94*K94)/J95,0)</f>
        <v>7.1678389467514314E-2</v>
      </c>
      <c r="L95" s="53">
        <f>L92+L93+L94</f>
        <v>41178.490000000005</v>
      </c>
      <c r="M95" s="54">
        <f>IF(L95&gt;0,N95/L95,0)</f>
        <v>0.73353637233905356</v>
      </c>
      <c r="N95" s="55">
        <f>N92+N93+N94</f>
        <v>30205.920172999999</v>
      </c>
      <c r="O95" s="21">
        <f>IF(L95&gt;0,P95/L95,0)</f>
        <v>0.16181582738949388</v>
      </c>
      <c r="P95" s="55">
        <f>P92+P93+P94</f>
        <v>6663.3314300000002</v>
      </c>
      <c r="Q95" s="21">
        <f>IF(L95&gt;0,R95/L95,0)</f>
        <v>0.10464780027145239</v>
      </c>
      <c r="R95" s="55">
        <f>R92+R93+R94</f>
        <v>4309.2383970000001</v>
      </c>
      <c r="S95" s="21">
        <f>IF(L95&gt;0,T95/L95,0)</f>
        <v>0.18162438447840121</v>
      </c>
      <c r="T95" s="55">
        <f>T92+T93+T94</f>
        <v>7479.0178999999998</v>
      </c>
      <c r="U95" s="21">
        <f>IF(L95&gt;0,V95/L95,0)</f>
        <v>0.52540903719393306</v>
      </c>
      <c r="V95" s="55">
        <f>V92+V93+V94</f>
        <v>21635.550784000003</v>
      </c>
      <c r="W95" s="21">
        <f>IF(L95&gt;0,X95/L95,0)</f>
        <v>0.39337073773224807</v>
      </c>
      <c r="X95" s="55">
        <f>X92+X93+X94</f>
        <v>16198.412990000001</v>
      </c>
      <c r="Y95" s="56">
        <f>IF(L95&gt;0,Z95/L95,0)</f>
        <v>3.2302073461168675E-3</v>
      </c>
      <c r="Z95" s="57">
        <f>SUM(Z92:Z94)</f>
        <v>133.01506089999998</v>
      </c>
      <c r="AA95" s="63">
        <f>IF(L95&gt;0,(AA92*L92+AA93*L93+AA94*L94)/L95,0)</f>
        <v>3.137799847685527E-3</v>
      </c>
      <c r="AB95" s="56">
        <f>IF(J95&gt;0,(J92*AB92+J93*AB93+J94*AB94)/J95,0)</f>
        <v>2.8002705261734074E-4</v>
      </c>
      <c r="AC95" s="53">
        <f>SUM(AC92:AC94)</f>
        <v>11.53168484</v>
      </c>
      <c r="AD95" s="54">
        <f>IF(J95&gt;0,(J92*AD92+J93*AD93+J94*AD94)/J95,0)</f>
        <v>0.23092546553045673</v>
      </c>
      <c r="AE95" s="59">
        <f>SUM(AE92:AE94)</f>
        <v>127.30364639999999</v>
      </c>
      <c r="AF95" s="54">
        <f>IF(AND(Z95&gt;0),((Z92*AF92+Z93*AF93+Z94*AF94)/Z95),0)</f>
        <v>0.91441467720919922</v>
      </c>
      <c r="AG95" s="58">
        <f t="shared" si="3"/>
        <v>0.91185909243155772</v>
      </c>
      <c r="AH95" s="52">
        <f>SUM(AH92:AH94)</f>
        <v>602</v>
      </c>
      <c r="AI95" s="21">
        <f>IF(AH95&gt;0,(AI92*AH92+AI93*AH93+AI94*AH94)/AH95,0)</f>
        <v>8.4332225913621259E-2</v>
      </c>
      <c r="AJ95" s="54">
        <f>IF(J95&gt;0,(AJ92*J92+AJ93*J93+AJ94*J94)/J95,0)</f>
        <v>0.23166577618467921</v>
      </c>
      <c r="AK95" s="59">
        <f>SUM(AK92:AK94)</f>
        <v>127.6591068</v>
      </c>
      <c r="AL95" s="70"/>
      <c r="AM95" s="57">
        <f>SUM(AM92:AM94)</f>
        <v>0</v>
      </c>
      <c r="AN95" s="124"/>
      <c r="AO95" s="125">
        <f>AN94</f>
        <v>2408.4319999999993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47" t="s">
        <v>51</v>
      </c>
      <c r="D96" s="12">
        <v>4111</v>
      </c>
      <c r="E96" s="12">
        <v>1</v>
      </c>
      <c r="F96" s="12">
        <v>6366</v>
      </c>
      <c r="G96" s="13">
        <v>0.5</v>
      </c>
      <c r="H96" s="13">
        <v>2.5</v>
      </c>
      <c r="I96" s="12">
        <v>7272</v>
      </c>
      <c r="J96" s="12">
        <v>13600</v>
      </c>
      <c r="K96" s="14">
        <v>6.9000000000000006E-2</v>
      </c>
      <c r="L96" s="25">
        <f>J96*(1-K96)</f>
        <v>12661.6</v>
      </c>
      <c r="M96" s="15">
        <v>0.76100000000000001</v>
      </c>
      <c r="N96" s="26">
        <f>L96*M96</f>
        <v>9635.4776000000002</v>
      </c>
      <c r="O96" s="14">
        <v>0.157</v>
      </c>
      <c r="P96" s="26">
        <f>L96*O96</f>
        <v>1987.8712</v>
      </c>
      <c r="Q96" s="16">
        <v>8.3000000000000004E-2</v>
      </c>
      <c r="R96" s="26">
        <f>L96*Q96</f>
        <v>1050.9128000000001</v>
      </c>
      <c r="S96" s="16">
        <v>0.185</v>
      </c>
      <c r="T96" s="26">
        <f>L96*S96</f>
        <v>2342.3960000000002</v>
      </c>
      <c r="U96" s="16">
        <v>0.53500000000000003</v>
      </c>
      <c r="V96" s="26">
        <f>L96*U96</f>
        <v>6773.956000000001</v>
      </c>
      <c r="W96" s="16">
        <v>0.4</v>
      </c>
      <c r="X96" s="26">
        <f>W96*L96</f>
        <v>5064.6400000000003</v>
      </c>
      <c r="Y96" s="17">
        <v>3.1900000000000001E-3</v>
      </c>
      <c r="Z96" s="61">
        <f>L96*Y96</f>
        <v>40.390504</v>
      </c>
      <c r="AA96" s="28">
        <f>IF(J96&gt;0,(AC96+AK96)/J96,0)</f>
        <v>3.1982175000000003E-3</v>
      </c>
      <c r="AB96" s="17">
        <v>2.9E-4</v>
      </c>
      <c r="AC96" s="25">
        <f>AB96*L96</f>
        <v>3.6718640000000002</v>
      </c>
      <c r="AD96" s="141">
        <v>0.2228</v>
      </c>
      <c r="AE96" s="31">
        <f>AH96*(1-AI96)*AD96</f>
        <v>38.080530400000001</v>
      </c>
      <c r="AF96" s="29">
        <f>IF(AND(AD96&gt;0,AB96&gt;0,Y96&gt;0),((Y96-AB96)*AD96)/((AD96-AB96)*Y96),0)</f>
        <v>0.91027573837335207</v>
      </c>
      <c r="AG96" s="62">
        <f t="shared" si="3"/>
        <v>0.91045767857644044</v>
      </c>
      <c r="AH96" s="12">
        <v>187</v>
      </c>
      <c r="AI96" s="14">
        <v>8.5999999999999993E-2</v>
      </c>
      <c r="AJ96" s="15">
        <v>0.23300000000000001</v>
      </c>
      <c r="AK96" s="31">
        <f t="shared" si="6"/>
        <v>39.823894000000003</v>
      </c>
      <c r="AL96" s="19">
        <v>1.7</v>
      </c>
      <c r="AM96" s="19">
        <v>1025.42</v>
      </c>
      <c r="AN96" s="119">
        <f>AN94+AH96-AM96</f>
        <v>1570.0119999999993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53</v>
      </c>
      <c r="D97" s="35">
        <v>17400</v>
      </c>
      <c r="E97" s="44">
        <v>1</v>
      </c>
      <c r="F97" s="35">
        <v>10622</v>
      </c>
      <c r="G97" s="36">
        <v>0.5</v>
      </c>
      <c r="H97" s="38">
        <v>2.6</v>
      </c>
      <c r="I97" s="35">
        <v>11794</v>
      </c>
      <c r="J97" s="35">
        <v>13476</v>
      </c>
      <c r="K97" s="66">
        <v>7.8E-2</v>
      </c>
      <c r="L97" s="38">
        <f>J97*(1-K97)</f>
        <v>12424.872000000001</v>
      </c>
      <c r="M97" s="39">
        <v>0.751</v>
      </c>
      <c r="N97" s="26">
        <f>L97*M97</f>
        <v>9331.078872</v>
      </c>
      <c r="O97" s="37">
        <v>0.14099999999999999</v>
      </c>
      <c r="P97" s="26">
        <f>L97*O97</f>
        <v>1751.906952</v>
      </c>
      <c r="Q97" s="40">
        <v>0.108</v>
      </c>
      <c r="R97" s="26">
        <f>L97*Q97</f>
        <v>1341.8861760000002</v>
      </c>
      <c r="S97" s="40">
        <v>0.17100000000000001</v>
      </c>
      <c r="T97" s="26">
        <f>L97*S97</f>
        <v>2124.6531120000004</v>
      </c>
      <c r="U97" s="40">
        <v>0.54600000000000004</v>
      </c>
      <c r="V97" s="26">
        <f>L97*U97</f>
        <v>6783.9801120000011</v>
      </c>
      <c r="W97" s="40">
        <v>0.39</v>
      </c>
      <c r="X97" s="26">
        <f>W97*L97</f>
        <v>4845.7000800000005</v>
      </c>
      <c r="Y97" s="41">
        <v>3.2000000000000002E-3</v>
      </c>
      <c r="Z97" s="18">
        <f>L97*Y97</f>
        <v>39.759590400000008</v>
      </c>
      <c r="AA97" s="28">
        <f>IF(J97&gt;0,(AC97+AK97)/J97,0)</f>
        <v>3.0022155966162064E-3</v>
      </c>
      <c r="AB97" s="41">
        <v>2.9E-4</v>
      </c>
      <c r="AC97" s="38">
        <f>AB97*L97</f>
        <v>3.6032128800000005</v>
      </c>
      <c r="AD97" s="29">
        <v>0.22489999999999999</v>
      </c>
      <c r="AE97" s="42">
        <f>AH97*(1-AI97)*AD97</f>
        <v>37.6583805</v>
      </c>
      <c r="AF97" s="29">
        <f>IF(AND(AD97&gt;0,AB97&gt;0,Y97&gt;0),((Y97-AB97)*AD97)/((AD97-AB97)*Y97),0)</f>
        <v>0.91054911847201836</v>
      </c>
      <c r="AG97" s="30">
        <f t="shared" si="3"/>
        <v>0.90459655305884068</v>
      </c>
      <c r="AH97" s="35">
        <v>183</v>
      </c>
      <c r="AI97" s="66">
        <v>8.5000000000000006E-2</v>
      </c>
      <c r="AJ97" s="67">
        <v>0.22009999999999999</v>
      </c>
      <c r="AK97" s="42">
        <f t="shared" si="6"/>
        <v>36.854644499999999</v>
      </c>
      <c r="AL97" s="18">
        <v>1.7</v>
      </c>
      <c r="AM97" s="18"/>
      <c r="AN97" s="122">
        <f>AN96+AH97-AM97</f>
        <v>1753.0119999999993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50</v>
      </c>
      <c r="D98" s="44">
        <v>14789</v>
      </c>
      <c r="E98" s="44">
        <v>1</v>
      </c>
      <c r="F98" s="44">
        <v>14356</v>
      </c>
      <c r="G98" s="38">
        <v>0.5</v>
      </c>
      <c r="H98" s="38">
        <v>2.8</v>
      </c>
      <c r="I98" s="44">
        <v>16005</v>
      </c>
      <c r="J98" s="44">
        <v>13513</v>
      </c>
      <c r="K98" s="66">
        <v>7.9000000000000001E-2</v>
      </c>
      <c r="L98" s="38">
        <f>J98*(1-K98)</f>
        <v>12445.473</v>
      </c>
      <c r="M98" s="29">
        <v>0.751</v>
      </c>
      <c r="N98" s="26">
        <f>L98*M98</f>
        <v>9346.5502230000002</v>
      </c>
      <c r="O98" s="40">
        <v>0.115</v>
      </c>
      <c r="P98" s="26">
        <f>L98*O98</f>
        <v>1431.2293950000001</v>
      </c>
      <c r="Q98" s="40">
        <v>0.13400000000000001</v>
      </c>
      <c r="R98" s="26">
        <f>L98*Q98</f>
        <v>1667.6933820000002</v>
      </c>
      <c r="S98" s="40">
        <v>0.19500000000000001</v>
      </c>
      <c r="T98" s="26">
        <f>L98*S98</f>
        <v>2426.8672350000002</v>
      </c>
      <c r="U98" s="40">
        <v>0.51900000000000002</v>
      </c>
      <c r="V98" s="26">
        <f>L98*U98</f>
        <v>6459.2004870000001</v>
      </c>
      <c r="W98" s="40">
        <v>0.39</v>
      </c>
      <c r="X98" s="26">
        <f>W98*L98</f>
        <v>4853.7344700000003</v>
      </c>
      <c r="Y98" s="48">
        <v>3.15E-3</v>
      </c>
      <c r="Z98" s="18">
        <f>L98*Y98</f>
        <v>39.203239949999997</v>
      </c>
      <c r="AA98" s="28">
        <f>IF(J98&gt;0,(AC98+AK98)/J98,0)</f>
        <v>3.1022697284096797E-3</v>
      </c>
      <c r="AB98" s="48">
        <v>2.7999999999999998E-4</v>
      </c>
      <c r="AC98" s="38">
        <f>AB98*L98</f>
        <v>3.4847324399999997</v>
      </c>
      <c r="AD98" s="29">
        <v>0.22500000000000001</v>
      </c>
      <c r="AE98" s="42">
        <f>AH98*(1-AI98)*AD98</f>
        <v>37.963800000000006</v>
      </c>
      <c r="AF98" s="29">
        <f>IF(AND(AD98&gt;0,AB98&gt;0,Y98&gt;0),((Y98-AB98)*AD98)/((AD98-AB98)*Y98),0)</f>
        <v>0.91224635101459595</v>
      </c>
      <c r="AG98" s="30">
        <f t="shared" si="3"/>
        <v>0.91086308838129049</v>
      </c>
      <c r="AH98" s="44">
        <v>184</v>
      </c>
      <c r="AI98" s="66">
        <v>8.3000000000000004E-2</v>
      </c>
      <c r="AJ98" s="67">
        <v>0.2278</v>
      </c>
      <c r="AK98" s="42">
        <f t="shared" si="6"/>
        <v>38.436238400000001</v>
      </c>
      <c r="AL98" s="18">
        <v>1.7</v>
      </c>
      <c r="AM98" s="18"/>
      <c r="AN98" s="122">
        <f>AN97+AH98-AM98</f>
        <v>1937.0119999999993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36300</v>
      </c>
      <c r="E99" s="68"/>
      <c r="F99" s="52">
        <f>SUM(F96:F98)</f>
        <v>31344</v>
      </c>
      <c r="G99" s="53"/>
      <c r="H99" s="69"/>
      <c r="I99" s="52">
        <f>SUM(I96:I98)</f>
        <v>35071</v>
      </c>
      <c r="J99" s="52">
        <f>SUM(J96:J98)</f>
        <v>40589</v>
      </c>
      <c r="K99" s="21">
        <f>IF(J99&gt;0,(J96*K96+J97*K97+J98*K98)/J99,0)</f>
        <v>7.5317327354702021E-2</v>
      </c>
      <c r="L99" s="53">
        <f>L96+L97+L98</f>
        <v>37531.945</v>
      </c>
      <c r="M99" s="54">
        <f>IF(L99&gt;0,N99/L99,0)</f>
        <v>0.75437355284944607</v>
      </c>
      <c r="N99" s="55">
        <f>N96+N97+N98</f>
        <v>28313.106695000002</v>
      </c>
      <c r="O99" s="21">
        <f>IF(L99&gt;0,P99/L99,0)</f>
        <v>0.13777616766197437</v>
      </c>
      <c r="P99" s="55">
        <f>P96+P97+P98</f>
        <v>5171.0075470000002</v>
      </c>
      <c r="Q99" s="21">
        <f>IF(L99&gt;0,R99/L99,0)</f>
        <v>0.10818763477352428</v>
      </c>
      <c r="R99" s="55">
        <f>R96+R97+R98</f>
        <v>4060.4923580000004</v>
      </c>
      <c r="S99" s="21">
        <f>IF(L99&gt;0,T99/L99,0)</f>
        <v>0.18368129727889138</v>
      </c>
      <c r="T99" s="55">
        <f>T96+T97+T98</f>
        <v>6893.9163470000003</v>
      </c>
      <c r="U99" s="21">
        <f>IF(L99&gt;0,V99/L99,0)</f>
        <v>0.53333597816473421</v>
      </c>
      <c r="V99" s="55">
        <f>V96+V97+V98</f>
        <v>20017.136599000005</v>
      </c>
      <c r="W99" s="21">
        <f>IF(L99&gt;0,X99/L99,0)</f>
        <v>0.39337355284944603</v>
      </c>
      <c r="X99" s="55">
        <f>X96+X97+X98</f>
        <v>14764.074550000001</v>
      </c>
      <c r="Y99" s="56">
        <f>IF(L99&gt;0,Z99/L99,0)</f>
        <v>3.1800466069637477E-3</v>
      </c>
      <c r="Z99" s="57">
        <f>SUM(Z96:Z98)</f>
        <v>119.35333435</v>
      </c>
      <c r="AA99" s="63">
        <f>IF(L99&gt;0,(AA96*L96+AA97*L97+AA98*L98)/L99,0)</f>
        <v>3.1015155048852387E-3</v>
      </c>
      <c r="AB99" s="56">
        <f>IF(J99&gt;0,(J96*AB96+J97*AB97+J98*AB98)/J99,0)</f>
        <v>2.8667077286949669E-4</v>
      </c>
      <c r="AC99" s="53">
        <f>SUM(AC96:AC98)</f>
        <v>10.75980932</v>
      </c>
      <c r="AD99" s="54">
        <f>IF(J99&gt;0,(J96*AD96+J97*AD97+J98*AD98)/J99,0)</f>
        <v>0.22422965335435704</v>
      </c>
      <c r="AE99" s="59">
        <f>SUM(AE96:AE98)</f>
        <v>113.70271090000001</v>
      </c>
      <c r="AF99" s="54">
        <f>IF(AND(Z99&gt;0),((Z96*AF96+Z97*AF97+Z98*AF98)/Z99),0)</f>
        <v>0.91101408289845154</v>
      </c>
      <c r="AG99" s="58">
        <f t="shared" si="3"/>
        <v>0.90871840510380608</v>
      </c>
      <c r="AH99" s="52">
        <f>SUM(AH96:AH98)</f>
        <v>554</v>
      </c>
      <c r="AI99" s="21">
        <f>IF(AH99&gt;0,(AI96*AH96+AI97*AH97+AI98*AH98)/AH99,0)</f>
        <v>8.467328519855595E-2</v>
      </c>
      <c r="AJ99" s="54">
        <f>IF(J99&gt;0,(AJ96*J96+AJ97*J97+AJ98*J98)/J99,0)</f>
        <v>0.22698585823745349</v>
      </c>
      <c r="AK99" s="59">
        <f>SUM(AK96:AK98)</f>
        <v>115.11477690000001</v>
      </c>
      <c r="AL99" s="70"/>
      <c r="AM99" s="57">
        <f>SUM(AM96:AM98)</f>
        <v>1025.42</v>
      </c>
      <c r="AN99" s="124"/>
      <c r="AO99" s="125">
        <f>AN98</f>
        <v>1937.0119999999993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47" t="s">
        <v>51</v>
      </c>
      <c r="D100" s="12">
        <v>2513</v>
      </c>
      <c r="E100" s="73">
        <v>1</v>
      </c>
      <c r="F100" s="12">
        <v>8031</v>
      </c>
      <c r="G100" s="74">
        <v>0.4</v>
      </c>
      <c r="H100" s="74">
        <v>2.5</v>
      </c>
      <c r="I100" s="12">
        <v>9616</v>
      </c>
      <c r="J100" s="12">
        <v>13612</v>
      </c>
      <c r="K100" s="66">
        <v>7.6999999999999999E-2</v>
      </c>
      <c r="L100" s="25">
        <f>J100*(1-K100)</f>
        <v>12563.876</v>
      </c>
      <c r="M100" s="15">
        <v>0.62</v>
      </c>
      <c r="N100" s="26">
        <f>L100*M100</f>
        <v>7789.6031199999998</v>
      </c>
      <c r="O100" s="14">
        <v>0.10299999999999999</v>
      </c>
      <c r="P100" s="26">
        <f>L100*O100</f>
        <v>1294.0792280000001</v>
      </c>
      <c r="Q100" s="16">
        <v>0.27700000000000002</v>
      </c>
      <c r="R100" s="26">
        <f>L100*Q100</f>
        <v>3480.1936520000004</v>
      </c>
      <c r="S100" s="16">
        <v>0.20200000000000001</v>
      </c>
      <c r="T100" s="26">
        <f>L100*S100</f>
        <v>2537.9029520000004</v>
      </c>
      <c r="U100" s="16">
        <v>0.50800000000000001</v>
      </c>
      <c r="V100" s="26">
        <f>L100*U100</f>
        <v>6382.4490080000005</v>
      </c>
      <c r="W100" s="16">
        <v>0.39</v>
      </c>
      <c r="X100" s="26">
        <f>W100*L100</f>
        <v>4899.9116400000003</v>
      </c>
      <c r="Y100" s="17">
        <v>3.2100000000000002E-3</v>
      </c>
      <c r="Z100" s="61">
        <f>L100*Y100</f>
        <v>40.330041960000003</v>
      </c>
      <c r="AA100" s="28">
        <f>IF(J100&gt;0,(AC100+AK100)/J100,0)</f>
        <v>3.0511471672054077E-3</v>
      </c>
      <c r="AB100" s="17">
        <v>2.9E-4</v>
      </c>
      <c r="AC100" s="25">
        <f>AB100*L100</f>
        <v>3.64352404</v>
      </c>
      <c r="AD100" s="141">
        <v>0.2213</v>
      </c>
      <c r="AE100" s="31">
        <f>AH100*(1-AI100)*AD100</f>
        <v>37.2987872</v>
      </c>
      <c r="AF100" s="29">
        <f>IF(AND(AD100&gt;0,AB100&gt;0,Y100&gt;0),((Y100-AB100)*AD100)/((AD100-AB100)*Y100),0)</f>
        <v>0.91085093484020763</v>
      </c>
      <c r="AG100" s="62">
        <f t="shared" ref="AG100:AG127" si="7">IF(AND(AA100&gt;0,AJ100&gt;0,AB100&gt;0),((AJ100*(AA100-AB100))/(AA100*(AJ100-AB100))),0)</f>
        <v>0.9061227121531481</v>
      </c>
      <c r="AH100" s="12">
        <v>184</v>
      </c>
      <c r="AI100" s="66">
        <v>8.4000000000000005E-2</v>
      </c>
      <c r="AJ100" s="67">
        <v>0.2248</v>
      </c>
      <c r="AK100" s="31">
        <f t="shared" si="6"/>
        <v>37.888691200000004</v>
      </c>
      <c r="AL100" s="75">
        <v>1.7</v>
      </c>
      <c r="AM100" s="75">
        <v>1030.68</v>
      </c>
      <c r="AN100" s="119">
        <f>AN98+AH100-AM100-AO100</f>
        <v>1000.3319999999992</v>
      </c>
      <c r="AO100" s="126">
        <v>90</v>
      </c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49</v>
      </c>
      <c r="D101" s="35">
        <v>19400</v>
      </c>
      <c r="E101" s="44">
        <v>4</v>
      </c>
      <c r="F101" s="35">
        <v>15458</v>
      </c>
      <c r="G101" s="36">
        <v>0.6</v>
      </c>
      <c r="H101" s="38">
        <v>3</v>
      </c>
      <c r="I101" s="35">
        <v>16265</v>
      </c>
      <c r="J101" s="35">
        <v>13656</v>
      </c>
      <c r="K101" s="66">
        <v>7.9000000000000001E-2</v>
      </c>
      <c r="L101" s="38">
        <f>J101*(1-K101)</f>
        <v>12577.176000000001</v>
      </c>
      <c r="M101" s="39">
        <v>0.78</v>
      </c>
      <c r="N101" s="26">
        <f>L101*M101</f>
        <v>9810.1972800000021</v>
      </c>
      <c r="O101" s="37">
        <v>0.10100000000000001</v>
      </c>
      <c r="P101" s="26">
        <f>L101*O101</f>
        <v>1270.2947760000002</v>
      </c>
      <c r="Q101" s="40">
        <v>0.11899999999999999</v>
      </c>
      <c r="R101" s="26">
        <f>L101*Q101</f>
        <v>1496.6839440000001</v>
      </c>
      <c r="S101" s="40">
        <v>0.224</v>
      </c>
      <c r="T101" s="26">
        <f>L101*S101</f>
        <v>2817.2874240000006</v>
      </c>
      <c r="U101" s="40">
        <v>0.49399999999999999</v>
      </c>
      <c r="V101" s="26">
        <f>L101*U101</f>
        <v>6213.1249440000001</v>
      </c>
      <c r="W101" s="40">
        <v>0.4</v>
      </c>
      <c r="X101" s="26">
        <f>W101*L101</f>
        <v>5030.8704000000007</v>
      </c>
      <c r="Y101" s="41">
        <v>3.1700000000000001E-3</v>
      </c>
      <c r="Z101" s="18">
        <f>L101*Y101</f>
        <v>39.869647920000006</v>
      </c>
      <c r="AA101" s="28">
        <f>IF(J101&gt;0,(AC101+AK101)/J101,0)</f>
        <v>2.6930242545401295E-3</v>
      </c>
      <c r="AB101" s="41">
        <v>2.7E-4</v>
      </c>
      <c r="AC101" s="38">
        <f>AB101*L101</f>
        <v>3.3958375200000006</v>
      </c>
      <c r="AD101" s="29">
        <v>0.22140000000000001</v>
      </c>
      <c r="AE101" s="42">
        <f>AH101*(1-AI101)*AD101</f>
        <v>32.948526600000008</v>
      </c>
      <c r="AF101" s="29">
        <f>IF(AND(AD101&gt;0,AB101&gt;0,Y101&gt;0),((Y101-AB101)*AD101)/((AD101-AB101)*Y101),0)</f>
        <v>0.91594350269429137</v>
      </c>
      <c r="AG101" s="30">
        <f t="shared" si="7"/>
        <v>0.90082533380161778</v>
      </c>
      <c r="AH101" s="35">
        <v>163</v>
      </c>
      <c r="AI101" s="66">
        <v>8.6999999999999994E-2</v>
      </c>
      <c r="AJ101" s="67">
        <v>0.2243</v>
      </c>
      <c r="AK101" s="42">
        <f t="shared" si="6"/>
        <v>33.380101700000004</v>
      </c>
      <c r="AL101" s="18">
        <v>1.7</v>
      </c>
      <c r="AM101" s="18"/>
      <c r="AN101" s="122">
        <f>AN100+AH101-AM101</f>
        <v>1163.3319999999992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50</v>
      </c>
      <c r="D102" s="44">
        <v>19750</v>
      </c>
      <c r="E102" s="44">
        <v>1</v>
      </c>
      <c r="F102" s="44">
        <v>14976</v>
      </c>
      <c r="G102" s="38">
        <v>0.8</v>
      </c>
      <c r="H102" s="38">
        <v>2.8</v>
      </c>
      <c r="I102" s="44">
        <v>17395</v>
      </c>
      <c r="J102" s="44">
        <v>13435</v>
      </c>
      <c r="K102" s="66">
        <v>0.08</v>
      </c>
      <c r="L102" s="38">
        <f>J102*(1-K102)</f>
        <v>12360.2</v>
      </c>
      <c r="M102" s="29">
        <v>0.78800000000000003</v>
      </c>
      <c r="N102" s="26">
        <f>L102*M102</f>
        <v>9739.8376000000007</v>
      </c>
      <c r="O102" s="40">
        <v>8.8999999999999996E-2</v>
      </c>
      <c r="P102" s="26">
        <f>L102*O102</f>
        <v>1100.0578</v>
      </c>
      <c r="Q102" s="40">
        <v>0.123</v>
      </c>
      <c r="R102" s="26">
        <f>L102*Q102</f>
        <v>1520.3046000000002</v>
      </c>
      <c r="S102" s="40">
        <v>0.222</v>
      </c>
      <c r="T102" s="26">
        <f>L102*S102</f>
        <v>2743.9644000000003</v>
      </c>
      <c r="U102" s="40">
        <v>0.48</v>
      </c>
      <c r="V102" s="26">
        <f>L102*U102</f>
        <v>5932.8959999999997</v>
      </c>
      <c r="W102" s="40">
        <v>0.4</v>
      </c>
      <c r="X102" s="26">
        <f>W102*L102</f>
        <v>4944.0800000000008</v>
      </c>
      <c r="Y102" s="48">
        <v>3.16E-3</v>
      </c>
      <c r="Z102" s="18">
        <f>L102*Y102</f>
        <v>39.058232000000004</v>
      </c>
      <c r="AA102" s="28">
        <f>IF(J102&gt;0,(AC102+AK102)/J102,0)</f>
        <v>3.4930283587644214E-3</v>
      </c>
      <c r="AB102" s="48">
        <v>2.5999999999999998E-4</v>
      </c>
      <c r="AC102" s="38">
        <f>AB102*L102</f>
        <v>3.2136519999999997</v>
      </c>
      <c r="AD102" s="29">
        <v>0.22509999999999999</v>
      </c>
      <c r="AE102" s="42">
        <f>AH102*(1-AI102)*AD102</f>
        <v>42.269278</v>
      </c>
      <c r="AF102" s="29">
        <f>IF(AND(AD102&gt;0,AB102&gt;0,Y102&gt;0),((Y102-AB102)*AD102)/((AD102-AB102)*Y102),0)</f>
        <v>0.91878275184153468</v>
      </c>
      <c r="AG102" s="30">
        <f t="shared" si="7"/>
        <v>0.92660088438829802</v>
      </c>
      <c r="AH102" s="44">
        <v>205</v>
      </c>
      <c r="AI102" s="66">
        <v>8.4000000000000005E-2</v>
      </c>
      <c r="AJ102" s="67">
        <v>0.23280000000000001</v>
      </c>
      <c r="AK102" s="42">
        <f t="shared" si="6"/>
        <v>43.715184000000001</v>
      </c>
      <c r="AL102" s="18">
        <v>1.7</v>
      </c>
      <c r="AM102" s="18"/>
      <c r="AN102" s="122">
        <f>AN101+AH102-AM102</f>
        <v>1368.3319999999992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41663</v>
      </c>
      <c r="E103" s="79"/>
      <c r="F103" s="52">
        <f>SUM(F100:F102)</f>
        <v>38465</v>
      </c>
      <c r="G103" s="146"/>
      <c r="H103" s="80"/>
      <c r="I103" s="52">
        <f>SUM(I100:I102)</f>
        <v>43276</v>
      </c>
      <c r="J103" s="52">
        <f>SUM(J100:J102)</f>
        <v>40703</v>
      </c>
      <c r="K103" s="21">
        <f>IF(J103&gt;0,(J100*K100+J101*K101+J102*K102)/J103,0)</f>
        <v>7.8661228902046548E-2</v>
      </c>
      <c r="L103" s="53">
        <f>L100+L101+L102</f>
        <v>37501.252000000008</v>
      </c>
      <c r="M103" s="54">
        <f>IF(L103&gt;0,N103/L103,0)</f>
        <v>0.72903267336247846</v>
      </c>
      <c r="N103" s="55">
        <f>N100+N101+N102</f>
        <v>27339.637999999999</v>
      </c>
      <c r="O103" s="21">
        <f>IF(L103&gt;0,P103/L103,0)</f>
        <v>9.771491906456882E-2</v>
      </c>
      <c r="P103" s="55">
        <f>P100+P101+P102</f>
        <v>3664.4318040000003</v>
      </c>
      <c r="Q103" s="21">
        <f>IF(L103&gt;0,R103/L103,0)</f>
        <v>0.17325240757295249</v>
      </c>
      <c r="R103" s="55">
        <f>R100+R101+R102</f>
        <v>6497.1821960000007</v>
      </c>
      <c r="S103" s="21">
        <f>IF(L103&gt;0,T103/L103,0)</f>
        <v>0.21597025016658108</v>
      </c>
      <c r="T103" s="55">
        <f>T100+T101+T102</f>
        <v>8099.1547760000012</v>
      </c>
      <c r="U103" s="21">
        <f>IF(L103&gt;0,V103/L103,0)</f>
        <v>0.49407603650139453</v>
      </c>
      <c r="V103" s="55">
        <f>V100+V101+V102</f>
        <v>18528.469951999999</v>
      </c>
      <c r="W103" s="21">
        <f>IF(L103&gt;0,X103/L103,0)</f>
        <v>0.39664974492051625</v>
      </c>
      <c r="X103" s="55">
        <f>X100+X101+X102</f>
        <v>14874.862040000004</v>
      </c>
      <c r="Y103" s="56">
        <f>IF(L103&gt;0,Z103/L103,0)</f>
        <v>3.1801050770251613E-3</v>
      </c>
      <c r="Z103" s="57">
        <f>SUM(Z100:Z102)</f>
        <v>119.25792188000001</v>
      </c>
      <c r="AA103" s="63">
        <f>IF(L103&gt;0,(AA100*L100+AA101*L101+AA102*L102)/L103,0)</f>
        <v>3.0766813814146793E-3</v>
      </c>
      <c r="AB103" s="56">
        <f>IF(J103&gt;0,(J100*AB100+J101*AB101+J102*AB102)/J103,0)</f>
        <v>2.7338771097953468E-4</v>
      </c>
      <c r="AC103" s="53">
        <f>SUM(AC100:AC102)</f>
        <v>10.253013559999999</v>
      </c>
      <c r="AD103" s="54">
        <f>IF(J103&gt;0,(J100*AD100+J101*AD101+J102*AD102)/J103,0)</f>
        <v>0.22258783136378155</v>
      </c>
      <c r="AE103" s="59">
        <f>SUM(AE100:AE102)</f>
        <v>112.5165918</v>
      </c>
      <c r="AF103" s="54">
        <f>IF(AND(Z103&gt;0),((Z100*AF100+Z101*AF101+Z102*AF102)/Z103),0)</f>
        <v>0.91515120796157268</v>
      </c>
      <c r="AG103" s="58">
        <f t="shared" si="7"/>
        <v>0.91223935162502312</v>
      </c>
      <c r="AH103" s="52">
        <f>SUM(AH100:AH102)</f>
        <v>552</v>
      </c>
      <c r="AI103" s="21">
        <f>IF(AH103&gt;0,(AI100*AH100+AI101*AH101+AI102*AH102)/AH103,0)</f>
        <v>8.4885869565217389E-2</v>
      </c>
      <c r="AJ103" s="54">
        <f>IF(J103&gt;0,(AJ100*J100+AJ101*J101+AJ102*J102)/J103,0)</f>
        <v>0.22727283983981525</v>
      </c>
      <c r="AK103" s="59">
        <f>SUM(AK100:AK102)</f>
        <v>114.98397690000002</v>
      </c>
      <c r="AL103" s="81"/>
      <c r="AM103" s="57">
        <f>SUM(AM100:AM102)</f>
        <v>1030.68</v>
      </c>
      <c r="AN103" s="127"/>
      <c r="AO103" s="125">
        <f>AN102</f>
        <v>1368.3319999999992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47" t="s">
        <v>51</v>
      </c>
      <c r="D104" s="12">
        <v>6431</v>
      </c>
      <c r="E104" s="12">
        <v>0</v>
      </c>
      <c r="F104" s="12">
        <v>10031</v>
      </c>
      <c r="G104" s="13">
        <v>0.5</v>
      </c>
      <c r="H104" s="13">
        <v>2.6</v>
      </c>
      <c r="I104" s="12">
        <v>11695</v>
      </c>
      <c r="J104" s="12">
        <v>13217</v>
      </c>
      <c r="K104" s="14">
        <v>7.0999999999999994E-2</v>
      </c>
      <c r="L104" s="25">
        <f>J104*(1-K104)</f>
        <v>12278.593000000001</v>
      </c>
      <c r="M104" s="15">
        <v>0.747</v>
      </c>
      <c r="N104" s="26">
        <f>L104*M104</f>
        <v>9172.1089709999997</v>
      </c>
      <c r="O104" s="14">
        <v>0.154</v>
      </c>
      <c r="P104" s="26">
        <f>L104*O104</f>
        <v>1890.9033220000001</v>
      </c>
      <c r="Q104" s="16">
        <v>9.9000000000000005E-2</v>
      </c>
      <c r="R104" s="26">
        <f>L104*Q104</f>
        <v>1215.5807070000001</v>
      </c>
      <c r="S104" s="16">
        <v>0.20799999999999999</v>
      </c>
      <c r="T104" s="26">
        <f>L104*S104</f>
        <v>2553.9473440000002</v>
      </c>
      <c r="U104" s="16">
        <v>0.496</v>
      </c>
      <c r="V104" s="26">
        <f>L104*U104</f>
        <v>6090.1821280000004</v>
      </c>
      <c r="W104" s="16">
        <v>0.4</v>
      </c>
      <c r="X104" s="26">
        <f>W104*L104</f>
        <v>4911.4372000000003</v>
      </c>
      <c r="Y104" s="17">
        <v>3.13E-3</v>
      </c>
      <c r="Z104" s="61">
        <f>L104*Y104</f>
        <v>38.431996090000005</v>
      </c>
      <c r="AA104" s="28">
        <f>IF(J104&gt;0,(AC104+AK104)/J104,0)</f>
        <v>3.0186191246122417E-3</v>
      </c>
      <c r="AB104" s="17">
        <v>2.9E-4</v>
      </c>
      <c r="AC104" s="25">
        <f>AB104*L104</f>
        <v>3.5607919700000004</v>
      </c>
      <c r="AD104" s="141">
        <v>0.21690000000000001</v>
      </c>
      <c r="AE104" s="31">
        <f>AH104*(1-AI104)*AD104</f>
        <v>35.326503000000002</v>
      </c>
      <c r="AF104" s="29">
        <f>IF(AND(AD104&gt;0,AB104&gt;0,Y104&gt;0),((Y104-AB104)*AD104)/((AD104-AB104)*Y104),0)</f>
        <v>0.9085630112451627</v>
      </c>
      <c r="AG104" s="62">
        <f t="shared" si="7"/>
        <v>0.90510609857877944</v>
      </c>
      <c r="AH104" s="12">
        <v>178</v>
      </c>
      <c r="AI104" s="14">
        <v>8.5000000000000006E-2</v>
      </c>
      <c r="AJ104" s="15">
        <v>0.22309999999999999</v>
      </c>
      <c r="AK104" s="31">
        <f t="shared" ref="AK104:AK114" si="8">AH104*(1-AI104)*AJ104</f>
        <v>36.336297000000002</v>
      </c>
      <c r="AL104" s="19">
        <v>1.65</v>
      </c>
      <c r="AM104" s="19">
        <v>504.34</v>
      </c>
      <c r="AN104" s="119">
        <f>AN102+AH104-AM104</f>
        <v>1041.9919999999993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49</v>
      </c>
      <c r="D105" s="35">
        <v>23500</v>
      </c>
      <c r="E105" s="44">
        <v>1</v>
      </c>
      <c r="F105" s="35">
        <v>15856</v>
      </c>
      <c r="G105" s="36">
        <v>0.4</v>
      </c>
      <c r="H105" s="38">
        <v>2.7</v>
      </c>
      <c r="I105" s="35">
        <v>17285</v>
      </c>
      <c r="J105" s="35">
        <v>13120</v>
      </c>
      <c r="K105" s="66">
        <v>7.4999999999999997E-2</v>
      </c>
      <c r="L105" s="38">
        <f>J105*(1-K105)</f>
        <v>12136</v>
      </c>
      <c r="M105" s="39">
        <v>0.73099999999999998</v>
      </c>
      <c r="N105" s="26">
        <f>L105*M105</f>
        <v>8871.4159999999993</v>
      </c>
      <c r="O105" s="37">
        <v>0.18099999999999999</v>
      </c>
      <c r="P105" s="26">
        <f>L105*O105</f>
        <v>2196.616</v>
      </c>
      <c r="Q105" s="40">
        <v>8.7999999999999995E-2</v>
      </c>
      <c r="R105" s="26">
        <f>L105*Q105</f>
        <v>1067.9679999999998</v>
      </c>
      <c r="S105" s="40">
        <v>0.19800000000000001</v>
      </c>
      <c r="T105" s="26">
        <f>L105*S105</f>
        <v>2402.9280000000003</v>
      </c>
      <c r="U105" s="40">
        <v>0.503</v>
      </c>
      <c r="V105" s="26">
        <f>L105*U105</f>
        <v>6104.4080000000004</v>
      </c>
      <c r="W105" s="40">
        <v>0.41</v>
      </c>
      <c r="X105" s="26">
        <f>W105*L105</f>
        <v>4975.7599999999993</v>
      </c>
      <c r="Y105" s="41">
        <v>3.1199999999999999E-3</v>
      </c>
      <c r="Z105" s="18">
        <f>L105*Y105</f>
        <v>37.864319999999999</v>
      </c>
      <c r="AA105" s="28">
        <f>IF(J105&gt;0,(AC105+AK105)/J105,0)</f>
        <v>3.0862709603658536E-3</v>
      </c>
      <c r="AB105" s="41">
        <v>2.5000000000000001E-4</v>
      </c>
      <c r="AC105" s="38">
        <f>AB105*L105</f>
        <v>3.0340000000000003</v>
      </c>
      <c r="AD105" s="29">
        <v>0.2205</v>
      </c>
      <c r="AE105" s="42">
        <f>AH105*(1-AI105)*AD105</f>
        <v>37.121175000000001</v>
      </c>
      <c r="AF105" s="29">
        <f>IF(AND(AD105&gt;0,AB105&gt;0,Y105&gt;0),((Y105-AB105)*AD105)/((AD105-AB105)*Y105),0)</f>
        <v>0.92091591722692745</v>
      </c>
      <c r="AG105" s="30">
        <f t="shared" si="7"/>
        <v>0.92002983628466495</v>
      </c>
      <c r="AH105" s="35">
        <v>185</v>
      </c>
      <c r="AI105" s="66">
        <v>0.09</v>
      </c>
      <c r="AJ105" s="67">
        <v>0.2225</v>
      </c>
      <c r="AK105" s="42">
        <f t="shared" si="8"/>
        <v>37.457875000000001</v>
      </c>
      <c r="AL105" s="18">
        <v>1.7</v>
      </c>
      <c r="AM105" s="18"/>
      <c r="AN105" s="122">
        <f>AN104+AH105-AM105</f>
        <v>1226.9919999999993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24" t="s">
        <v>52</v>
      </c>
      <c r="D106" s="44">
        <v>15136</v>
      </c>
      <c r="E106" s="44">
        <v>0</v>
      </c>
      <c r="F106" s="44">
        <v>15753</v>
      </c>
      <c r="G106" s="38">
        <v>0.4</v>
      </c>
      <c r="H106" s="38">
        <v>3.2</v>
      </c>
      <c r="I106" s="44">
        <v>18208</v>
      </c>
      <c r="J106" s="44">
        <v>13294</v>
      </c>
      <c r="K106" s="66">
        <v>7.5999999999999998E-2</v>
      </c>
      <c r="L106" s="38">
        <f>J106*(1-K106)</f>
        <v>12283.656000000001</v>
      </c>
      <c r="M106" s="29">
        <v>0.70899999999999996</v>
      </c>
      <c r="N106" s="26">
        <f>L106*M106</f>
        <v>8709.1121039999998</v>
      </c>
      <c r="O106" s="40">
        <v>0.14799999999999999</v>
      </c>
      <c r="P106" s="26">
        <f>L106*O106</f>
        <v>1817.981088</v>
      </c>
      <c r="Q106" s="40">
        <v>0.14299999999999999</v>
      </c>
      <c r="R106" s="26">
        <f>L106*Q106</f>
        <v>1756.5628079999999</v>
      </c>
      <c r="S106" s="40">
        <v>0.22600000000000001</v>
      </c>
      <c r="T106" s="26">
        <f>L106*S106</f>
        <v>2776.1062560000005</v>
      </c>
      <c r="U106" s="40">
        <v>0.47499999999999998</v>
      </c>
      <c r="V106" s="26">
        <f>L106*U106</f>
        <v>5834.7366000000002</v>
      </c>
      <c r="W106" s="40">
        <v>0.4</v>
      </c>
      <c r="X106" s="26">
        <f>W106*L106</f>
        <v>4913.4624000000003</v>
      </c>
      <c r="Y106" s="48">
        <v>3.0899999999999999E-3</v>
      </c>
      <c r="Z106" s="18">
        <f>L106*Y106</f>
        <v>37.956497040000002</v>
      </c>
      <c r="AA106" s="28">
        <f>IF(J106&gt;0,(AC106+AK106)/J106,0)</f>
        <v>2.9344224131186997E-3</v>
      </c>
      <c r="AB106" s="48">
        <v>2.5999999999999998E-4</v>
      </c>
      <c r="AC106" s="38">
        <f>AB106*L106</f>
        <v>3.1937505599999998</v>
      </c>
      <c r="AD106" s="29">
        <v>0.22320000000000001</v>
      </c>
      <c r="AE106" s="42">
        <f>AH106*(1-AI106)*AD106</f>
        <v>36.924868799999999</v>
      </c>
      <c r="AF106" s="29">
        <f>IF(AND(AD106&gt;0,AB106&gt;0,Y106&gt;0),((Y106-AB106)*AD106)/((AD106-AB106)*Y106),0)</f>
        <v>0.91692570860199241</v>
      </c>
      <c r="AG106" s="30">
        <f t="shared" si="7"/>
        <v>0.91249236659979371</v>
      </c>
      <c r="AH106" s="44">
        <v>181</v>
      </c>
      <c r="AI106" s="66">
        <v>8.5999999999999993E-2</v>
      </c>
      <c r="AJ106" s="67">
        <v>0.2165</v>
      </c>
      <c r="AK106" s="42">
        <f t="shared" si="8"/>
        <v>35.816460999999997</v>
      </c>
      <c r="AL106" s="18">
        <v>1.7</v>
      </c>
      <c r="AM106" s="18"/>
      <c r="AN106" s="122">
        <f>AN105+AH106-AM106</f>
        <v>1407.9919999999993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45067</v>
      </c>
      <c r="E107" s="68"/>
      <c r="F107" s="52">
        <f>SUM(F104:F106)</f>
        <v>41640</v>
      </c>
      <c r="G107" s="53"/>
      <c r="H107" s="69"/>
      <c r="I107" s="52">
        <f>SUM(I104:I106)</f>
        <v>47188</v>
      </c>
      <c r="J107" s="52">
        <f>SUM(J104:J106)</f>
        <v>39631</v>
      </c>
      <c r="K107" s="21">
        <f>IF(J107&gt;0,(J104*K104+J105*K105+J106*K106)/J107,0)</f>
        <v>7.4001438268022496E-2</v>
      </c>
      <c r="L107" s="53">
        <f>L104+L105+L106</f>
        <v>36698.249000000003</v>
      </c>
      <c r="M107" s="54">
        <f>IF(L107&gt;0,N107/L107,0)</f>
        <v>0.72898946963382361</v>
      </c>
      <c r="N107" s="55">
        <f>N104+N105+N106</f>
        <v>26752.637074999999</v>
      </c>
      <c r="O107" s="21">
        <f>IF(L107&gt;0,P107/L107,0)</f>
        <v>0.16092049541655243</v>
      </c>
      <c r="P107" s="55">
        <f>P104+P105+P106</f>
        <v>5905.5004100000006</v>
      </c>
      <c r="Q107" s="21">
        <f>IF(L107&gt;0,R107/L107,0)</f>
        <v>0.11009003494962387</v>
      </c>
      <c r="R107" s="55">
        <f>R104+R105+R106</f>
        <v>4040.1115149999996</v>
      </c>
      <c r="S107" s="21">
        <f>IF(L107&gt;0,T107/L107,0)</f>
        <v>0.21071799910671488</v>
      </c>
      <c r="T107" s="55">
        <f>T104+T105+T106</f>
        <v>7732.981600000001</v>
      </c>
      <c r="U107" s="21">
        <f>IF(L107&gt;0,V107/L107,0)</f>
        <v>0.49128574848353113</v>
      </c>
      <c r="V107" s="55">
        <f>V104+V105+V106</f>
        <v>18029.326728</v>
      </c>
      <c r="W107" s="21">
        <f>IF(L107&gt;0,X107/L107,0)</f>
        <v>0.40330696976850305</v>
      </c>
      <c r="X107" s="55">
        <f>X104+X105+X106</f>
        <v>14800.659599999999</v>
      </c>
      <c r="Y107" s="56">
        <f>IF(L107&gt;0,Z107/L107,0)</f>
        <v>3.11330421050879E-3</v>
      </c>
      <c r="Z107" s="57">
        <f>SUM(Z104:Z106)</f>
        <v>114.25281313000001</v>
      </c>
      <c r="AA107" s="63">
        <f>IF(L107&gt;0,(AA104*L104+AA105*L105+AA106*L106)/L107,0)</f>
        <v>3.0128090173885402E-3</v>
      </c>
      <c r="AB107" s="56">
        <f>IF(J107&gt;0,(J104*AB104+J105*AB105+J106*AB106)/J107,0)</f>
        <v>2.6669450682546489E-4</v>
      </c>
      <c r="AC107" s="53">
        <f>SUM(AC104:AC106)</f>
        <v>9.7885425300000009</v>
      </c>
      <c r="AD107" s="54">
        <f>IF(J107&gt;0,(J104*AD104+J105*AD105+J106*AD106)/J107,0)</f>
        <v>0.2202050944967324</v>
      </c>
      <c r="AE107" s="59">
        <f>SUM(AE104:AE106)</f>
        <v>109.37254679999999</v>
      </c>
      <c r="AF107" s="54">
        <f>IF(AND(Z107&gt;0),((Z104*AF104+Z105*AF105+Z106*AF106)/Z107),0)</f>
        <v>0.91543507908301114</v>
      </c>
      <c r="AG107" s="58">
        <f t="shared" si="7"/>
        <v>0.91258261360308079</v>
      </c>
      <c r="AH107" s="52">
        <f>SUM(AH104:AH106)</f>
        <v>544</v>
      </c>
      <c r="AI107" s="21">
        <f>IF(AH107&gt;0,(AI104*AH104+AI105*AH105+AI106*AH106)/AH107,0)</f>
        <v>8.7033088235294126E-2</v>
      </c>
      <c r="AJ107" s="54">
        <f>IF(J107&gt;0,(AJ104*J104+AJ105*J105+AJ106*J106)/J107,0)</f>
        <v>0.22068743407938227</v>
      </c>
      <c r="AK107" s="59">
        <f>SUM(AK104:AK106)</f>
        <v>109.61063300000001</v>
      </c>
      <c r="AL107" s="70"/>
      <c r="AM107" s="57">
        <f>SUM(AM104:AM106)</f>
        <v>504.34</v>
      </c>
      <c r="AN107" s="124"/>
      <c r="AO107" s="125">
        <f>AN106</f>
        <v>1407.9919999999993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11" t="s">
        <v>53</v>
      </c>
      <c r="D108" s="12">
        <v>5556</v>
      </c>
      <c r="E108" s="12">
        <v>1</v>
      </c>
      <c r="F108" s="12">
        <v>7144</v>
      </c>
      <c r="G108" s="13">
        <v>0.6</v>
      </c>
      <c r="H108" s="13">
        <v>2.7</v>
      </c>
      <c r="I108" s="12">
        <v>8622</v>
      </c>
      <c r="J108" s="12">
        <v>13151</v>
      </c>
      <c r="K108" s="14">
        <v>7.3999999999999996E-2</v>
      </c>
      <c r="L108" s="25">
        <f>J108*(1-K108)</f>
        <v>12177.826000000001</v>
      </c>
      <c r="M108" s="15">
        <v>0.68700000000000006</v>
      </c>
      <c r="N108" s="26">
        <f>L108*M108</f>
        <v>8366.166462000001</v>
      </c>
      <c r="O108" s="14">
        <v>0.19</v>
      </c>
      <c r="P108" s="26">
        <f>L108*O108</f>
        <v>2313.7869400000004</v>
      </c>
      <c r="Q108" s="16">
        <v>0.123</v>
      </c>
      <c r="R108" s="26">
        <f>L108*Q108</f>
        <v>1497.8725980000002</v>
      </c>
      <c r="S108" s="16">
        <v>0.20699999999999999</v>
      </c>
      <c r="T108" s="26">
        <f>L108*S108</f>
        <v>2520.8099820000002</v>
      </c>
      <c r="U108" s="16">
        <v>0.47899999999999998</v>
      </c>
      <c r="V108" s="26">
        <f>L108*U108</f>
        <v>5833.1786540000003</v>
      </c>
      <c r="W108" s="16">
        <v>0.4</v>
      </c>
      <c r="X108" s="26">
        <f>W108*L108</f>
        <v>4871.1304000000009</v>
      </c>
      <c r="Y108" s="17">
        <v>3.13E-3</v>
      </c>
      <c r="Z108" s="61">
        <f>L108*Y108</f>
        <v>38.11659538</v>
      </c>
      <c r="AA108" s="28">
        <f>IF(J108&gt;0,(AC108+AK108)/J108,0)</f>
        <v>3.1442005292373208E-3</v>
      </c>
      <c r="AB108" s="17">
        <v>2.5999999999999998E-4</v>
      </c>
      <c r="AC108" s="25">
        <f>AB108*L108</f>
        <v>3.16623476</v>
      </c>
      <c r="AD108" s="141">
        <v>0.21679999999999999</v>
      </c>
      <c r="AE108" s="31">
        <f>AH108*(1-AI108)*AD108</f>
        <v>36.580230399999998</v>
      </c>
      <c r="AF108" s="29">
        <f>IF(AND(AD108&gt;0,AB108&gt;0,Y108&gt;0),((Y108-AB108)*AD108)/((AD108-AB108)*Y108),0)</f>
        <v>0.91803387047704377</v>
      </c>
      <c r="AG108" s="62">
        <f t="shared" si="7"/>
        <v>0.91836319662781463</v>
      </c>
      <c r="AH108" s="12">
        <v>184</v>
      </c>
      <c r="AI108" s="14">
        <v>8.3000000000000004E-2</v>
      </c>
      <c r="AJ108" s="15">
        <v>0.2263</v>
      </c>
      <c r="AK108" s="31">
        <f t="shared" si="8"/>
        <v>38.183146400000005</v>
      </c>
      <c r="AL108" s="19">
        <v>1.6</v>
      </c>
      <c r="AM108" s="19">
        <v>497.92</v>
      </c>
      <c r="AN108" s="119">
        <f>AN106+AH108-AM108</f>
        <v>1094.0719999999992</v>
      </c>
      <c r="AO108" s="120"/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49</v>
      </c>
      <c r="D109" s="35">
        <v>20414</v>
      </c>
      <c r="E109" s="44">
        <v>1</v>
      </c>
      <c r="F109" s="35">
        <v>16465</v>
      </c>
      <c r="G109" s="36">
        <v>0.6</v>
      </c>
      <c r="H109" s="38">
        <v>3.2</v>
      </c>
      <c r="I109" s="35">
        <v>16367</v>
      </c>
      <c r="J109" s="35">
        <v>12867</v>
      </c>
      <c r="K109" s="66">
        <v>7.8E-2</v>
      </c>
      <c r="L109" s="38">
        <f>J109*(1-K109)</f>
        <v>11863.374</v>
      </c>
      <c r="M109" s="39">
        <v>0.64600000000000002</v>
      </c>
      <c r="N109" s="26">
        <f>L109*M109</f>
        <v>7663.7396040000003</v>
      </c>
      <c r="O109" s="37">
        <v>0.183</v>
      </c>
      <c r="P109" s="26">
        <f>L109*O109</f>
        <v>2170.9974419999999</v>
      </c>
      <c r="Q109" s="40">
        <v>0.17100000000000001</v>
      </c>
      <c r="R109" s="26">
        <f>L109*Q109</f>
        <v>2028.6369540000001</v>
      </c>
      <c r="S109" s="40">
        <v>0.2</v>
      </c>
      <c r="T109" s="26">
        <f>L109*S109</f>
        <v>2372.6748000000002</v>
      </c>
      <c r="U109" s="40">
        <v>0.49399999999999999</v>
      </c>
      <c r="V109" s="26">
        <f>L109*U109</f>
        <v>5860.5067559999998</v>
      </c>
      <c r="W109" s="40">
        <v>0.4</v>
      </c>
      <c r="X109" s="26">
        <f>W109*L109</f>
        <v>4745.3496000000005</v>
      </c>
      <c r="Y109" s="41">
        <v>3.0999999999999999E-3</v>
      </c>
      <c r="Z109" s="18">
        <f>L109*Y109</f>
        <v>36.7764594</v>
      </c>
      <c r="AA109" s="28">
        <f>IF(J109&gt;0,(AC109+AK109)/J109,0)</f>
        <v>3.0833468174399628E-3</v>
      </c>
      <c r="AB109" s="41">
        <v>2.5000000000000001E-4</v>
      </c>
      <c r="AC109" s="38">
        <f>AB109*L109</f>
        <v>2.9658435000000001</v>
      </c>
      <c r="AD109" s="29">
        <v>0.2084</v>
      </c>
      <c r="AE109" s="42">
        <f>AH109*(1-AI109)*AD109</f>
        <v>34.135920000000006</v>
      </c>
      <c r="AF109" s="29">
        <f>IF(AND(AD109&gt;0,AB109&gt;0,Y109&gt;0),((Y109-AB109)*AD109)/((AD109-AB109)*Y109),0)</f>
        <v>0.9204590362099293</v>
      </c>
      <c r="AG109" s="30">
        <f t="shared" si="7"/>
        <v>0.91994554028161757</v>
      </c>
      <c r="AH109" s="35">
        <v>180</v>
      </c>
      <c r="AI109" s="66">
        <v>0.09</v>
      </c>
      <c r="AJ109" s="67">
        <v>0.22409999999999999</v>
      </c>
      <c r="AK109" s="42">
        <f t="shared" si="8"/>
        <v>36.70758</v>
      </c>
      <c r="AL109" s="18">
        <v>1.65</v>
      </c>
      <c r="AM109" s="18"/>
      <c r="AN109" s="122">
        <f>AN108+AH109-AM109</f>
        <v>1274.0719999999992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24" t="s">
        <v>52</v>
      </c>
      <c r="D110" s="44">
        <v>19899</v>
      </c>
      <c r="E110" s="44">
        <v>1</v>
      </c>
      <c r="F110" s="44">
        <v>18858</v>
      </c>
      <c r="G110" s="38">
        <v>0.5</v>
      </c>
      <c r="H110" s="38">
        <v>2.8</v>
      </c>
      <c r="I110" s="44">
        <v>19227</v>
      </c>
      <c r="J110" s="44">
        <v>13097</v>
      </c>
      <c r="K110" s="66">
        <v>7.6999999999999999E-2</v>
      </c>
      <c r="L110" s="38">
        <f>J110*(1-K110)</f>
        <v>12088.531000000001</v>
      </c>
      <c r="M110" s="29">
        <v>0.68200000000000005</v>
      </c>
      <c r="N110" s="26">
        <f>L110*M110</f>
        <v>8244.3781420000014</v>
      </c>
      <c r="O110" s="40">
        <v>0.21099999999999999</v>
      </c>
      <c r="P110" s="26">
        <f>L110*O110</f>
        <v>2550.6800410000001</v>
      </c>
      <c r="Q110" s="40">
        <v>0.107</v>
      </c>
      <c r="R110" s="26">
        <f>L110*Q110</f>
        <v>1293.4728170000001</v>
      </c>
      <c r="S110" s="40">
        <v>0.19600000000000001</v>
      </c>
      <c r="T110" s="26">
        <f>L110*S110</f>
        <v>2369.3520760000001</v>
      </c>
      <c r="U110" s="40">
        <v>0.51400000000000001</v>
      </c>
      <c r="V110" s="26">
        <f>L110*U110</f>
        <v>6213.5049340000005</v>
      </c>
      <c r="W110" s="40">
        <v>0.4</v>
      </c>
      <c r="X110" s="26">
        <f>W110*L110</f>
        <v>4835.4124000000002</v>
      </c>
      <c r="Y110" s="48">
        <v>3.0999999999999999E-3</v>
      </c>
      <c r="Z110" s="18">
        <f>L110*Y110</f>
        <v>37.474446100000002</v>
      </c>
      <c r="AA110" s="28">
        <f>IF(J110&gt;0,(AC110+AK110)/J110,0)</f>
        <v>3.0335951179659469E-3</v>
      </c>
      <c r="AB110" s="48">
        <v>2.5999999999999998E-4</v>
      </c>
      <c r="AC110" s="38">
        <f>AB110*L110</f>
        <v>3.1430180600000002</v>
      </c>
      <c r="AD110" s="29">
        <v>0.19389999999999999</v>
      </c>
      <c r="AE110" s="42">
        <f>AH110*(1-AI110)*AD110</f>
        <v>33.135958799999997</v>
      </c>
      <c r="AF110" s="29">
        <f>IF(AND(AD110&gt;0,AB110&gt;0,Y110&gt;0),((Y110-AB110)*AD110)/((AD110-AB110)*Y110),0)</f>
        <v>0.91735911668476933</v>
      </c>
      <c r="AG110" s="30">
        <f t="shared" si="7"/>
        <v>0.91540476556480654</v>
      </c>
      <c r="AH110" s="44">
        <v>188</v>
      </c>
      <c r="AI110" s="66">
        <v>9.0999999999999998E-2</v>
      </c>
      <c r="AJ110" s="67">
        <v>0.21410000000000001</v>
      </c>
      <c r="AK110" s="42">
        <f t="shared" si="8"/>
        <v>36.587977200000005</v>
      </c>
      <c r="AL110" s="18">
        <v>1.7</v>
      </c>
      <c r="AM110" s="18"/>
      <c r="AN110" s="122">
        <f>AN109+AH110-AM110</f>
        <v>1462.0719999999992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45869</v>
      </c>
      <c r="E111" s="68"/>
      <c r="F111" s="52">
        <f>SUM(F108:F110)</f>
        <v>42467</v>
      </c>
      <c r="G111" s="53"/>
      <c r="H111" s="69"/>
      <c r="I111" s="52">
        <f>SUM(I108:I110)</f>
        <v>44216</v>
      </c>
      <c r="J111" s="52">
        <f>SUM(J108:J110)</f>
        <v>39115</v>
      </c>
      <c r="K111" s="21">
        <f>IF(J111&gt;0,(J108*K108+J109*K109+J110*K110)/J111,0)</f>
        <v>7.6320311900805307E-2</v>
      </c>
      <c r="L111" s="53">
        <f>L108+L109+L110</f>
        <v>36129.731</v>
      </c>
      <c r="M111" s="54">
        <f>IF(L111&gt;0,N111/L111,0)</f>
        <v>0.67186451534886893</v>
      </c>
      <c r="N111" s="55">
        <f>N108+N109+N110</f>
        <v>24274.284208000005</v>
      </c>
      <c r="O111" s="21">
        <f>IF(L111&gt;0,P111/L111,0)</f>
        <v>0.19472783849400926</v>
      </c>
      <c r="P111" s="55">
        <f>P108+P109+P110</f>
        <v>7035.4644229999994</v>
      </c>
      <c r="Q111" s="21">
        <f>IF(L111&gt;0,R111/L111,0)</f>
        <v>0.13340764615712197</v>
      </c>
      <c r="R111" s="55">
        <f>R108+R109+R110</f>
        <v>4819.9823690000003</v>
      </c>
      <c r="S111" s="21">
        <f>IF(L111&gt;0,T111/L111,0)</f>
        <v>0.20102106096499861</v>
      </c>
      <c r="T111" s="55">
        <f>T108+T109+T110</f>
        <v>7262.8368580000006</v>
      </c>
      <c r="U111" s="21">
        <f>IF(L111&gt;0,V111/L111,0)</f>
        <v>0.49563586133536403</v>
      </c>
      <c r="V111" s="55">
        <f>V108+V109+V110</f>
        <v>17907.190344000002</v>
      </c>
      <c r="W111" s="21">
        <f>IF(L111&gt;0,X111/L111,0)</f>
        <v>0.4</v>
      </c>
      <c r="X111" s="55">
        <f>X108+X109+X110</f>
        <v>14451.892400000001</v>
      </c>
      <c r="Y111" s="56">
        <f>IF(L111&gt;0,Z111/L111,0)</f>
        <v>3.1101117492405351E-3</v>
      </c>
      <c r="Z111" s="57">
        <f>SUM(Z108:Z110)</f>
        <v>112.36750087999999</v>
      </c>
      <c r="AA111" s="63">
        <f>IF(L111&gt;0,(AA108*L108+AA109*L109+AA110*L110)/L111,0)</f>
        <v>3.0872118047637833E-3</v>
      </c>
      <c r="AB111" s="56">
        <f>IF(J111&gt;0,(J108*AB108+J109*AB109+J110*AB110)/J111,0)</f>
        <v>2.5671046912948992E-4</v>
      </c>
      <c r="AC111" s="53">
        <f>SUM(AC108:AC110)</f>
        <v>9.2750963199999994</v>
      </c>
      <c r="AD111" s="54">
        <f>IF(J111&gt;0,(J108*AD108+J109*AD109+J110*AD110)/J111,0)</f>
        <v>0.2063691141505816</v>
      </c>
      <c r="AE111" s="59">
        <f>SUM(AE108:AE110)</f>
        <v>103.8521092</v>
      </c>
      <c r="AF111" s="54">
        <f>IF(AND(Z111&gt;0),((Z108*AF108+Z109*AF109+Z110*AF110)/Z111),0)</f>
        <v>0.91860256679932495</v>
      </c>
      <c r="AG111" s="58">
        <f t="shared" si="7"/>
        <v>0.91791101426861543</v>
      </c>
      <c r="AH111" s="52">
        <f>SUM(AH108:AH110)</f>
        <v>552</v>
      </c>
      <c r="AI111" s="21">
        <f>IF(AH111&gt;0,(AI108*AH108+AI109*AH109+AI110*AH110)/AH111,0)</f>
        <v>8.8007246376811593E-2</v>
      </c>
      <c r="AJ111" s="54">
        <f>IF(J111&gt;0,(AJ108*J108+AJ109*J109+AJ110*J110)/J111,0)</f>
        <v>0.22149133836124249</v>
      </c>
      <c r="AK111" s="59">
        <f>SUM(AK108:AK110)</f>
        <v>111.47870360000002</v>
      </c>
      <c r="AL111" s="70"/>
      <c r="AM111" s="57">
        <f>SUM(AM108:AM110)</f>
        <v>497.92</v>
      </c>
      <c r="AN111" s="124"/>
      <c r="AO111" s="125">
        <f>AN110</f>
        <v>1462.0719999999992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53</v>
      </c>
      <c r="D112" s="12">
        <v>4466</v>
      </c>
      <c r="E112" s="12">
        <v>0</v>
      </c>
      <c r="F112" s="12">
        <v>5882</v>
      </c>
      <c r="G112" s="13">
        <v>0.5</v>
      </c>
      <c r="H112" s="13">
        <v>3.1</v>
      </c>
      <c r="I112" s="12">
        <v>6321</v>
      </c>
      <c r="J112" s="12">
        <v>13045</v>
      </c>
      <c r="K112" s="14">
        <v>7.6999999999999999E-2</v>
      </c>
      <c r="L112" s="25">
        <f>J112*(1-K112)</f>
        <v>12040.535</v>
      </c>
      <c r="M112" s="15">
        <v>0.69699999999999995</v>
      </c>
      <c r="N112" s="26">
        <f>L112*M112</f>
        <v>8392.2528949999996</v>
      </c>
      <c r="O112" s="14">
        <v>0.17499999999999999</v>
      </c>
      <c r="P112" s="26">
        <f>L112*O112</f>
        <v>2107.093625</v>
      </c>
      <c r="Q112" s="16">
        <v>0.128</v>
      </c>
      <c r="R112" s="26">
        <f>L112*Q112</f>
        <v>1541.18848</v>
      </c>
      <c r="S112" s="16">
        <v>0.217</v>
      </c>
      <c r="T112" s="26">
        <f>L112*S112</f>
        <v>2612.7960950000002</v>
      </c>
      <c r="U112" s="16">
        <v>0.47799999999999998</v>
      </c>
      <c r="V112" s="26">
        <f>L112*U112</f>
        <v>5755.3757299999997</v>
      </c>
      <c r="W112" s="16">
        <v>0.4</v>
      </c>
      <c r="X112" s="26">
        <f>W112*L112</f>
        <v>4816.2139999999999</v>
      </c>
      <c r="Y112" s="17">
        <v>3.15E-3</v>
      </c>
      <c r="Z112" s="61">
        <f>L112*Y112</f>
        <v>37.927685250000003</v>
      </c>
      <c r="AA112" s="28">
        <f>IF(J112&gt;0,(AC112+AK112)/J112,0)</f>
        <v>2.7560198620160984E-3</v>
      </c>
      <c r="AB112" s="17">
        <v>2.5999999999999998E-4</v>
      </c>
      <c r="AC112" s="25">
        <f>AB112*L112</f>
        <v>3.1305390999999996</v>
      </c>
      <c r="AD112" s="141">
        <v>0.20960000000000001</v>
      </c>
      <c r="AE112" s="31">
        <f>AH112*(1-AI112)*AD112</f>
        <v>33.525520000000007</v>
      </c>
      <c r="AF112" s="29">
        <f>IF(AND(AD112&gt;0,AB112&gt;0,Y112&gt;0),((Y112-AB112)*AD112)/((AD112-AB112)*Y112),0)</f>
        <v>0.91859980194746615</v>
      </c>
      <c r="AG112" s="62">
        <f t="shared" si="7"/>
        <v>0.90681003682177985</v>
      </c>
      <c r="AH112" s="12">
        <v>175</v>
      </c>
      <c r="AI112" s="14">
        <v>8.5999999999999993E-2</v>
      </c>
      <c r="AJ112" s="15">
        <v>0.20519999999999999</v>
      </c>
      <c r="AK112" s="31">
        <f t="shared" si="8"/>
        <v>32.821740000000005</v>
      </c>
      <c r="AL112" s="19">
        <v>1.7</v>
      </c>
      <c r="AM112" s="19">
        <v>704.56</v>
      </c>
      <c r="AN112" s="119">
        <f>AN110+AH112-AM112</f>
        <v>932.51199999999926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50</v>
      </c>
      <c r="D113" s="35">
        <v>19380</v>
      </c>
      <c r="E113" s="35">
        <v>1</v>
      </c>
      <c r="F113" s="35">
        <v>15285</v>
      </c>
      <c r="G113" s="36">
        <v>0.5</v>
      </c>
      <c r="H113" s="36">
        <v>2.6</v>
      </c>
      <c r="I113" s="35">
        <v>15871</v>
      </c>
      <c r="J113" s="35">
        <v>13992</v>
      </c>
      <c r="K113" s="37">
        <v>7.9000000000000001E-2</v>
      </c>
      <c r="L113" s="38">
        <f>J113*(1-K113)</f>
        <v>12886.632000000001</v>
      </c>
      <c r="M113" s="39">
        <v>0.70399999999999996</v>
      </c>
      <c r="N113" s="26">
        <f>L113*M113</f>
        <v>9072.1889279999996</v>
      </c>
      <c r="O113" s="37">
        <v>0.16</v>
      </c>
      <c r="P113" s="26">
        <f>L113*O113</f>
        <v>2061.8611200000005</v>
      </c>
      <c r="Q113" s="40">
        <v>0.13600000000000001</v>
      </c>
      <c r="R113" s="26">
        <f>L113*Q113</f>
        <v>1752.5819520000002</v>
      </c>
      <c r="S113" s="40">
        <v>0.19900000000000001</v>
      </c>
      <c r="T113" s="26">
        <f>L113*S113</f>
        <v>2564.4397680000006</v>
      </c>
      <c r="U113" s="40">
        <v>0.51600000000000001</v>
      </c>
      <c r="V113" s="26">
        <f>L113*U113</f>
        <v>6649.502112000001</v>
      </c>
      <c r="W113" s="40">
        <v>0.4</v>
      </c>
      <c r="X113" s="26">
        <f>W113*L113</f>
        <v>5154.6528000000008</v>
      </c>
      <c r="Y113" s="41">
        <v>3.1199999999999999E-3</v>
      </c>
      <c r="Z113" s="18">
        <f>L113*Y113</f>
        <v>40.206291840000006</v>
      </c>
      <c r="AA113" s="28">
        <f>IF(J113&gt;0,(AC113+AK113)/J113,0)</f>
        <v>2.9968895540308741E-3</v>
      </c>
      <c r="AB113" s="41">
        <v>2.7E-4</v>
      </c>
      <c r="AC113" s="38">
        <f>AB113*L113</f>
        <v>3.4793906400000005</v>
      </c>
      <c r="AD113" s="29">
        <v>0.2019</v>
      </c>
      <c r="AE113" s="42">
        <f>AH113*(1-AI113)*AD113</f>
        <v>35.082144</v>
      </c>
      <c r="AF113" s="29">
        <f>IF(AND(AD113&gt;0,AB113&gt;0,Y113&gt;0),((Y113-AB113)*AD113)/((AD113-AB113)*Y113),0)</f>
        <v>0.91468474242614994</v>
      </c>
      <c r="AG113" s="30">
        <f t="shared" si="7"/>
        <v>0.91101808947424678</v>
      </c>
      <c r="AH113" s="35">
        <v>192</v>
      </c>
      <c r="AI113" s="66">
        <v>9.5000000000000001E-2</v>
      </c>
      <c r="AJ113" s="67">
        <v>0.2213</v>
      </c>
      <c r="AK113" s="42">
        <f t="shared" si="8"/>
        <v>38.453087999999994</v>
      </c>
      <c r="AL113" s="18">
        <v>1.7</v>
      </c>
      <c r="AM113" s="18"/>
      <c r="AN113" s="122">
        <f>AN112+AH113-AM113</f>
        <v>1124.5119999999993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52</v>
      </c>
      <c r="D114" s="44">
        <v>16239</v>
      </c>
      <c r="E114" s="44">
        <v>3</v>
      </c>
      <c r="F114" s="44">
        <v>18850</v>
      </c>
      <c r="G114" s="38">
        <v>0.4</v>
      </c>
      <c r="H114" s="38">
        <v>3.2</v>
      </c>
      <c r="I114" s="44">
        <v>19262</v>
      </c>
      <c r="J114" s="44">
        <v>14558</v>
      </c>
      <c r="K114" s="40">
        <v>7.8E-2</v>
      </c>
      <c r="L114" s="38">
        <f>J114*(1-K114)</f>
        <v>13422.476000000001</v>
      </c>
      <c r="M114" s="29">
        <v>0.72099999999999997</v>
      </c>
      <c r="N114" s="26">
        <f>L114*M114</f>
        <v>9677.6051960000004</v>
      </c>
      <c r="O114" s="40">
        <v>0.129</v>
      </c>
      <c r="P114" s="26">
        <f>L114*O114</f>
        <v>1731.4994040000001</v>
      </c>
      <c r="Q114" s="40">
        <v>0.15</v>
      </c>
      <c r="R114" s="26">
        <f>L114*Q114</f>
        <v>2013.3714</v>
      </c>
      <c r="S114" s="40">
        <v>0.20499999999999999</v>
      </c>
      <c r="T114" s="26">
        <f>L114*S114</f>
        <v>2751.6075799999999</v>
      </c>
      <c r="U114" s="40">
        <v>0.496</v>
      </c>
      <c r="V114" s="26">
        <f>L114*U114</f>
        <v>6657.5480960000004</v>
      </c>
      <c r="W114" s="40">
        <v>0.39</v>
      </c>
      <c r="X114" s="26">
        <f>W114*L114</f>
        <v>5234.7656400000005</v>
      </c>
      <c r="Y114" s="48">
        <v>3.1700000000000001E-3</v>
      </c>
      <c r="Z114" s="18">
        <f>L114*Y114</f>
        <v>42.549248920000004</v>
      </c>
      <c r="AA114" s="28">
        <f>IF(J114&gt;0,(AC114+AK114)/J114,0)</f>
        <v>3.0222534249210059E-3</v>
      </c>
      <c r="AB114" s="48">
        <v>2.5999999999999998E-4</v>
      </c>
      <c r="AC114" s="38">
        <f>AB114*L114</f>
        <v>3.4898437599999999</v>
      </c>
      <c r="AD114" s="29">
        <v>0.2122</v>
      </c>
      <c r="AE114" s="42">
        <f>AH114*(1-AI114)*AD114</f>
        <v>38.511753599999999</v>
      </c>
      <c r="AF114" s="29">
        <f>IF(AND(AD114&gt;0,AB114&gt;0,Y114&gt;0),((Y114-AB114)*AD114)/((AD114-AB114)*Y114),0)</f>
        <v>0.9191072171190644</v>
      </c>
      <c r="AG114" s="30">
        <f t="shared" si="7"/>
        <v>0.91503738018839331</v>
      </c>
      <c r="AH114" s="44">
        <v>199</v>
      </c>
      <c r="AI114" s="66">
        <v>8.7999999999999995E-2</v>
      </c>
      <c r="AJ114" s="67">
        <v>0.22320000000000001</v>
      </c>
      <c r="AK114" s="42">
        <f t="shared" si="8"/>
        <v>40.508121600000003</v>
      </c>
      <c r="AL114" s="18">
        <v>1.7</v>
      </c>
      <c r="AM114" s="18"/>
      <c r="AN114" s="122">
        <f>AN113+AH114-AM114</f>
        <v>1323.5119999999993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40085</v>
      </c>
      <c r="E115" s="68"/>
      <c r="F115" s="52">
        <f>SUM(F112:F114)</f>
        <v>40017</v>
      </c>
      <c r="G115" s="53"/>
      <c r="H115" s="69"/>
      <c r="I115" s="52">
        <f>SUM(I112:I114)</f>
        <v>41454</v>
      </c>
      <c r="J115" s="52">
        <f>SUM(J112:J114)</f>
        <v>41595</v>
      </c>
      <c r="K115" s="21">
        <f>IF(J115&gt;0,(J112*K112+J113*K113+J114*K114)/J115,0)</f>
        <v>7.8022767159514367E-2</v>
      </c>
      <c r="L115" s="53">
        <f>L112+L113+L114</f>
        <v>38349.643000000004</v>
      </c>
      <c r="M115" s="54">
        <f>IF(L115&gt;0,N115/L115,0)</f>
        <v>0.70775227344358849</v>
      </c>
      <c r="N115" s="55">
        <f>N112+N113+N114</f>
        <v>27142.047019000001</v>
      </c>
      <c r="O115" s="21">
        <f>IF(L115&gt;0,P115/L115,0)</f>
        <v>0.15385942833939811</v>
      </c>
      <c r="P115" s="55">
        <f>P112+P113+P114</f>
        <v>5900.4541490000011</v>
      </c>
      <c r="Q115" s="21">
        <f>IF(L115&gt;0,R115/L115,0)</f>
        <v>0.13838829821701337</v>
      </c>
      <c r="R115" s="55">
        <f>R112+R113+R114</f>
        <v>5307.1418320000002</v>
      </c>
      <c r="S115" s="21">
        <f>IF(L115&gt;0,T115/L115,0)</f>
        <v>0.20675142772515509</v>
      </c>
      <c r="T115" s="55">
        <f>T112+T113+T114</f>
        <v>7928.8434430000007</v>
      </c>
      <c r="U115" s="21">
        <f>IF(L115&gt;0,V115/L115,0)</f>
        <v>0.49706918883182299</v>
      </c>
      <c r="V115" s="55">
        <f>V112+V113+V114</f>
        <v>19062.425938</v>
      </c>
      <c r="W115" s="21">
        <f>IF(L115&gt;0,X115/L115,0)</f>
        <v>0.39649997367641726</v>
      </c>
      <c r="X115" s="55">
        <f>X112+X113+X114</f>
        <v>15205.632440000001</v>
      </c>
      <c r="Y115" s="56">
        <f>IF(L115&gt;0,Z115/L115,0)</f>
        <v>3.1469191515029224E-3</v>
      </c>
      <c r="Z115" s="57">
        <f>SUM(Z112:Z114)</f>
        <v>120.68322601</v>
      </c>
      <c r="AA115" s="63">
        <f>IF(L115&gt;0,(AA112*L112+AA113*L113+AA114*L114)/L115,0)</f>
        <v>2.9301417616497761E-3</v>
      </c>
      <c r="AB115" s="56">
        <f>IF(J115&gt;0,(J112*AB112+J113*AB113+J114*AB114)/J115,0)</f>
        <v>2.6336386584926069E-4</v>
      </c>
      <c r="AC115" s="53">
        <f>SUM(AC112:AC114)</f>
        <v>10.0997735</v>
      </c>
      <c r="AD115" s="54">
        <f>IF(J115&gt;0,(J112*AD112+J113*AD113+J114*AD114)/J115,0)</f>
        <v>0.20791980766919099</v>
      </c>
      <c r="AE115" s="59">
        <f>SUM(AE112:AE114)</f>
        <v>107.11941759999999</v>
      </c>
      <c r="AF115" s="54">
        <f>IF(AND(Z115&gt;0),((Z112*AF112+Z113*AF113+Z114*AF114)/Z115),0)</f>
        <v>0.9174743771827053</v>
      </c>
      <c r="AG115" s="58">
        <f t="shared" si="7"/>
        <v>0.91122541630900478</v>
      </c>
      <c r="AH115" s="52">
        <f>SUM(AH112:AH114)</f>
        <v>566</v>
      </c>
      <c r="AI115" s="21">
        <f>IF(AH115&gt;0,(AI112*AH112+AI113*AH113+AI114*AH114)/AH115,0)</f>
        <v>8.9756183745583043E-2</v>
      </c>
      <c r="AJ115" s="54">
        <f>IF(J115&gt;0,(AJ112*J112+AJ113*J113+AJ114*J114)/J115,0)</f>
        <v>0.21691571583122973</v>
      </c>
      <c r="AK115" s="59">
        <f>SUM(AK112:AK114)</f>
        <v>111.78294959999999</v>
      </c>
      <c r="AL115" s="70"/>
      <c r="AM115" s="57">
        <f>SUM(AM112:AM114)</f>
        <v>704.56</v>
      </c>
      <c r="AN115" s="124"/>
      <c r="AO115" s="125">
        <f>AN114</f>
        <v>1323.5119999999993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53</v>
      </c>
      <c r="D116" s="12">
        <v>11699</v>
      </c>
      <c r="E116" s="73">
        <v>0</v>
      </c>
      <c r="F116" s="12">
        <v>10091</v>
      </c>
      <c r="G116" s="74">
        <v>0.5</v>
      </c>
      <c r="H116" s="74">
        <v>2.7</v>
      </c>
      <c r="I116" s="12">
        <v>10341</v>
      </c>
      <c r="J116" s="12">
        <v>14485</v>
      </c>
      <c r="K116" s="14">
        <v>7.3999999999999996E-2</v>
      </c>
      <c r="L116" s="25">
        <f t="shared" ref="L116:L126" si="9">J116*(1-K116)</f>
        <v>13413.11</v>
      </c>
      <c r="M116" s="15">
        <v>0.68200000000000005</v>
      </c>
      <c r="N116" s="26">
        <f>L116*M116</f>
        <v>9147.7410200000013</v>
      </c>
      <c r="O116" s="14">
        <v>0.16800000000000001</v>
      </c>
      <c r="P116" s="26">
        <f>L116*O116</f>
        <v>2253.4024800000002</v>
      </c>
      <c r="Q116" s="16">
        <v>0.15</v>
      </c>
      <c r="R116" s="26">
        <f>L116*Q116</f>
        <v>2011.9665</v>
      </c>
      <c r="S116" s="16">
        <v>0.19800000000000001</v>
      </c>
      <c r="T116" s="26">
        <f>L116*S116</f>
        <v>2655.7957800000004</v>
      </c>
      <c r="U116" s="16">
        <v>0.50900000000000001</v>
      </c>
      <c r="V116" s="26">
        <f>L116*U116</f>
        <v>6827.2729900000004</v>
      </c>
      <c r="W116" s="16">
        <v>0.4</v>
      </c>
      <c r="X116" s="26">
        <f>W116*L116</f>
        <v>5365.2440000000006</v>
      </c>
      <c r="Y116" s="17">
        <v>3.1700000000000001E-3</v>
      </c>
      <c r="Z116" s="61">
        <f>L116*Y116</f>
        <v>42.519558700000005</v>
      </c>
      <c r="AA116" s="28">
        <f>IF(J116&gt;0,(AC116+AK116)/J116,0)</f>
        <v>2.8793200345184674E-3</v>
      </c>
      <c r="AB116" s="17">
        <v>2.7E-4</v>
      </c>
      <c r="AC116" s="25">
        <f>AB116*L116</f>
        <v>3.6215397</v>
      </c>
      <c r="AD116" s="141">
        <v>0.21970000000000001</v>
      </c>
      <c r="AE116" s="31">
        <f>AH116*(1-AI116)*AD116</f>
        <v>36.586641</v>
      </c>
      <c r="AF116" s="29">
        <f>IF(AND(AD116&gt;0,AB116&gt;0,Y116&gt;0),((Y116-AB116)*AD116)/((AD116-AB116)*Y116),0)</f>
        <v>0.91595215651219086</v>
      </c>
      <c r="AG116" s="62">
        <f t="shared" si="7"/>
        <v>0.90729900491066851</v>
      </c>
      <c r="AH116" s="12">
        <v>183</v>
      </c>
      <c r="AI116" s="14">
        <v>0.09</v>
      </c>
      <c r="AJ116" s="15">
        <v>0.22869999999999999</v>
      </c>
      <c r="AK116" s="31">
        <f t="shared" ref="AK116:AK126" si="10">AH116*(1-AI116)*AJ116</f>
        <v>38.085411000000001</v>
      </c>
      <c r="AL116" s="75">
        <v>1.6</v>
      </c>
      <c r="AM116" s="75"/>
      <c r="AN116" s="119">
        <f>AN114+AH116-AM116-AO116</f>
        <v>1447.5119999999993</v>
      </c>
      <c r="AO116" s="126">
        <v>59</v>
      </c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50</v>
      </c>
      <c r="D117" s="73">
        <v>15707</v>
      </c>
      <c r="E117" s="44">
        <v>0</v>
      </c>
      <c r="F117" s="35">
        <v>14578</v>
      </c>
      <c r="G117" s="36">
        <v>0.6</v>
      </c>
      <c r="H117" s="38">
        <v>2.6</v>
      </c>
      <c r="I117" s="35">
        <v>15243</v>
      </c>
      <c r="J117" s="35">
        <v>14520</v>
      </c>
      <c r="K117" s="66">
        <v>7.8E-2</v>
      </c>
      <c r="L117" s="38">
        <f t="shared" si="9"/>
        <v>13387.44</v>
      </c>
      <c r="M117" s="39">
        <v>0.68</v>
      </c>
      <c r="N117" s="26">
        <f>L117*M117</f>
        <v>9103.4592000000011</v>
      </c>
      <c r="O117" s="37">
        <v>0.158</v>
      </c>
      <c r="P117" s="26">
        <f>L117*O117</f>
        <v>2115.2155200000002</v>
      </c>
      <c r="Q117" s="40">
        <v>0.16200000000000001</v>
      </c>
      <c r="R117" s="26">
        <f>L117*Q117</f>
        <v>2168.7652800000001</v>
      </c>
      <c r="S117" s="40">
        <v>0.221</v>
      </c>
      <c r="T117" s="26">
        <f>L117*S117</f>
        <v>2958.6242400000001</v>
      </c>
      <c r="U117" s="40">
        <v>0.47599999999999998</v>
      </c>
      <c r="V117" s="26">
        <f>L117*U117</f>
        <v>6372.4214400000001</v>
      </c>
      <c r="W117" s="40">
        <v>0.4</v>
      </c>
      <c r="X117" s="26">
        <f>W117*L117</f>
        <v>5354.9760000000006</v>
      </c>
      <c r="Y117" s="41">
        <v>3.15E-3</v>
      </c>
      <c r="Z117" s="18">
        <f>L117*Y117</f>
        <v>42.170436000000002</v>
      </c>
      <c r="AA117" s="28">
        <f>IF(J117&gt;0,(AC117+AK117)/J117,0)</f>
        <v>2.9868093388429754E-3</v>
      </c>
      <c r="AB117" s="41">
        <v>2.5999999999999998E-4</v>
      </c>
      <c r="AC117" s="38">
        <f>AB117*L117</f>
        <v>3.4807343999999998</v>
      </c>
      <c r="AD117" s="29">
        <v>0.218</v>
      </c>
      <c r="AE117" s="42">
        <f>AH117*(1-AI117)*AD117</f>
        <v>36.736488000000001</v>
      </c>
      <c r="AF117" s="29">
        <f>IF(AND(AD117&gt;0,AB117&gt;0,Y117&gt;0),((Y117-AB117)*AD117)/((AD117-AB117)*Y117),0)</f>
        <v>0.91855584277739155</v>
      </c>
      <c r="AG117" s="30">
        <f t="shared" si="7"/>
        <v>0.91395450819772261</v>
      </c>
      <c r="AH117" s="35">
        <v>186</v>
      </c>
      <c r="AI117" s="66">
        <v>9.4E-2</v>
      </c>
      <c r="AJ117" s="67">
        <v>0.23669999999999999</v>
      </c>
      <c r="AK117" s="42">
        <f t="shared" si="10"/>
        <v>39.887737199999997</v>
      </c>
      <c r="AL117" s="18">
        <v>1.65</v>
      </c>
      <c r="AM117" s="18"/>
      <c r="AN117" s="122">
        <f>AN116+AH117-AM117</f>
        <v>1633.5119999999993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47" t="s">
        <v>51</v>
      </c>
      <c r="D118" s="73">
        <v>15649</v>
      </c>
      <c r="E118" s="44">
        <v>0</v>
      </c>
      <c r="F118" s="44">
        <v>14239</v>
      </c>
      <c r="G118" s="38">
        <v>0.5</v>
      </c>
      <c r="H118" s="38">
        <v>2.7</v>
      </c>
      <c r="I118" s="44">
        <v>14525</v>
      </c>
      <c r="J118" s="44">
        <v>14590</v>
      </c>
      <c r="K118" s="66">
        <v>7.4999999999999997E-2</v>
      </c>
      <c r="L118" s="38">
        <f t="shared" si="9"/>
        <v>13495.75</v>
      </c>
      <c r="M118" s="29">
        <v>0.65200000000000002</v>
      </c>
      <c r="N118" s="26">
        <f>L118*M118</f>
        <v>8799.2290000000012</v>
      </c>
      <c r="O118" s="40">
        <v>0.15</v>
      </c>
      <c r="P118" s="26">
        <f>L118*O118</f>
        <v>2024.3625</v>
      </c>
      <c r="Q118" s="40">
        <v>0.19800000000000001</v>
      </c>
      <c r="R118" s="26">
        <f>L118*Q118</f>
        <v>2672.1585</v>
      </c>
      <c r="S118" s="40">
        <v>0.20300000000000001</v>
      </c>
      <c r="T118" s="26">
        <f>L118*S118</f>
        <v>2739.6372500000002</v>
      </c>
      <c r="U118" s="40">
        <v>0.51400000000000001</v>
      </c>
      <c r="V118" s="26">
        <f>L118*U118</f>
        <v>6936.8155000000006</v>
      </c>
      <c r="W118" s="40">
        <v>0.4</v>
      </c>
      <c r="X118" s="26">
        <f>W118*L118</f>
        <v>5398.3</v>
      </c>
      <c r="Y118" s="48">
        <v>3.15E-3</v>
      </c>
      <c r="Z118" s="18">
        <f>L118*Y118</f>
        <v>42.511612499999998</v>
      </c>
      <c r="AA118" s="28">
        <f>IF(J118&gt;0,(AC118+AK118)/J118,0)</f>
        <v>2.8008935229609324E-3</v>
      </c>
      <c r="AB118" s="48">
        <v>2.7E-4</v>
      </c>
      <c r="AC118" s="38">
        <f>AB118*L118</f>
        <v>3.6438524999999999</v>
      </c>
      <c r="AD118" s="29">
        <v>0.2142</v>
      </c>
      <c r="AE118" s="42">
        <f>AH118*(1-AI118)*AD118</f>
        <v>34.306272</v>
      </c>
      <c r="AF118" s="29">
        <f>IF(AND(AD118&gt;0,AB118&gt;0,Y118&gt;0),((Y118-AB118)*AD118)/((AD118-AB118)*Y118),0)</f>
        <v>0.91543962978544391</v>
      </c>
      <c r="AG118" s="30">
        <f t="shared" si="7"/>
        <v>0.9046532076571554</v>
      </c>
      <c r="AH118" s="44">
        <v>176</v>
      </c>
      <c r="AI118" s="66">
        <v>0.09</v>
      </c>
      <c r="AJ118" s="67">
        <v>0.2324</v>
      </c>
      <c r="AK118" s="42">
        <f t="shared" si="10"/>
        <v>37.221184000000001</v>
      </c>
      <c r="AL118" s="18">
        <v>1.65</v>
      </c>
      <c r="AM118" s="18"/>
      <c r="AN118" s="122">
        <f>AN117+AH118-AM118</f>
        <v>1809.5119999999993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43055</v>
      </c>
      <c r="E119" s="68"/>
      <c r="F119" s="52">
        <f>SUM(F116:F118)</f>
        <v>38908</v>
      </c>
      <c r="G119" s="53"/>
      <c r="H119" s="69"/>
      <c r="I119" s="52">
        <f>SUM(I116:I118)</f>
        <v>40109</v>
      </c>
      <c r="J119" s="52">
        <f>SUM(J116:J118)</f>
        <v>43595</v>
      </c>
      <c r="K119" s="21">
        <f>IF(J119&gt;0,(J116*K116+J117*K117+J118*K118)/J119,0)</f>
        <v>7.5666934281454296E-2</v>
      </c>
      <c r="L119" s="53">
        <f>L116+L117+L118</f>
        <v>40296.300000000003</v>
      </c>
      <c r="M119" s="54">
        <f>IF(L119&gt;0,N119/L119,0)</f>
        <v>0.67128816342939679</v>
      </c>
      <c r="N119" s="55">
        <f>N116+N117+N118</f>
        <v>27050.429220000005</v>
      </c>
      <c r="O119" s="21">
        <f>IF(L119&gt;0,P119/L119,0)</f>
        <v>0.15864931767929066</v>
      </c>
      <c r="P119" s="55">
        <f>P116+P117+P118</f>
        <v>6392.9805000000006</v>
      </c>
      <c r="Q119" s="21">
        <f>IF(L119&gt;0,R119/L119,0)</f>
        <v>0.17006251889131258</v>
      </c>
      <c r="R119" s="55">
        <f>R116+R117+R118</f>
        <v>6852.8902799999996</v>
      </c>
      <c r="S119" s="21">
        <f>IF(L119&gt;0,T119/L119,0)</f>
        <v>0.20731574040296505</v>
      </c>
      <c r="T119" s="55">
        <f>T116+T117+T118</f>
        <v>8354.0572700000012</v>
      </c>
      <c r="U119" s="21">
        <f>IF(L119&gt;0,V119/L119,0)</f>
        <v>0.49971113799529976</v>
      </c>
      <c r="V119" s="55">
        <f>V116+V117+V118</f>
        <v>20136.50993</v>
      </c>
      <c r="W119" s="21">
        <f>IF(L119&gt;0,X119/L119,0)</f>
        <v>0.39999999999999997</v>
      </c>
      <c r="X119" s="55">
        <f>X116+X117+X118</f>
        <v>16118.52</v>
      </c>
      <c r="Y119" s="56">
        <f>IF(L119&gt;0,Z119/L119,0)</f>
        <v>3.1566572414837091E-3</v>
      </c>
      <c r="Z119" s="57">
        <f>SUM(Z116:Z118)</f>
        <v>127.2016072</v>
      </c>
      <c r="AA119" s="63">
        <f>IF(L119&gt;0,(AA116*L116+AA117*L117+AA118*L118)/L119,0)</f>
        <v>2.8887646241937846E-3</v>
      </c>
      <c r="AB119" s="56">
        <f>IF(J119&gt;0,(J116*AB116+J117*AB117+J118*AB118)/J119,0)</f>
        <v>2.6666934281454295E-4</v>
      </c>
      <c r="AC119" s="53">
        <f>SUM(AC116:AC118)</f>
        <v>10.7461266</v>
      </c>
      <c r="AD119" s="54">
        <f>IF(J119&gt;0,(J116*AD116+J117*AD117+J118*AD118)/J119,0)</f>
        <v>0.21729309553847917</v>
      </c>
      <c r="AE119" s="59">
        <f>SUM(AE116:AE118)</f>
        <v>107.629401</v>
      </c>
      <c r="AF119" s="54">
        <f>IF(AND(Z119&gt;0),((Z116*AF116+Z117*AF117+Z118*AF118)/Z119),0)</f>
        <v>0.91664405223068601</v>
      </c>
      <c r="AG119" s="58">
        <f t="shared" si="7"/>
        <v>0.908729230393865</v>
      </c>
      <c r="AH119" s="52">
        <f>SUM(AH116:AH118)</f>
        <v>545</v>
      </c>
      <c r="AI119" s="21">
        <f>IF(AH119&gt;0,(AI116*AH116+AI117*AH117+AI118*AH118)/AH119,0)</f>
        <v>9.136513761467889E-2</v>
      </c>
      <c r="AJ119" s="54">
        <f>IF(J119&gt;0,(AJ116*J116+AJ117*J117+AJ118*J118)/J119,0)</f>
        <v>0.23260280995527008</v>
      </c>
      <c r="AK119" s="59">
        <f>SUM(AK116:AK118)</f>
        <v>115.19433219999999</v>
      </c>
      <c r="AL119" s="70"/>
      <c r="AM119" s="57">
        <f>SUM(AM116:AM118)</f>
        <v>0</v>
      </c>
      <c r="AN119" s="124"/>
      <c r="AO119" s="125">
        <f>AN118</f>
        <v>1809.5119999999993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2"/>
      <c r="K120" s="14"/>
      <c r="L120" s="25">
        <f>J120*(1-K120)</f>
        <v>0</v>
      </c>
      <c r="M120" s="15"/>
      <c r="N120" s="26">
        <f>L120*M120</f>
        <v>0</v>
      </c>
      <c r="O120" s="14"/>
      <c r="P120" s="26">
        <f>L120*O120</f>
        <v>0</v>
      </c>
      <c r="Q120" s="16"/>
      <c r="R120" s="26">
        <f>L120*Q120</f>
        <v>0</v>
      </c>
      <c r="S120" s="16"/>
      <c r="T120" s="26">
        <f>L120*S120</f>
        <v>0</v>
      </c>
      <c r="U120" s="16"/>
      <c r="V120" s="26">
        <f>L120*U120</f>
        <v>0</v>
      </c>
      <c r="W120" s="16"/>
      <c r="X120" s="26">
        <f>W120*L120</f>
        <v>0</v>
      </c>
      <c r="Y120" s="17"/>
      <c r="Z120" s="61">
        <f>L120*Y120</f>
        <v>0</v>
      </c>
      <c r="AA120" s="28">
        <f>IF(J120&gt;0,(AC120+AK120)/J120,0)</f>
        <v>0</v>
      </c>
      <c r="AB120" s="17"/>
      <c r="AC120" s="25">
        <f>AB120*L120</f>
        <v>0</v>
      </c>
      <c r="AD120" s="141"/>
      <c r="AE120" s="31">
        <f>AH120*(1-AI120)*AD120</f>
        <v>0</v>
      </c>
      <c r="AF120" s="29">
        <f>IF(AND(AD120&gt;0,AB120&gt;0,Y120&gt;0),((Y120-AB120)*AD120)/((AD120-AB120)*Y120),0)</f>
        <v>0</v>
      </c>
      <c r="AG120" s="62">
        <f t="shared" si="7"/>
        <v>0</v>
      </c>
      <c r="AH120" s="12"/>
      <c r="AI120" s="14"/>
      <c r="AJ120" s="15"/>
      <c r="AK120" s="31">
        <f t="shared" si="10"/>
        <v>0</v>
      </c>
      <c r="AL120" s="19"/>
      <c r="AM120" s="19"/>
      <c r="AN120" s="119">
        <f>AN118+AH120-AM120</f>
        <v>1809.5119999999993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/>
      <c r="D121" s="73"/>
      <c r="E121" s="44"/>
      <c r="F121" s="35"/>
      <c r="G121" s="36"/>
      <c r="H121" s="38"/>
      <c r="I121" s="35"/>
      <c r="J121" s="35"/>
      <c r="K121" s="66"/>
      <c r="L121" s="38">
        <f t="shared" si="9"/>
        <v>0</v>
      </c>
      <c r="M121" s="39"/>
      <c r="N121" s="26">
        <f>L121*M121</f>
        <v>0</v>
      </c>
      <c r="O121" s="37"/>
      <c r="P121" s="26">
        <f>L121*O121</f>
        <v>0</v>
      </c>
      <c r="Q121" s="40"/>
      <c r="R121" s="26">
        <f>L121*Q121</f>
        <v>0</v>
      </c>
      <c r="S121" s="40"/>
      <c r="T121" s="26">
        <f>L121*S121</f>
        <v>0</v>
      </c>
      <c r="U121" s="40"/>
      <c r="V121" s="26">
        <f>L121*U121</f>
        <v>0</v>
      </c>
      <c r="W121" s="40"/>
      <c r="X121" s="26">
        <f>W121*L121</f>
        <v>0</v>
      </c>
      <c r="Y121" s="41"/>
      <c r="Z121" s="18">
        <f>L121*Y121</f>
        <v>0</v>
      </c>
      <c r="AA121" s="28">
        <f>IF(J121&gt;0,(AC121+AK121)/J121,0)</f>
        <v>0</v>
      </c>
      <c r="AB121" s="41"/>
      <c r="AC121" s="38">
        <f>AB121*L121</f>
        <v>0</v>
      </c>
      <c r="AD121" s="29"/>
      <c r="AE121" s="42">
        <f>AH121*(1-AI121)*AD121</f>
        <v>0</v>
      </c>
      <c r="AF121" s="29">
        <f>IF(AND(AD121&gt;0,AB121&gt;0,Y121&gt;0),((Y121-AB121)*AD121)/((AD121-AB121)*Y121),0)</f>
        <v>0</v>
      </c>
      <c r="AG121" s="30">
        <f t="shared" si="7"/>
        <v>0</v>
      </c>
      <c r="AH121" s="35"/>
      <c r="AI121" s="66"/>
      <c r="AJ121" s="67"/>
      <c r="AK121" s="42">
        <f t="shared" si="10"/>
        <v>0</v>
      </c>
      <c r="AL121" s="18"/>
      <c r="AM121" s="18"/>
      <c r="AN121" s="122">
        <f>AN120+AH121-AM121</f>
        <v>1809.5119999999993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11"/>
      <c r="D122" s="73"/>
      <c r="E122" s="44"/>
      <c r="F122" s="44"/>
      <c r="G122" s="38"/>
      <c r="H122" s="38"/>
      <c r="I122" s="44"/>
      <c r="J122" s="44"/>
      <c r="K122" s="66"/>
      <c r="L122" s="38">
        <f t="shared" si="9"/>
        <v>0</v>
      </c>
      <c r="M122" s="29"/>
      <c r="N122" s="26">
        <f>L122*M122</f>
        <v>0</v>
      </c>
      <c r="O122" s="40"/>
      <c r="P122" s="26">
        <f>L122*O122</f>
        <v>0</v>
      </c>
      <c r="Q122" s="40"/>
      <c r="R122" s="26">
        <f>L122*Q122</f>
        <v>0</v>
      </c>
      <c r="S122" s="40"/>
      <c r="T122" s="26">
        <f>L122*S122</f>
        <v>0</v>
      </c>
      <c r="U122" s="40"/>
      <c r="V122" s="26">
        <f>L122*U122</f>
        <v>0</v>
      </c>
      <c r="W122" s="40"/>
      <c r="X122" s="26">
        <f>W122*L122</f>
        <v>0</v>
      </c>
      <c r="Y122" s="48"/>
      <c r="Z122" s="18">
        <f>L122*Y122</f>
        <v>0</v>
      </c>
      <c r="AA122" s="28">
        <f>IF(J122&gt;0,(AC122+AK122)/J122,0)</f>
        <v>0</v>
      </c>
      <c r="AB122" s="48"/>
      <c r="AC122" s="38">
        <f>AB122*L122</f>
        <v>0</v>
      </c>
      <c r="AD122" s="29"/>
      <c r="AE122" s="42">
        <f>AH122*(1-AI122)*AD122</f>
        <v>0</v>
      </c>
      <c r="AF122" s="29">
        <f>IF(AND(AD122&gt;0,AB122&gt;0,Y122&gt;0),((Y122-AB122)*AD122)/((AD122-AB122)*Y122),0)</f>
        <v>0</v>
      </c>
      <c r="AG122" s="30">
        <f t="shared" si="7"/>
        <v>0</v>
      </c>
      <c r="AH122" s="44"/>
      <c r="AI122" s="66"/>
      <c r="AJ122" s="67"/>
      <c r="AK122" s="42">
        <f t="shared" si="10"/>
        <v>0</v>
      </c>
      <c r="AL122" s="18"/>
      <c r="AM122" s="18"/>
      <c r="AN122" s="122">
        <f>AN121+AH122-AM122</f>
        <v>1809.5119999999993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0</v>
      </c>
      <c r="E123" s="68"/>
      <c r="F123" s="52">
        <f>SUM(F120:F122)</f>
        <v>0</v>
      </c>
      <c r="G123" s="53"/>
      <c r="H123" s="69"/>
      <c r="I123" s="52">
        <f>SUM(I120:I122)</f>
        <v>0</v>
      </c>
      <c r="J123" s="52">
        <f>SUM(J120:J122)</f>
        <v>0</v>
      </c>
      <c r="K123" s="21">
        <f>IF(J123&gt;0,(J120*K120+J121*K121+J122*K122)/J123,0)</f>
        <v>0</v>
      </c>
      <c r="L123" s="53">
        <f>L120+L121+L122</f>
        <v>0</v>
      </c>
      <c r="M123" s="54">
        <f>IF(L123&gt;0,N123/L123,0)</f>
        <v>0</v>
      </c>
      <c r="N123" s="55">
        <f>N120+N121+N122</f>
        <v>0</v>
      </c>
      <c r="O123" s="21">
        <f>IF(L123&gt;0,P123/L123,0)</f>
        <v>0</v>
      </c>
      <c r="P123" s="55">
        <f>P120+P121+P122</f>
        <v>0</v>
      </c>
      <c r="Q123" s="21">
        <f>IF(L123&gt;0,R123/L123,0)</f>
        <v>0</v>
      </c>
      <c r="R123" s="55">
        <f>R120+R121+R122</f>
        <v>0</v>
      </c>
      <c r="S123" s="21">
        <f>IF(L123&gt;0,T123/L123,0)</f>
        <v>0</v>
      </c>
      <c r="T123" s="55">
        <f>T120+T121+T122</f>
        <v>0</v>
      </c>
      <c r="U123" s="21">
        <f>IF(L123&gt;0,V123/L123,0)</f>
        <v>0</v>
      </c>
      <c r="V123" s="55">
        <f>V120+V121+V122</f>
        <v>0</v>
      </c>
      <c r="W123" s="21">
        <f>IF(L123&gt;0,X123/L123,0)</f>
        <v>0</v>
      </c>
      <c r="X123" s="55">
        <f>X120+X121+X122</f>
        <v>0</v>
      </c>
      <c r="Y123" s="56">
        <f>IF(L123&gt;0,Z123/L123,0)</f>
        <v>0</v>
      </c>
      <c r="Z123" s="57">
        <f>SUM(Z120:Z122)</f>
        <v>0</v>
      </c>
      <c r="AA123" s="63">
        <f>IF(L123&gt;0,(AA120*L120+AA121*L121+AA122*L122)/L123,0)</f>
        <v>0</v>
      </c>
      <c r="AB123" s="56">
        <f>IF(J123&gt;0,(J120*AB120+J121*AB121+J122*AB122)/J123,0)</f>
        <v>0</v>
      </c>
      <c r="AC123" s="53">
        <f>SUM(AC120:AC122)</f>
        <v>0</v>
      </c>
      <c r="AD123" s="54">
        <f>IF(J123&gt;0,(J120*AD120+J121*AD121+J122*AD122)/J123,0)</f>
        <v>0</v>
      </c>
      <c r="AE123" s="59">
        <f>SUM(AE120:AE122)</f>
        <v>0</v>
      </c>
      <c r="AF123" s="54">
        <f>IF(AND(Z123&gt;0),((Z120*AF120+Z121*AF121+Z122*AF122)/Z123),0)</f>
        <v>0</v>
      </c>
      <c r="AG123" s="58">
        <f t="shared" si="7"/>
        <v>0</v>
      </c>
      <c r="AH123" s="52">
        <f>SUM(AH120:AH122)</f>
        <v>0</v>
      </c>
      <c r="AI123" s="21">
        <f>IF(AH123&gt;0,(AI120*AH120+AI121*AH121+AI122*AH122)/AH123,0)</f>
        <v>0</v>
      </c>
      <c r="AJ123" s="54">
        <f>IF(J123&gt;0,(AJ120*J120+AJ121*J121+AJ122*J122)/J123,0)</f>
        <v>0</v>
      </c>
      <c r="AK123" s="59">
        <f>SUM(AK120:AK122)</f>
        <v>0</v>
      </c>
      <c r="AL123" s="70"/>
      <c r="AM123" s="57">
        <f>SUM(AM120:AM122)</f>
        <v>0</v>
      </c>
      <c r="AN123" s="124"/>
      <c r="AO123" s="125">
        <f>AN122</f>
        <v>1809.5119999999993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/>
      <c r="D124" s="12"/>
      <c r="E124" s="12"/>
      <c r="F124" s="12"/>
      <c r="G124" s="147"/>
      <c r="H124" s="13"/>
      <c r="I124" s="12"/>
      <c r="J124" s="12"/>
      <c r="K124" s="14"/>
      <c r="L124" s="25">
        <f>J124*(1-K124)</f>
        <v>0</v>
      </c>
      <c r="M124" s="15"/>
      <c r="N124" s="26">
        <f>L124*M124</f>
        <v>0</v>
      </c>
      <c r="O124" s="14"/>
      <c r="P124" s="26">
        <f>L124*O124</f>
        <v>0</v>
      </c>
      <c r="Q124" s="16"/>
      <c r="R124" s="26">
        <f>L124*Q124</f>
        <v>0</v>
      </c>
      <c r="S124" s="16"/>
      <c r="T124" s="26">
        <f>L124*S124</f>
        <v>0</v>
      </c>
      <c r="U124" s="16"/>
      <c r="V124" s="26">
        <f>L124*U124</f>
        <v>0</v>
      </c>
      <c r="W124" s="16"/>
      <c r="X124" s="26">
        <f>W124*L124</f>
        <v>0</v>
      </c>
      <c r="Y124" s="17"/>
      <c r="Z124" s="61">
        <f>L124*Y124</f>
        <v>0</v>
      </c>
      <c r="AA124" s="28">
        <f>IF(J124&gt;0,(AC124+AK124)/J124,0)</f>
        <v>0</v>
      </c>
      <c r="AB124" s="17"/>
      <c r="AC124" s="25">
        <f>AB124*L124</f>
        <v>0</v>
      </c>
      <c r="AD124" s="141"/>
      <c r="AE124" s="31">
        <f>AH124*(1-AI124)*AD124</f>
        <v>0</v>
      </c>
      <c r="AF124" s="29">
        <f>IF(AND(AD124&gt;0,AB124&gt;0,Y124&gt;0),((Y124-AB124)*AD124)/((AD124-AB124)*Y124),0)</f>
        <v>0</v>
      </c>
      <c r="AG124" s="62">
        <f t="shared" si="7"/>
        <v>0</v>
      </c>
      <c r="AH124" s="12"/>
      <c r="AI124" s="14"/>
      <c r="AJ124" s="15"/>
      <c r="AK124" s="31">
        <f t="shared" si="10"/>
        <v>0</v>
      </c>
      <c r="AL124" s="19"/>
      <c r="AM124" s="19"/>
      <c r="AN124" s="119">
        <f>AN122+AH124-AM124</f>
        <v>1809.5119999999993</v>
      </c>
      <c r="AO124" s="120"/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/>
      <c r="D125" s="73"/>
      <c r="E125" s="44"/>
      <c r="F125" s="35"/>
      <c r="G125" s="148"/>
      <c r="H125" s="38"/>
      <c r="I125" s="35"/>
      <c r="J125" s="35"/>
      <c r="K125" s="66"/>
      <c r="L125" s="38">
        <f t="shared" si="9"/>
        <v>0</v>
      </c>
      <c r="M125" s="39"/>
      <c r="N125" s="26">
        <f>L125*M125</f>
        <v>0</v>
      </c>
      <c r="O125" s="37"/>
      <c r="P125" s="26">
        <f>L125*O125</f>
        <v>0</v>
      </c>
      <c r="Q125" s="40"/>
      <c r="R125" s="26">
        <f>L125*Q125</f>
        <v>0</v>
      </c>
      <c r="S125" s="40"/>
      <c r="T125" s="26">
        <f>L125*S125</f>
        <v>0</v>
      </c>
      <c r="U125" s="40"/>
      <c r="V125" s="26">
        <f>L125*U125</f>
        <v>0</v>
      </c>
      <c r="W125" s="40"/>
      <c r="X125" s="26">
        <f>W125*L125</f>
        <v>0</v>
      </c>
      <c r="Y125" s="41"/>
      <c r="Z125" s="18">
        <f>L125*Y125</f>
        <v>0</v>
      </c>
      <c r="AA125" s="28">
        <f>IF(J125&gt;0,(AC125+AK125)/J125,0)</f>
        <v>0</v>
      </c>
      <c r="AB125" s="41"/>
      <c r="AC125" s="38">
        <f>AB125*L125</f>
        <v>0</v>
      </c>
      <c r="AD125" s="29"/>
      <c r="AE125" s="42">
        <f>AH125*(1-AI125)*AD125</f>
        <v>0</v>
      </c>
      <c r="AF125" s="29">
        <f>IF(AND(AD125&gt;0,AB125&gt;0,Y125&gt;0),((Y125-AB125)*AD125)/((AD125-AB125)*Y125),0)</f>
        <v>0</v>
      </c>
      <c r="AG125" s="30">
        <f t="shared" si="7"/>
        <v>0</v>
      </c>
      <c r="AH125" s="35"/>
      <c r="AI125" s="66"/>
      <c r="AJ125" s="67"/>
      <c r="AK125" s="42">
        <f t="shared" si="10"/>
        <v>0</v>
      </c>
      <c r="AL125" s="18"/>
      <c r="AM125" s="18"/>
      <c r="AN125" s="122">
        <f>AN124+AH125-AM125</f>
        <v>1809.5119999999993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11"/>
      <c r="D126" s="73"/>
      <c r="E126" s="44"/>
      <c r="F126" s="44"/>
      <c r="G126" s="149"/>
      <c r="H126" s="38"/>
      <c r="I126" s="44"/>
      <c r="J126" s="44"/>
      <c r="K126" s="66"/>
      <c r="L126" s="38">
        <f t="shared" si="9"/>
        <v>0</v>
      </c>
      <c r="M126" s="29"/>
      <c r="N126" s="26">
        <f>L126*M126</f>
        <v>0</v>
      </c>
      <c r="O126" s="40"/>
      <c r="P126" s="26">
        <f>L126*O126</f>
        <v>0</v>
      </c>
      <c r="Q126" s="40"/>
      <c r="R126" s="26">
        <f>L126*Q126</f>
        <v>0</v>
      </c>
      <c r="S126" s="40"/>
      <c r="T126" s="26">
        <f>L126*S126</f>
        <v>0</v>
      </c>
      <c r="U126" s="40"/>
      <c r="V126" s="26">
        <f>L126*U126</f>
        <v>0</v>
      </c>
      <c r="W126" s="40"/>
      <c r="X126" s="26">
        <f>W126*L126</f>
        <v>0</v>
      </c>
      <c r="Y126" s="48"/>
      <c r="Z126" s="18">
        <f>L126*Y126</f>
        <v>0</v>
      </c>
      <c r="AA126" s="28">
        <f>IF(J126&gt;0,(AC126+AK126)/J126,0)</f>
        <v>0</v>
      </c>
      <c r="AB126" s="48"/>
      <c r="AC126" s="38">
        <f>AB126*L126</f>
        <v>0</v>
      </c>
      <c r="AD126" s="29"/>
      <c r="AE126" s="42">
        <f>AH126*(1-AI126)*AD126</f>
        <v>0</v>
      </c>
      <c r="AF126" s="29">
        <f>IF(AND(AD126&gt;0,AB126&gt;0,Y126&gt;0),((Y126-AB126)*AD126)/((AD126-AB126)*Y126),0)</f>
        <v>0</v>
      </c>
      <c r="AG126" s="30">
        <f t="shared" si="7"/>
        <v>0</v>
      </c>
      <c r="AH126" s="44"/>
      <c r="AI126" s="66"/>
      <c r="AJ126" s="67"/>
      <c r="AK126" s="42">
        <f t="shared" si="10"/>
        <v>0</v>
      </c>
      <c r="AL126" s="18"/>
      <c r="AM126" s="18"/>
      <c r="AN126" s="122">
        <f>AN125+AH126-AM126</f>
        <v>1809.5119999999993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0</v>
      </c>
      <c r="E127" s="68"/>
      <c r="F127" s="52">
        <f>SUM(F124:F126)</f>
        <v>0</v>
      </c>
      <c r="G127" s="69"/>
      <c r="H127" s="69"/>
      <c r="I127" s="52">
        <f>SUM(I124:I126)</f>
        <v>0</v>
      </c>
      <c r="J127" s="52">
        <f>SUM(J124:J126)</f>
        <v>0</v>
      </c>
      <c r="K127" s="21">
        <f>IF(J127&gt;0,(J124*K124+J125*K125+J126*K126)/J127,0)</f>
        <v>0</v>
      </c>
      <c r="L127" s="53">
        <f>L124+L125+L126</f>
        <v>0</v>
      </c>
      <c r="M127" s="54">
        <f>IF(L127&gt;0,N127/L127,0)</f>
        <v>0</v>
      </c>
      <c r="N127" s="55">
        <f>N124+N125+N126</f>
        <v>0</v>
      </c>
      <c r="O127" s="21">
        <f>IF(L127&gt;0,P127/L127,0)</f>
        <v>0</v>
      </c>
      <c r="P127" s="55">
        <f>P124+P125+P126</f>
        <v>0</v>
      </c>
      <c r="Q127" s="21">
        <f>IF(L127&gt;0,R127/L127,0)</f>
        <v>0</v>
      </c>
      <c r="R127" s="55">
        <f>R124+R125+R126</f>
        <v>0</v>
      </c>
      <c r="S127" s="21">
        <f>IF(L127&gt;0,T127/L127,0)</f>
        <v>0</v>
      </c>
      <c r="T127" s="55">
        <f>T124+T125+T126</f>
        <v>0</v>
      </c>
      <c r="U127" s="21">
        <f>IF(L127&gt;0,V127/L127,0)</f>
        <v>0</v>
      </c>
      <c r="V127" s="55">
        <f>V124+V125+V126</f>
        <v>0</v>
      </c>
      <c r="W127" s="21">
        <f>IF(L127&gt;0,X127/L127,0)</f>
        <v>0</v>
      </c>
      <c r="X127" s="55">
        <f>X124+X125+X126</f>
        <v>0</v>
      </c>
      <c r="Y127" s="56">
        <f>IF(L127&gt;0,Z127/L127,0)</f>
        <v>0</v>
      </c>
      <c r="Z127" s="57">
        <f>SUM(Z124:Z126)</f>
        <v>0</v>
      </c>
      <c r="AA127" s="63">
        <f>IF(L127&gt;0,(AA124*L124+AA125*L125+AA126*L126)/L127,0)</f>
        <v>0</v>
      </c>
      <c r="AB127" s="56">
        <f>IF(J127&gt;0,(J124*AB124+J125*AB125+J126*AB126)/J127,0)</f>
        <v>0</v>
      </c>
      <c r="AC127" s="53">
        <f>SUM(AC124:AC126)</f>
        <v>0</v>
      </c>
      <c r="AD127" s="54">
        <f>IF(J127&gt;0,(J124*AD124+J125*AD125+J126*AD126)/J127,0)</f>
        <v>0</v>
      </c>
      <c r="AE127" s="59">
        <f>SUM(AE124:AE126)</f>
        <v>0</v>
      </c>
      <c r="AF127" s="54">
        <f>IF(AND(Z127&gt;0),((Z124*AF124+Z125*AF125+Z126*AF126)/Z127),0)</f>
        <v>0</v>
      </c>
      <c r="AG127" s="58">
        <f t="shared" si="7"/>
        <v>0</v>
      </c>
      <c r="AH127" s="52">
        <f>SUM(AH124:AH126)</f>
        <v>0</v>
      </c>
      <c r="AI127" s="21">
        <f>IF(AH127&gt;0,(AI124*AH124+AI125*AH125+AI126*AH126)/AH127,0)</f>
        <v>0</v>
      </c>
      <c r="AJ127" s="54">
        <f>IF(J127&gt;0,(AJ124*J124+AJ125*J125+AJ126*J126)/J127,0)</f>
        <v>0</v>
      </c>
      <c r="AK127" s="59">
        <f>SUM(AK124:AK126)</f>
        <v>0</v>
      </c>
      <c r="AL127" s="70"/>
      <c r="AM127" s="57">
        <f>SUM(AM124:AM126)</f>
        <v>0</v>
      </c>
      <c r="AN127" s="124"/>
      <c r="AO127" s="125">
        <f>AN126</f>
        <v>1809.5119999999993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1243679</v>
      </c>
      <c r="E128" s="86"/>
      <c r="F128" s="86">
        <f>SUM(F127,F123,F119,F115,F111,F107,F103,F99,F95,F91,F87,F83,F79,F75,F71,F67,F63,F59,F55,F51,F47,F43,F39,F35,F31,F27,F23,F19,F15,F11,F7)</f>
        <v>1181447</v>
      </c>
      <c r="G128" s="92"/>
      <c r="H128" s="86"/>
      <c r="I128" s="86">
        <f>SUM(I127,I123,I119,I115,I111,I107,I103,I99,I95,I91,I87,I83,I79,I75,I71,I67,I63,I59,I55,I51,I47,I43,I39,I35,I31,I27,I23,I19,I15,I11,I7)</f>
        <v>1262089</v>
      </c>
      <c r="J128" s="86">
        <f>SUM(J127,J123,J119,J115,J111,J107,J103,J99,J95,J91,J87,J83,J79,J75,J71,J67,J63,J59,J55,J51,J47,J43,J39,J35,J31,J27,J23,J19,J15,J11,J7)</f>
        <v>1249655</v>
      </c>
      <c r="K128" s="87">
        <f>1-L128/J128</f>
        <v>7.5371208053422678E-2</v>
      </c>
      <c r="L128" s="86">
        <f>SUM(L127,L123,L119,L115,L111,L107,L103,L99,L95,L91,L87,L83,L79,L75,L71,L67,L63,L59,L55,L51,L47,L43,L39,L35,L31,L27,L23,L19,L15,L11,L7)</f>
        <v>1155466.993</v>
      </c>
      <c r="M128" s="88">
        <f>IF(AND(L128&gt;0),(N128/L128),0)</f>
        <v>0.69478484613103941</v>
      </c>
      <c r="N128" s="86">
        <f>SUM(N127,N123,N119,N115,N111,N107,N103,N99,N95,N91,N87,N83,N79,N75,N71,N67,N63,N59,N55,N51,N47,N43,N39,N35,N31,N27,N23,N19,N15,N11,N7)</f>
        <v>802800.95694099984</v>
      </c>
      <c r="O128" s="88">
        <f>P128/L128</f>
        <v>0.15454450721986135</v>
      </c>
      <c r="P128" s="86">
        <f>SUM(P127,P123,P119,P115,P111,P107,P103,P99,P95,P91,P87,P83,P79,P75,P71,P67,P63,P59,P55,P51,P47,P43,P39,P35,P31,P27,P23,P19,P15,P11,P7)</f>
        <v>178571.07704199999</v>
      </c>
      <c r="Q128" s="88">
        <f>R128/L128</f>
        <v>0.15068202743979206</v>
      </c>
      <c r="R128" s="86">
        <f>SUM(R127,R123,R119,R115,R111,R107,R103,R99,R95,R91,R87,R83,R79,R75,R71,R67,R63,R59,R55,R51,R47,R43,R39,R35,R31,R27,R23,R19,R15,R11,R7)</f>
        <v>174108.10914500002</v>
      </c>
      <c r="S128" s="88">
        <f>T128/L128</f>
        <v>0.19720646593926552</v>
      </c>
      <c r="T128" s="86">
        <f>SUM(T127,T123,T119,T115,T111,T107,T103,T99,T95,T91,T87,T83,T79,T75,T71,T67,T63,T59,T55,T51,T47,T43,T39,T35,T31,T27,T23,T19,T15,T11,T7)</f>
        <v>227865.56219900007</v>
      </c>
      <c r="U128" s="88">
        <f>V128/L128</f>
        <v>0.51260999824077202</v>
      </c>
      <c r="V128" s="86">
        <f>SUM(V127,V123,V119,V115,V111,V107,V103,V99,V95,V91,V87,V83,V79,V75,V71,V67,V63,V59,V55,V51,V47,V43,V39,V35,V31,V27,V23,V19,V15,V11,V7)</f>
        <v>592303.93324900011</v>
      </c>
      <c r="W128" s="88">
        <f>IF(AND(L128&gt;0),(X128/L128),0)</f>
        <v>0.39894430369072437</v>
      </c>
      <c r="X128" s="86">
        <f>SUM(X127,X123,X119,X115,X111,X107,X103,X99,X95,X91,X87,X83,X79,X75,X71,X67,X63,X59,X55,X51,X47,X43,X39,X35,X31,X27,X23,X19,X15,X11,X7)</f>
        <v>460966.97496000008</v>
      </c>
      <c r="Y128" s="89">
        <f>IF(AND(L128&gt;0),(Z128/L128),0)</f>
        <v>3.1743492332973982E-3</v>
      </c>
      <c r="Z128" s="86">
        <f>SUM(Z127,Z123,Z119,Z115,Z111,Z107,Z103,Z99,Z95,Z91,Z87,Z83,Z79,Z75,Z71,Z67,Z63,Z59,Z55,Z51,Z47,Z43,Z39,Z35,Z31,Z27,Z23,Z19,Z15,Z11,Z7)</f>
        <v>3667.8557633300002</v>
      </c>
      <c r="AA128" s="90">
        <f>(AC128+AK128)/J128</f>
        <v>3.0006044955607747E-3</v>
      </c>
      <c r="AB128" s="91">
        <f>AC128/(L128-AH128)</f>
        <v>2.9251960573763402E-4</v>
      </c>
      <c r="AC128" s="92">
        <f>SUM(AC127,AC123,AC119,AC115,AC111,AC107,AC103,AC99,AC95,AC91,AC87,AC83,AC79,AC75,AC71,AC67,AC63,AC59,AC55,AC51,AC47,AC43,AC39,AC35,AC31,AC27,AC23,AC19,AC15,AC11,AC7)</f>
        <v>333.08154230000008</v>
      </c>
      <c r="AD128" s="88">
        <f>AE128/AH128</f>
        <v>0.2034903662203178</v>
      </c>
      <c r="AE128" s="86">
        <f>SUM(AE127,AE123,AE119,AE115,AE111,AE107,AE103,AE99,AE95,AE91,AE87,AE83,AE79,AE75,AE71,AE67,AE63,AE59,AE55,AE51,AE47,AE43,AE39,AE35,AE31,AE27,AE23,AE19,AE15,AE11,AE7)</f>
        <v>3419.2486236</v>
      </c>
      <c r="AF128" s="93">
        <f>((Y128-AB128)*AJ128)/((AJ128-AB128)*Y128)</f>
        <v>0.90915687402186796</v>
      </c>
      <c r="AG128" s="94">
        <f>((AA128-AB128)*AJ128)/((AJ128-AB128)*AA128)</f>
        <v>0.90381334209696007</v>
      </c>
      <c r="AH128" s="86">
        <f>SUM(AH127,AH123,AH119,AH115,AH111,AH107,AH103,AH99,AH95,AH91,AH87,AH83,AH79,AH75,AH71,AH67,AH63,AH59,AH55,AH51,AH47,AH43,AH39,AH35,AH31,AH27,AH23,AH19,AH15,AH11,AH7)</f>
        <v>16803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8.6092812891603268E-2</v>
      </c>
      <c r="AJ128" s="88">
        <f>AK128/AH128</f>
        <v>0.20333505139558411</v>
      </c>
      <c r="AK128" s="86">
        <f>SUM(AK127,AK123,AK119,AK115,AK111,AK107,AK103,AK99,AK95,AK91,AK87,AK83,AK79,AK75,AK71,AK67,AK63,AK59,AK55,AK51,AK47,AK43,AK39,AK35,AK31,AK27,AK23,AK19,AK15,AK11,AK7)</f>
        <v>3416.6388686</v>
      </c>
      <c r="AL128" s="86"/>
      <c r="AM128" s="128">
        <f>SUM(AM127,AM123,AM119,AM115,AM111,AM107,AM103,AM99,AM95,AM91,AM87,AM83,AM79,AM75,AM71,AM67,AM63,AM59,AM55,AM51,AM47,AM43,AM39,AM35,AM31,AM27,AM23,AM19,AM15,AM11,AM7)</f>
        <v>16735.759999999998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L1:L1048576 R1:R1048576 AC1:AC1048576 AG1:AG1048576 Z1:AA1048576" name="Range1_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_1"/>
    <protectedRange sqref="AF4:AF6" name="Range1"/>
    <protectedRange sqref="AF8:AF10" name="Range1_1"/>
    <protectedRange sqref="AF12:AF14" name="Range1_2_2"/>
    <protectedRange sqref="AF16:AF18" name="Range1_3_1"/>
    <protectedRange sqref="AF20:AF22" name="Range1_4_1"/>
    <protectedRange sqref="AF24:AF26" name="Range1_6_1"/>
    <protectedRange sqref="AF28:AF30" name="Range1_8_1"/>
    <protectedRange sqref="AF32:AF34" name="Range1_10_1"/>
    <protectedRange sqref="AF36:AF38" name="Range1_11_1"/>
    <protectedRange sqref="AF40:AF42" name="Range1_13_1"/>
    <protectedRange sqref="AF44:AF46" name="Range1_14_1"/>
    <protectedRange sqref="AF48:AF50" name="Range1_15_1"/>
    <protectedRange sqref="AF52:AF54" name="Range1_16_1"/>
    <protectedRange sqref="AF56:AF58" name="Range1_17_1"/>
    <protectedRange sqref="AF60:AF62" name="Range1_19_1"/>
    <protectedRange sqref="AF64:AF66" name="Range1_21_1"/>
    <protectedRange sqref="AF68:AF70" name="Range1_23_1"/>
    <protectedRange sqref="AF72:AF74" name="Range1_24_1"/>
    <protectedRange sqref="AF76:AF78" name="Range1_26_1"/>
    <protectedRange sqref="AF80:AF82" name="Range1_27_1"/>
    <protectedRange sqref="AF84:AF86" name="Range1_29_1"/>
    <protectedRange sqref="AF88:AF90" name="Range1_30_1"/>
    <protectedRange sqref="AF92:AF94" name="Range1_32_1"/>
    <protectedRange sqref="AF96:AF98" name="Range1_34_1"/>
    <protectedRange sqref="AF100:AF102" name="Range1_35_1"/>
    <protectedRange sqref="AF104:AF106" name="Range1_36_1"/>
    <protectedRange sqref="AF108:AF110" name="Range1_37_1"/>
    <protectedRange sqref="AF112:AF114" name="Range1_39_1"/>
    <protectedRange sqref="AF116:AF118" name="Range1_41_1"/>
    <protectedRange sqref="AF120:AF122" name="Range1_42_1"/>
    <protectedRange sqref="AF124:AF126" name="Range1_44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T1:AU1"/>
    <mergeCell ref="A60:A63"/>
    <mergeCell ref="A76:A79"/>
    <mergeCell ref="A32:A35"/>
    <mergeCell ref="A36:A39"/>
    <mergeCell ref="A44:A47"/>
    <mergeCell ref="A64:A67"/>
    <mergeCell ref="A68:A71"/>
    <mergeCell ref="A72:A75"/>
    <mergeCell ref="AR1:AS1"/>
    <mergeCell ref="A4:A7"/>
    <mergeCell ref="A28:A31"/>
    <mergeCell ref="A1:A2"/>
    <mergeCell ref="B1:B2"/>
    <mergeCell ref="A24:A27"/>
    <mergeCell ref="A40:A43"/>
    <mergeCell ref="A48:A51"/>
    <mergeCell ref="C1:C2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3" activePane="bottomLeft" state="frozen"/>
      <selection pane="bottomLeft" activeCell="AK131" sqref="AK131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0.8554687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11.2851562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2.42578125" style="97" customWidth="1"/>
    <col min="31" max="31" width="15" style="99" hidden="1" customWidth="1"/>
    <col min="32" max="32" width="13.570312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42578125" style="131" customWidth="1"/>
    <col min="40" max="40" width="11.5703125" style="132" hidden="1" customWidth="1"/>
    <col min="41" max="41" width="11.5703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f>Февруари!AO127</f>
        <v>1809.5119999999993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11" t="s">
        <v>49</v>
      </c>
      <c r="D4" s="12">
        <v>7289</v>
      </c>
      <c r="E4" s="12">
        <v>0</v>
      </c>
      <c r="F4" s="12">
        <v>6986</v>
      </c>
      <c r="G4" s="13">
        <v>0.9</v>
      </c>
      <c r="H4" s="13">
        <v>3.2</v>
      </c>
      <c r="I4" s="12">
        <v>7769</v>
      </c>
      <c r="J4" s="12">
        <v>14568</v>
      </c>
      <c r="K4" s="14">
        <v>7.1999999999999995E-2</v>
      </c>
      <c r="L4" s="25">
        <f>J4*(1-K4)</f>
        <v>13519.104000000001</v>
      </c>
      <c r="M4" s="15">
        <v>0.60499999999999998</v>
      </c>
      <c r="N4" s="26">
        <f>L4*M4</f>
        <v>8179.0579200000002</v>
      </c>
      <c r="O4" s="14">
        <v>0.18</v>
      </c>
      <c r="P4" s="26">
        <f>L4*O4</f>
        <v>2433.4387200000001</v>
      </c>
      <c r="Q4" s="16">
        <v>0.215</v>
      </c>
      <c r="R4" s="26">
        <f>L4*Q4</f>
        <v>2906.6073600000004</v>
      </c>
      <c r="S4" s="27">
        <v>0.21099999999999999</v>
      </c>
      <c r="T4" s="26">
        <f>L4*S4</f>
        <v>2852.5309440000001</v>
      </c>
      <c r="U4" s="16">
        <v>0.5</v>
      </c>
      <c r="V4" s="26">
        <f>L4*U4</f>
        <v>6759.5520000000006</v>
      </c>
      <c r="W4" s="16">
        <v>0.4</v>
      </c>
      <c r="X4" s="26">
        <f>W4*L4</f>
        <v>5407.6416000000008</v>
      </c>
      <c r="Y4" s="17">
        <v>3.13E-3</v>
      </c>
      <c r="Z4" s="18">
        <f>L4*Y4</f>
        <v>42.314795520000004</v>
      </c>
      <c r="AA4" s="28">
        <f>IF(J4&gt;0,(AC4+AK4)/J4,0)</f>
        <v>2.842582141680395E-3</v>
      </c>
      <c r="AB4" s="17">
        <v>3.1E-4</v>
      </c>
      <c r="AC4" s="25">
        <f>AB4*L4</f>
        <v>4.1909222400000008</v>
      </c>
      <c r="AD4" s="141">
        <v>0.20630000000000001</v>
      </c>
      <c r="AE4" s="31">
        <f>AH4*(1-AI4)*AD4</f>
        <v>34.618790400000002</v>
      </c>
      <c r="AF4" s="29">
        <f>IF(AND(AD4&gt;0,AB4&gt;0,Y4&gt;0),((Y4-AB4)*AD4)/((AD4-AB4)*Y4),0)</f>
        <v>0.90231434355742013</v>
      </c>
      <c r="AG4" s="62">
        <f t="shared" ref="AG4:AG35" si="0">IF(AND(AA4&gt;0,AJ4&gt;0,AB4&gt;0),((AJ4*(AA4-AB4))/(AA4*(AJ4-AB4))),0)</f>
        <v>0.89219120043795419</v>
      </c>
      <c r="AH4" s="12">
        <v>184</v>
      </c>
      <c r="AI4" s="14">
        <v>8.7999999999999995E-2</v>
      </c>
      <c r="AJ4" s="15">
        <v>0.2218</v>
      </c>
      <c r="AK4" s="31">
        <f>AH4*(1-AI4)*AJ4</f>
        <v>37.219814399999997</v>
      </c>
      <c r="AL4" s="19">
        <v>1.67</v>
      </c>
      <c r="AM4" s="19"/>
      <c r="AN4" s="119">
        <f>AN3+AH4-AM4</f>
        <v>1993.5119999999993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50</v>
      </c>
      <c r="D5" s="35">
        <v>19252</v>
      </c>
      <c r="E5" s="35">
        <v>1</v>
      </c>
      <c r="F5" s="35">
        <v>16502</v>
      </c>
      <c r="G5" s="36">
        <v>0.9</v>
      </c>
      <c r="H5" s="36">
        <v>3.1</v>
      </c>
      <c r="I5" s="35">
        <v>17158</v>
      </c>
      <c r="J5" s="35">
        <v>14367</v>
      </c>
      <c r="K5" s="37">
        <v>7.0999999999999994E-2</v>
      </c>
      <c r="L5" s="38">
        <f>J5*(1-K5)</f>
        <v>13346.943000000001</v>
      </c>
      <c r="M5" s="39">
        <v>0.64200000000000002</v>
      </c>
      <c r="N5" s="26">
        <f>L5*M5</f>
        <v>8568.7374060000002</v>
      </c>
      <c r="O5" s="37">
        <v>0.157</v>
      </c>
      <c r="P5" s="26">
        <f>L5*O5</f>
        <v>2095.4700510000002</v>
      </c>
      <c r="Q5" s="40">
        <v>0.20100000000000001</v>
      </c>
      <c r="R5" s="26">
        <f>L5*Q5</f>
        <v>2682.7355430000002</v>
      </c>
      <c r="S5" s="29">
        <v>0.21</v>
      </c>
      <c r="T5" s="26">
        <f>L5*S5</f>
        <v>2802.8580300000003</v>
      </c>
      <c r="U5" s="40">
        <v>0.51300000000000001</v>
      </c>
      <c r="V5" s="26">
        <f>L5*U5</f>
        <v>6846.9817590000011</v>
      </c>
      <c r="W5" s="40">
        <v>0.4</v>
      </c>
      <c r="X5" s="26">
        <f>W5*L5</f>
        <v>5338.7772000000004</v>
      </c>
      <c r="Y5" s="41">
        <v>3.1099999999999999E-3</v>
      </c>
      <c r="Z5" s="18">
        <f>L5*Y5</f>
        <v>41.508992730000003</v>
      </c>
      <c r="AA5" s="28">
        <f>IF(J5&gt;0,(AC5+AK5)/J5,0)</f>
        <v>2.9599800146168308E-3</v>
      </c>
      <c r="AB5" s="41">
        <v>2.9E-4</v>
      </c>
      <c r="AC5" s="38">
        <f>AB5*L5</f>
        <v>3.8706134700000003</v>
      </c>
      <c r="AD5" s="29">
        <v>0.1983</v>
      </c>
      <c r="AE5" s="42">
        <f>AH5*(1-AI5)*AD5</f>
        <v>32.220973800000003</v>
      </c>
      <c r="AF5" s="29">
        <f>IF(AND(AD5&gt;0,AB5&gt;0,Y5&gt;0),((Y5-AB5)*AD5)/((AD5-AB5)*Y5),0)</f>
        <v>0.90808041621854496</v>
      </c>
      <c r="AG5" s="30">
        <f t="shared" si="0"/>
        <v>0.90312727729821751</v>
      </c>
      <c r="AH5" s="35">
        <v>177</v>
      </c>
      <c r="AI5" s="37">
        <v>8.2000000000000003E-2</v>
      </c>
      <c r="AJ5" s="39">
        <v>0.2379</v>
      </c>
      <c r="AK5" s="42">
        <f>AH5*(1-AI5)*AJ5</f>
        <v>38.655419400000007</v>
      </c>
      <c r="AL5" s="43">
        <v>1.7</v>
      </c>
      <c r="AM5" s="43"/>
      <c r="AN5" s="134">
        <f>AN4+AH5-AM5</f>
        <v>2170.5119999999993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47" t="s">
        <v>51</v>
      </c>
      <c r="D6" s="44">
        <v>16760</v>
      </c>
      <c r="E6" s="44">
        <v>1</v>
      </c>
      <c r="F6" s="44">
        <v>17819</v>
      </c>
      <c r="G6" s="38">
        <v>0.8</v>
      </c>
      <c r="H6" s="38">
        <v>3.2</v>
      </c>
      <c r="I6" s="44">
        <v>18467</v>
      </c>
      <c r="J6" s="44">
        <v>14527</v>
      </c>
      <c r="K6" s="40">
        <v>7.1999999999999995E-2</v>
      </c>
      <c r="L6" s="38">
        <f>J6*(1-K6)</f>
        <v>13481.056</v>
      </c>
      <c r="M6" s="29">
        <v>0.61699999999999999</v>
      </c>
      <c r="N6" s="26">
        <f>L6*M6</f>
        <v>8317.811552000001</v>
      </c>
      <c r="O6" s="40">
        <v>0.18</v>
      </c>
      <c r="P6" s="26">
        <f>L6*O6</f>
        <v>2426.5900799999999</v>
      </c>
      <c r="Q6" s="40">
        <v>0.20300000000000001</v>
      </c>
      <c r="R6" s="26">
        <f>L6*Q6</f>
        <v>2736.6543680000004</v>
      </c>
      <c r="S6" s="29">
        <v>0.20799999999999999</v>
      </c>
      <c r="T6" s="26">
        <f>L6*S6</f>
        <v>2804.0596479999999</v>
      </c>
      <c r="U6" s="40">
        <v>0.505</v>
      </c>
      <c r="V6" s="26">
        <f>L6*U6</f>
        <v>6807.9332800000002</v>
      </c>
      <c r="W6" s="40">
        <v>0.4</v>
      </c>
      <c r="X6" s="26">
        <f>W6*L6</f>
        <v>5392.4224000000004</v>
      </c>
      <c r="Y6" s="48">
        <v>3.13E-3</v>
      </c>
      <c r="Z6" s="18">
        <f>L6*Y6</f>
        <v>42.195705279999999</v>
      </c>
      <c r="AA6" s="28">
        <f>IF(J6&gt;0,(AC6+AK6)/J6,0)</f>
        <v>2.7841208563364772E-3</v>
      </c>
      <c r="AB6" s="48">
        <v>2.7999999999999998E-4</v>
      </c>
      <c r="AC6" s="38">
        <f>AB6*L6</f>
        <v>3.7746956799999998</v>
      </c>
      <c r="AD6" s="29">
        <v>0.20300000000000001</v>
      </c>
      <c r="AE6" s="42">
        <f>AH6*(1-AI6)*AD6</f>
        <v>35.330120000000008</v>
      </c>
      <c r="AF6" s="29">
        <f>IF(AND(AD6&gt;0,AB6&gt;0,Y6&gt;0),((Y6-AB6)*AD6)/((AD6-AB6)*Y6),0)</f>
        <v>0.9118007872486894</v>
      </c>
      <c r="AG6" s="30">
        <f t="shared" si="0"/>
        <v>0.90062649906564352</v>
      </c>
      <c r="AH6" s="44">
        <v>190</v>
      </c>
      <c r="AI6" s="40">
        <v>8.4000000000000005E-2</v>
      </c>
      <c r="AJ6" s="29">
        <v>0.2107</v>
      </c>
      <c r="AK6" s="42">
        <f>AH6*(1-AI6)*AJ6</f>
        <v>36.670228000000002</v>
      </c>
      <c r="AL6" s="18">
        <v>1.65</v>
      </c>
      <c r="AM6" s="18"/>
      <c r="AN6" s="134">
        <f>AN5+AH6-AM6</f>
        <v>2360.5119999999993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43301</v>
      </c>
      <c r="E7" s="52"/>
      <c r="F7" s="52">
        <f>SUM(F4:F6)</f>
        <v>41307</v>
      </c>
      <c r="G7" s="53"/>
      <c r="H7" s="53"/>
      <c r="I7" s="52">
        <f>SUM(I4:I6)</f>
        <v>43394</v>
      </c>
      <c r="J7" s="52">
        <f>SUM(J4:J6)</f>
        <v>43462</v>
      </c>
      <c r="K7" s="21">
        <f>IF(J7&gt;0,(J4*K4+J5*K5+J6*K6)/J7,0)</f>
        <v>7.1669435368827944E-2</v>
      </c>
      <c r="L7" s="53">
        <f>L4+L5+L6</f>
        <v>40347.103000000003</v>
      </c>
      <c r="M7" s="54">
        <f>IF(L7&gt;0,N7/L7,0)</f>
        <v>0.62124923511856589</v>
      </c>
      <c r="N7" s="55">
        <f>N4+N5+N6</f>
        <v>25065.606877999999</v>
      </c>
      <c r="O7" s="21">
        <f>IF(L7&gt;0,P7/L7,0)</f>
        <v>0.17239153083679887</v>
      </c>
      <c r="P7" s="55">
        <f>P4+P5+P6</f>
        <v>6955.4988510000003</v>
      </c>
      <c r="Q7" s="21">
        <f>IF(L7&gt;0,R7/L7,0)</f>
        <v>0.2063592340446351</v>
      </c>
      <c r="R7" s="55">
        <f>R4+R5+R6</f>
        <v>8325.9972710000002</v>
      </c>
      <c r="S7" s="21">
        <f>IF(L7&gt;0,T7/L7,0)</f>
        <v>0.20966681602889803</v>
      </c>
      <c r="T7" s="55">
        <f>T4+T5+T6</f>
        <v>8459.4486219999999</v>
      </c>
      <c r="U7" s="21">
        <f>IF(L7&gt;0,V7/L7,0)</f>
        <v>0.50597107403225461</v>
      </c>
      <c r="V7" s="55">
        <f>V4+V5+V6</f>
        <v>20414.467039000003</v>
      </c>
      <c r="W7" s="21">
        <f>IF(L7&gt;0,X7/L7,0)</f>
        <v>0.4</v>
      </c>
      <c r="X7" s="55">
        <f>X4+X5+X6</f>
        <v>16138.841200000003</v>
      </c>
      <c r="Y7" s="56">
        <f>IF(L7&gt;0,Z7/L7,0)</f>
        <v>3.1233839398580859E-3</v>
      </c>
      <c r="Z7" s="57">
        <f>SUM(Z4:Z6)</f>
        <v>126.01949353000001</v>
      </c>
      <c r="AA7" s="56">
        <f>IF(L7&gt;0,(AA4*L4+AA5*L5+AA6*L6)/L7,0)</f>
        <v>2.8618842178877134E-3</v>
      </c>
      <c r="AB7" s="56">
        <f>IF(J7&gt;0,(J4*AB4+J5*AB5+J6*AB6)/J7,0)</f>
        <v>2.93361327136349E-4</v>
      </c>
      <c r="AC7" s="53">
        <f>SUM(AC4:AC6)</f>
        <v>11.836231390000002</v>
      </c>
      <c r="AD7" s="54">
        <f>IF(J7&gt;0,(J4*AD4+J5*AD5+J6*AD6)/J7,0)</f>
        <v>0.20255247112420044</v>
      </c>
      <c r="AE7" s="59">
        <f>SUM(AE4:AE6)</f>
        <v>102.16988420000001</v>
      </c>
      <c r="AF7" s="54">
        <f>IF(AND(Z7&gt;0),((Z4*AF4+Z5*AF5+Z6*AF6)/Z7),0)</f>
        <v>0.9073899952078619</v>
      </c>
      <c r="AG7" s="58">
        <f t="shared" si="0"/>
        <v>0.89867368709773621</v>
      </c>
      <c r="AH7" s="52">
        <f>SUM(AH4:AH6)</f>
        <v>551</v>
      </c>
      <c r="AI7" s="21">
        <f>IF(AH7&gt;0,(AI4*AH4+AI5*AH5+AI6*AH6)/AH7,0)</f>
        <v>8.4693284936479138E-2</v>
      </c>
      <c r="AJ7" s="54">
        <f>IF(J7&gt;0,(AJ4*J4+AJ5*J5+AJ6*J6)/J7,0)</f>
        <v>0.2234119598729925</v>
      </c>
      <c r="AK7" s="59">
        <f>SUM(AK4:AK6)</f>
        <v>112.5454618</v>
      </c>
      <c r="AL7" s="57"/>
      <c r="AM7" s="57">
        <f>SUM(AM4:AM6)</f>
        <v>0</v>
      </c>
      <c r="AN7" s="124"/>
      <c r="AO7" s="125">
        <f>AN6</f>
        <v>2360.5119999999993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49</v>
      </c>
      <c r="D8" s="12">
        <v>4356</v>
      </c>
      <c r="E8" s="12">
        <v>1</v>
      </c>
      <c r="F8" s="12">
        <v>6169</v>
      </c>
      <c r="G8" s="13">
        <v>0.4</v>
      </c>
      <c r="H8" s="13">
        <v>2.4</v>
      </c>
      <c r="I8" s="12">
        <v>6801</v>
      </c>
      <c r="J8" s="12">
        <v>13768</v>
      </c>
      <c r="K8" s="14">
        <v>7.1999999999999995E-2</v>
      </c>
      <c r="L8" s="25">
        <f>J8*(1-K8)</f>
        <v>12776.704000000002</v>
      </c>
      <c r="M8" s="15">
        <v>0.72599999999999998</v>
      </c>
      <c r="N8" s="26">
        <f>L8*M8</f>
        <v>9275.8871040000013</v>
      </c>
      <c r="O8" s="14">
        <v>0.14299999999999999</v>
      </c>
      <c r="P8" s="26">
        <f>L8*O8</f>
        <v>1827.0686720000001</v>
      </c>
      <c r="Q8" s="16">
        <v>0.13100000000000001</v>
      </c>
      <c r="R8" s="26">
        <f>L8*Q8</f>
        <v>1673.7482240000002</v>
      </c>
      <c r="S8" s="16">
        <v>0.20799999999999999</v>
      </c>
      <c r="T8" s="26">
        <f>L8*S8</f>
        <v>2657.5544320000004</v>
      </c>
      <c r="U8" s="16">
        <v>0.48599999999999999</v>
      </c>
      <c r="V8" s="26">
        <f>L8*U8</f>
        <v>6209.4781440000006</v>
      </c>
      <c r="W8" s="16">
        <v>0.41</v>
      </c>
      <c r="X8" s="26">
        <f>W8*L8</f>
        <v>5238.4486400000005</v>
      </c>
      <c r="Y8" s="17">
        <v>3.1700000000000001E-3</v>
      </c>
      <c r="Z8" s="61">
        <f>L8*Y8</f>
        <v>40.502151680000004</v>
      </c>
      <c r="AA8" s="28">
        <f>IF(J8&gt;0,(AC8+AK8)/J8,0)</f>
        <v>2.3389089047065655E-3</v>
      </c>
      <c r="AB8" s="17">
        <v>2.9999999999999997E-4</v>
      </c>
      <c r="AC8" s="25">
        <f>AB8*L8</f>
        <v>3.8330112000000001</v>
      </c>
      <c r="AD8" s="141">
        <v>0.2135</v>
      </c>
      <c r="AE8" s="31">
        <f>AH8*(1-AI8)*AD8</f>
        <v>27.618786999999998</v>
      </c>
      <c r="AF8" s="29">
        <f>IF(AND(AD8&gt;0,AB8&gt;0,Y8&gt;0),((Y8-AB8)*AD8)/((AD8-AB8)*Y8),0)</f>
        <v>0.90663673865566619</v>
      </c>
      <c r="AG8" s="62">
        <f t="shared" si="0"/>
        <v>0.87292922203807299</v>
      </c>
      <c r="AH8" s="12">
        <v>142</v>
      </c>
      <c r="AI8" s="14">
        <v>8.8999999999999996E-2</v>
      </c>
      <c r="AJ8" s="15">
        <v>0.21929999999999999</v>
      </c>
      <c r="AK8" s="31">
        <f t="shared" ref="AK8:AK70" si="1">AH8*(1-AI8)*AJ8</f>
        <v>28.369086599999999</v>
      </c>
      <c r="AL8" s="19">
        <v>1.72</v>
      </c>
      <c r="AM8" s="19">
        <v>1001.06</v>
      </c>
      <c r="AN8" s="119">
        <f>AN6+AH8-AM8</f>
        <v>1501.4519999999993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47" t="s">
        <v>52</v>
      </c>
      <c r="D9" s="35">
        <v>18154</v>
      </c>
      <c r="E9" s="44">
        <v>2</v>
      </c>
      <c r="F9" s="35">
        <v>16825</v>
      </c>
      <c r="G9" s="36">
        <v>0.3</v>
      </c>
      <c r="H9" s="38">
        <v>3</v>
      </c>
      <c r="I9" s="35">
        <v>17293</v>
      </c>
      <c r="J9" s="35">
        <v>14389</v>
      </c>
      <c r="K9" s="40">
        <v>7.0999999999999994E-2</v>
      </c>
      <c r="L9" s="38">
        <f>J9*(1-K9)</f>
        <v>13367.381000000001</v>
      </c>
      <c r="M9" s="39">
        <v>0.64900000000000002</v>
      </c>
      <c r="N9" s="26">
        <f>L9*M9</f>
        <v>8675.4302690000004</v>
      </c>
      <c r="O9" s="37">
        <v>0.19</v>
      </c>
      <c r="P9" s="26">
        <f>L9*O9</f>
        <v>2539.8023900000003</v>
      </c>
      <c r="Q9" s="40">
        <v>0.161</v>
      </c>
      <c r="R9" s="26">
        <f>L9*Q9</f>
        <v>2152.1483410000001</v>
      </c>
      <c r="S9" s="40">
        <v>0.185</v>
      </c>
      <c r="T9" s="26">
        <f>L9*S9</f>
        <v>2472.9654850000002</v>
      </c>
      <c r="U9" s="40">
        <v>0.52300000000000002</v>
      </c>
      <c r="V9" s="26">
        <f>L9*U9</f>
        <v>6991.1402630000011</v>
      </c>
      <c r="W9" s="40">
        <v>0.4</v>
      </c>
      <c r="X9" s="26">
        <f>W9*L9</f>
        <v>5346.952400000001</v>
      </c>
      <c r="Y9" s="41">
        <v>3.1800000000000001E-3</v>
      </c>
      <c r="Z9" s="18">
        <f>L9*Y9</f>
        <v>42.508271580000006</v>
      </c>
      <c r="AA9" s="28">
        <f>IF(J9&gt;0,(AC9+AK9)/J9,0)</f>
        <v>3.0306244429772742E-3</v>
      </c>
      <c r="AB9" s="41">
        <v>3.1E-4</v>
      </c>
      <c r="AC9" s="38">
        <f>AB9*L9</f>
        <v>4.1438881100000007</v>
      </c>
      <c r="AD9" s="29">
        <v>0.2054</v>
      </c>
      <c r="AE9" s="42">
        <f>AH9*(1-AI9)*AD9</f>
        <v>35.520848999999998</v>
      </c>
      <c r="AF9" s="29">
        <f>IF(AND(AD9&gt;0,AB9&gt;0,Y9&gt;0),((Y9-AB9)*AD9)/((AD9-AB9)*Y9),0)</f>
        <v>0.90387990423593767</v>
      </c>
      <c r="AG9" s="30">
        <f t="shared" si="0"/>
        <v>0.89893201034524794</v>
      </c>
      <c r="AH9" s="35">
        <v>189</v>
      </c>
      <c r="AI9" s="40">
        <v>8.5000000000000006E-2</v>
      </c>
      <c r="AJ9" s="39">
        <v>0.22819999999999999</v>
      </c>
      <c r="AK9" s="42">
        <f t="shared" si="1"/>
        <v>39.463766999999997</v>
      </c>
      <c r="AL9" s="18">
        <v>1.7</v>
      </c>
      <c r="AM9" s="18"/>
      <c r="AN9" s="134">
        <f>AN8+AH9-AM9</f>
        <v>1690.4519999999993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47" t="s">
        <v>51</v>
      </c>
      <c r="D10" s="44">
        <v>16890</v>
      </c>
      <c r="E10" s="44">
        <v>2</v>
      </c>
      <c r="F10" s="44">
        <v>18148</v>
      </c>
      <c r="G10" s="38">
        <v>0.6</v>
      </c>
      <c r="H10" s="38">
        <v>2.4</v>
      </c>
      <c r="I10" s="44">
        <v>18405</v>
      </c>
      <c r="J10" s="44">
        <v>14586</v>
      </c>
      <c r="K10" s="40">
        <v>7.1999999999999995E-2</v>
      </c>
      <c r="L10" s="38">
        <f>J10*(1-K10)</f>
        <v>13535.808000000001</v>
      </c>
      <c r="M10" s="29">
        <v>0.63</v>
      </c>
      <c r="N10" s="26">
        <f>L10*M10</f>
        <v>8527.5590400000001</v>
      </c>
      <c r="O10" s="40">
        <v>0.21299999999999999</v>
      </c>
      <c r="P10" s="26">
        <f>L10*O10</f>
        <v>2883.1271040000001</v>
      </c>
      <c r="Q10" s="40">
        <v>0.157</v>
      </c>
      <c r="R10" s="26">
        <f>L10*Q10</f>
        <v>2125.1218560000002</v>
      </c>
      <c r="S10" s="40">
        <v>0.19600000000000001</v>
      </c>
      <c r="T10" s="26">
        <f>L10*S10</f>
        <v>2653.0183680000005</v>
      </c>
      <c r="U10" s="40">
        <v>0.49399999999999999</v>
      </c>
      <c r="V10" s="26">
        <f>L10*U10</f>
        <v>6686.6891519999999</v>
      </c>
      <c r="W10" s="40">
        <v>0.39</v>
      </c>
      <c r="X10" s="26">
        <f>W10*L10</f>
        <v>5278.9651200000008</v>
      </c>
      <c r="Y10" s="48">
        <v>3.2399999999999998E-3</v>
      </c>
      <c r="Z10" s="18">
        <f>L10*Y10</f>
        <v>43.856017919999999</v>
      </c>
      <c r="AA10" s="28">
        <f>IF(J10&gt;0,(AC10+AK10)/J10,0)</f>
        <v>3.1164044426162077E-3</v>
      </c>
      <c r="AB10" s="48">
        <v>2.9999999999999997E-4</v>
      </c>
      <c r="AC10" s="38">
        <f>AB10*L10</f>
        <v>4.0607423999999996</v>
      </c>
      <c r="AD10" s="29">
        <v>0.21199999999999999</v>
      </c>
      <c r="AE10" s="42">
        <f>AH10*(1-AI10)*AD10</f>
        <v>41.375616000000001</v>
      </c>
      <c r="AF10" s="29">
        <f>IF(AND(AD10&gt;0,AB10&gt;0,Y10&gt;0),((Y10-AB10)*AD10)/((AD10-AB10)*Y10),0)</f>
        <v>0.90869329414440414</v>
      </c>
      <c r="AG10" s="30">
        <f t="shared" si="0"/>
        <v>0.90501529437836248</v>
      </c>
      <c r="AH10" s="44">
        <v>214</v>
      </c>
      <c r="AI10" s="40">
        <v>8.7999999999999995E-2</v>
      </c>
      <c r="AJ10" s="29">
        <v>0.21210000000000001</v>
      </c>
      <c r="AK10" s="42">
        <f t="shared" si="1"/>
        <v>41.395132800000006</v>
      </c>
      <c r="AL10" s="18">
        <v>1.7</v>
      </c>
      <c r="AM10" s="18"/>
      <c r="AN10" s="134">
        <f>AN9+AH10-AM10</f>
        <v>1904.4519999999993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39400</v>
      </c>
      <c r="E11" s="52"/>
      <c r="F11" s="52">
        <f>SUM(F8:F10)</f>
        <v>41142</v>
      </c>
      <c r="G11" s="53"/>
      <c r="H11" s="53"/>
      <c r="I11" s="52">
        <f>SUM(I8:I10)</f>
        <v>42499</v>
      </c>
      <c r="J11" s="52">
        <f>SUM(J8:J10)</f>
        <v>42743</v>
      </c>
      <c r="K11" s="21">
        <f>IF(J11&gt;0,(J8*K8+J9*K9+J10*K10)/J11,0)</f>
        <v>7.1663360082352662E-2</v>
      </c>
      <c r="L11" s="53">
        <f>L8+L9+L10</f>
        <v>39679.893000000004</v>
      </c>
      <c r="M11" s="54">
        <f>IF(L11&gt;0,N11/L11,0)</f>
        <v>0.66731219292854438</v>
      </c>
      <c r="N11" s="55">
        <f>N8+N9+N10</f>
        <v>26478.876413000002</v>
      </c>
      <c r="O11" s="21">
        <f>IF(L11&gt;0,P11/L11,0)</f>
        <v>0.18271214002517597</v>
      </c>
      <c r="P11" s="55">
        <f>P8+P9+P10</f>
        <v>7249.9981660000003</v>
      </c>
      <c r="Q11" s="21">
        <f>IF(L11&gt;0,R11/L11,0)</f>
        <v>0.1499756670462796</v>
      </c>
      <c r="R11" s="55">
        <f>R8+R9+R10</f>
        <v>5951.0184210000007</v>
      </c>
      <c r="S11" s="21">
        <f>IF(L11&gt;0,T11/L11,0)</f>
        <v>0.19615824783096064</v>
      </c>
      <c r="T11" s="55">
        <f>T8+T9+T10</f>
        <v>7783.5382850000005</v>
      </c>
      <c r="U11" s="21">
        <f>IF(L11&gt;0,V11/L11,0)</f>
        <v>0.50119357829417532</v>
      </c>
      <c r="V11" s="55">
        <f>V8+V9+V10</f>
        <v>19887.307559000001</v>
      </c>
      <c r="W11" s="21">
        <f>IF(L11&gt;0,X11/L11,0)</f>
        <v>0.39980869303251398</v>
      </c>
      <c r="X11" s="55">
        <f>X8+X9+X10</f>
        <v>15864.366160000001</v>
      </c>
      <c r="Y11" s="56">
        <f>IF(L11&gt;0,Z11/L11,0)</f>
        <v>3.1972475626383368E-3</v>
      </c>
      <c r="Z11" s="57">
        <f>SUM(Z8:Z10)</f>
        <v>126.86644118000001</v>
      </c>
      <c r="AA11" s="63">
        <f>IF(L11&gt;0,(AA8*L8+AA9*L9+AA10*L10)/L11,0)</f>
        <v>2.8371576138370631E-3</v>
      </c>
      <c r="AB11" s="56">
        <f>IF(J11&gt;0,(J8*AB8+J9*AB9+J10*AB10)/J11,0)</f>
        <v>3.0336639917647335E-4</v>
      </c>
      <c r="AC11" s="53">
        <f>SUM(AC8:AC10)</f>
        <v>12.037641709999999</v>
      </c>
      <c r="AD11" s="54">
        <f>IF(J11&gt;0,(J8*AD8+J9*AD9+J10*AD10)/J11,0)</f>
        <v>0.21026134337786304</v>
      </c>
      <c r="AE11" s="59">
        <f>SUM(AE8:AE10)</f>
        <v>104.515252</v>
      </c>
      <c r="AF11" s="54">
        <f>IF(AND(Z11&gt;0),((Z8*AF8+Z9*AF9+Z10*AF10)/Z11),0)</f>
        <v>0.90642394848360608</v>
      </c>
      <c r="AG11" s="58">
        <f t="shared" si="0"/>
        <v>0.89430792724921992</v>
      </c>
      <c r="AH11" s="52">
        <f>SUM(AH8:AH10)</f>
        <v>545</v>
      </c>
      <c r="AI11" s="21">
        <f>IF(AH11&gt;0,(AI8*AH8+AI9*AH9+AI10*AH10)/AH11,0)</f>
        <v>8.7220183486238528E-2</v>
      </c>
      <c r="AJ11" s="54">
        <f>IF(J11&gt;0,(AJ8*J8+AJ9*J9+AJ10*J10)/J11,0)</f>
        <v>0.21983910347893224</v>
      </c>
      <c r="AK11" s="59">
        <f>SUM(AK8:AK10)</f>
        <v>109.22798639999999</v>
      </c>
      <c r="AL11" s="57"/>
      <c r="AM11" s="57">
        <f>SUM(AM8:AM10)</f>
        <v>1001.06</v>
      </c>
      <c r="AN11" s="124"/>
      <c r="AO11" s="125">
        <f>AN10</f>
        <v>1904.4519999999993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49</v>
      </c>
      <c r="D12" s="12">
        <v>14194</v>
      </c>
      <c r="E12" s="12">
        <v>0</v>
      </c>
      <c r="F12" s="12">
        <v>10409</v>
      </c>
      <c r="G12" s="13">
        <v>0.3</v>
      </c>
      <c r="H12" s="13">
        <v>2.6</v>
      </c>
      <c r="I12" s="12">
        <v>10821</v>
      </c>
      <c r="J12" s="12">
        <v>14579</v>
      </c>
      <c r="K12" s="14">
        <v>7.1999999999999995E-2</v>
      </c>
      <c r="L12" s="25">
        <f>J12*(1-K12)</f>
        <v>13529.312</v>
      </c>
      <c r="M12" s="15">
        <v>0.67</v>
      </c>
      <c r="N12" s="26">
        <f>L12*M12</f>
        <v>9064.63904</v>
      </c>
      <c r="O12" s="14">
        <v>0.22500000000000001</v>
      </c>
      <c r="P12" s="26">
        <f>L12*O12</f>
        <v>3044.0952000000002</v>
      </c>
      <c r="Q12" s="16">
        <v>0.105</v>
      </c>
      <c r="R12" s="26">
        <f>L12*Q12</f>
        <v>1420.5777599999999</v>
      </c>
      <c r="S12" s="16">
        <v>0.20499999999999999</v>
      </c>
      <c r="T12" s="26">
        <f>L12*S12</f>
        <v>2773.5089599999997</v>
      </c>
      <c r="U12" s="16">
        <v>0.47</v>
      </c>
      <c r="V12" s="26">
        <f>L12*U12</f>
        <v>6358.77664</v>
      </c>
      <c r="W12" s="16">
        <v>0.39</v>
      </c>
      <c r="X12" s="26">
        <f>W12*L12</f>
        <v>5276.4316799999997</v>
      </c>
      <c r="Y12" s="17">
        <v>3.2799999999999999E-3</v>
      </c>
      <c r="Z12" s="61">
        <f>L12*Y12</f>
        <v>44.37614336</v>
      </c>
      <c r="AA12" s="28">
        <f>IF(J12&gt;0,(AC12+AK12)/J12,0)</f>
        <v>3.092309253035188E-3</v>
      </c>
      <c r="AB12" s="17">
        <v>2.9999999999999997E-4</v>
      </c>
      <c r="AC12" s="25">
        <f>AB12*L12</f>
        <v>4.0587935999999996</v>
      </c>
      <c r="AD12" s="141">
        <v>0.22109999999999999</v>
      </c>
      <c r="AE12" s="31">
        <f>AH12*(1-AI12)*AD12</f>
        <v>42.051009000000001</v>
      </c>
      <c r="AF12" s="29">
        <f>IF(AND(AD12&gt;0,AB12&gt;0,Y12&gt;0),((Y12-AB12)*AD12)/((AD12-AB12)*Y12),0)</f>
        <v>0.90977101007423122</v>
      </c>
      <c r="AG12" s="62">
        <f t="shared" si="0"/>
        <v>0.90424276303942164</v>
      </c>
      <c r="AH12" s="12">
        <v>209</v>
      </c>
      <c r="AI12" s="14">
        <v>0.09</v>
      </c>
      <c r="AJ12" s="15">
        <v>0.2157</v>
      </c>
      <c r="AK12" s="31">
        <f t="shared" si="1"/>
        <v>41.023983000000001</v>
      </c>
      <c r="AL12" s="19">
        <v>1.7</v>
      </c>
      <c r="AM12" s="19"/>
      <c r="AN12" s="119">
        <f>AN10+AH12-AM12</f>
        <v>2113.4519999999993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47" t="s">
        <v>52</v>
      </c>
      <c r="D13" s="35">
        <v>19711</v>
      </c>
      <c r="E13" s="44">
        <v>1</v>
      </c>
      <c r="F13" s="35">
        <v>16692</v>
      </c>
      <c r="G13" s="36">
        <v>0.3</v>
      </c>
      <c r="H13" s="38">
        <v>2.5</v>
      </c>
      <c r="I13" s="35">
        <v>17921</v>
      </c>
      <c r="J13" s="35">
        <v>14552</v>
      </c>
      <c r="K13" s="40">
        <v>7.3999999999999996E-2</v>
      </c>
      <c r="L13" s="38">
        <f>J13*(1-K13)</f>
        <v>13475.152</v>
      </c>
      <c r="M13" s="39">
        <v>0.72799999999999998</v>
      </c>
      <c r="N13" s="26">
        <f>L13*M13</f>
        <v>9809.910656</v>
      </c>
      <c r="O13" s="37">
        <v>0.16600000000000001</v>
      </c>
      <c r="P13" s="26">
        <f>L13*O13</f>
        <v>2236.8752320000003</v>
      </c>
      <c r="Q13" s="40">
        <v>0.106</v>
      </c>
      <c r="R13" s="26">
        <f>L13*Q13</f>
        <v>1428.3661119999999</v>
      </c>
      <c r="S13" s="40">
        <v>0.183</v>
      </c>
      <c r="T13" s="26">
        <f>L13*S13</f>
        <v>2465.952816</v>
      </c>
      <c r="U13" s="40">
        <v>0.52300000000000002</v>
      </c>
      <c r="V13" s="26">
        <f>L13*U13</f>
        <v>7047.5044960000005</v>
      </c>
      <c r="W13" s="40">
        <v>0.39</v>
      </c>
      <c r="X13" s="26">
        <f>W13*L13</f>
        <v>5255.3092800000004</v>
      </c>
      <c r="Y13" s="41">
        <v>3.2499999999999999E-3</v>
      </c>
      <c r="Z13" s="18">
        <f>L13*Y13</f>
        <v>43.794243999999999</v>
      </c>
      <c r="AA13" s="28">
        <f>IF(J13&gt;0,(AC13+AK13)/J13,0)</f>
        <v>3.26793224848818E-3</v>
      </c>
      <c r="AB13" s="41">
        <v>2.9E-4</v>
      </c>
      <c r="AC13" s="38">
        <f>AB13*L13</f>
        <v>3.9077940799999999</v>
      </c>
      <c r="AD13" s="29">
        <v>0.223</v>
      </c>
      <c r="AE13" s="42">
        <f>AH13*(1-AI13)*AD13</f>
        <v>42.802619999999997</v>
      </c>
      <c r="AF13" s="29">
        <f>IF(AND(AD13&gt;0,AB13&gt;0,Y13&gt;0),((Y13-AB13)*AD13)/((AD13-AB13)*Y13),0)</f>
        <v>0.9119551814536323</v>
      </c>
      <c r="AG13" s="30">
        <f t="shared" si="0"/>
        <v>0.91242246960677542</v>
      </c>
      <c r="AH13" s="35">
        <v>210</v>
      </c>
      <c r="AI13" s="40">
        <v>8.5999999999999993E-2</v>
      </c>
      <c r="AJ13" s="39">
        <v>0.22739999999999999</v>
      </c>
      <c r="AK13" s="42">
        <f t="shared" si="1"/>
        <v>43.647155999999995</v>
      </c>
      <c r="AL13" s="18">
        <v>1.7</v>
      </c>
      <c r="AM13" s="18"/>
      <c r="AN13" s="134">
        <f>AN12+AH13-AM13</f>
        <v>2323.4519999999993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53</v>
      </c>
      <c r="D14" s="44">
        <v>16059</v>
      </c>
      <c r="E14" s="44">
        <v>0</v>
      </c>
      <c r="F14" s="44">
        <v>16288</v>
      </c>
      <c r="G14" s="38">
        <v>0.5</v>
      </c>
      <c r="H14" s="38">
        <v>2.8</v>
      </c>
      <c r="I14" s="44">
        <v>16936</v>
      </c>
      <c r="J14" s="44">
        <v>14753</v>
      </c>
      <c r="K14" s="40">
        <v>7.8E-2</v>
      </c>
      <c r="L14" s="38">
        <f>J14*(1-K14)</f>
        <v>13602.266000000001</v>
      </c>
      <c r="M14" s="29">
        <v>0.71899999999999997</v>
      </c>
      <c r="N14" s="26">
        <f>L14*M14</f>
        <v>9780.0292540000009</v>
      </c>
      <c r="O14" s="40">
        <v>0.17699999999999999</v>
      </c>
      <c r="P14" s="26">
        <f>L14*O14</f>
        <v>2407.6010820000001</v>
      </c>
      <c r="Q14" s="40">
        <v>0.104</v>
      </c>
      <c r="R14" s="26">
        <f>L14*Q14</f>
        <v>1414.6356640000001</v>
      </c>
      <c r="S14" s="40">
        <v>0.191</v>
      </c>
      <c r="T14" s="26">
        <f>L14*S14</f>
        <v>2598.0328060000002</v>
      </c>
      <c r="U14" s="40">
        <v>0.48499999999999999</v>
      </c>
      <c r="V14" s="26">
        <f>L14*U14</f>
        <v>6597.0990100000008</v>
      </c>
      <c r="W14" s="40">
        <v>0.39</v>
      </c>
      <c r="X14" s="26">
        <f>W14*L14</f>
        <v>5304.8837400000011</v>
      </c>
      <c r="Y14" s="48">
        <v>3.1900000000000001E-3</v>
      </c>
      <c r="Z14" s="18">
        <f>L14*Y14</f>
        <v>43.391228540000007</v>
      </c>
      <c r="AA14" s="28">
        <f>IF(J14&gt;0,(AC14+AK14)/J14,0)</f>
        <v>2.949507025011862E-3</v>
      </c>
      <c r="AB14" s="48">
        <v>2.9E-4</v>
      </c>
      <c r="AC14" s="38">
        <f>AB14*L14</f>
        <v>3.9446571400000003</v>
      </c>
      <c r="AD14" s="29">
        <v>0.2223</v>
      </c>
      <c r="AE14" s="42">
        <f>AH14*(1-AI14)*AD14</f>
        <v>39.983100300000004</v>
      </c>
      <c r="AF14" s="29">
        <f>IF(AND(AD14&gt;0,AB14&gt;0,Y14&gt;0),((Y14-AB14)*AD14)/((AD14-AB14)*Y14),0)</f>
        <v>0.9102784067875731</v>
      </c>
      <c r="AG14" s="30">
        <f t="shared" si="0"/>
        <v>0.90286862974148319</v>
      </c>
      <c r="AH14" s="44">
        <v>197</v>
      </c>
      <c r="AI14" s="40">
        <v>8.6999999999999994E-2</v>
      </c>
      <c r="AJ14" s="29">
        <v>0.22</v>
      </c>
      <c r="AK14" s="42">
        <f t="shared" si="1"/>
        <v>39.569420000000001</v>
      </c>
      <c r="AL14" s="18">
        <v>1.7</v>
      </c>
      <c r="AM14" s="18"/>
      <c r="AN14" s="134">
        <f>AN13+AH14-AM14</f>
        <v>2520.4519999999993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49964</v>
      </c>
      <c r="E15" s="52"/>
      <c r="F15" s="52">
        <f>SUM(F12:F14)</f>
        <v>43389</v>
      </c>
      <c r="G15" s="53"/>
      <c r="H15" s="53"/>
      <c r="I15" s="52">
        <f>SUM(I12:I14)</f>
        <v>45678</v>
      </c>
      <c r="J15" s="52">
        <f>SUM(J12:J14)</f>
        <v>43884</v>
      </c>
      <c r="K15" s="21">
        <f>IF(J15&gt;0,(J12*K12+J13*K13+J14*K14)/J15,0)</f>
        <v>7.4680293501048212E-2</v>
      </c>
      <c r="L15" s="53">
        <f>L12+L13+L14</f>
        <v>40606.730000000003</v>
      </c>
      <c r="M15" s="54">
        <f>IF(L15&gt;0,N15/L15,0)</f>
        <v>0.70566083380759792</v>
      </c>
      <c r="N15" s="55">
        <f>N12+N13+N14</f>
        <v>28654.578950000003</v>
      </c>
      <c r="O15" s="21">
        <f>IF(L15&gt;0,P15/L15,0)</f>
        <v>0.18934229656020071</v>
      </c>
      <c r="P15" s="55">
        <f>P12+P13+P14</f>
        <v>7688.5715140000002</v>
      </c>
      <c r="Q15" s="21">
        <f>IF(L15&gt;0,R15/L15,0)</f>
        <v>0.10499686963220135</v>
      </c>
      <c r="R15" s="55">
        <f>R12+R13+R14</f>
        <v>4263.5795360000002</v>
      </c>
      <c r="S15" s="21">
        <f>IF(L15&gt;0,T15/L15,0)</f>
        <v>0.19300974449309263</v>
      </c>
      <c r="T15" s="55">
        <f>T12+T13+T14</f>
        <v>7837.4945820000003</v>
      </c>
      <c r="U15" s="21">
        <f>IF(L15&gt;0,V15/L15,0)</f>
        <v>0.49261243508157393</v>
      </c>
      <c r="V15" s="55">
        <f>V12+V13+V14</f>
        <v>20003.380146000003</v>
      </c>
      <c r="W15" s="21">
        <f>IF(L15&gt;0,X15/L15,0)</f>
        <v>0.38999999999999996</v>
      </c>
      <c r="X15" s="55">
        <f>X12+X13+X14</f>
        <v>15836.6247</v>
      </c>
      <c r="Y15" s="56">
        <f>IF(L15&gt;0,Z15/L15,0)</f>
        <v>3.239896832372368E-3</v>
      </c>
      <c r="Z15" s="57">
        <f>SUM(Z12:Z14)</f>
        <v>131.56161590000002</v>
      </c>
      <c r="AA15" s="63">
        <f>IF(L15&gt;0,(AA12*L12+AA13*L13+AA14*L14)/L15,0)</f>
        <v>3.1027536465497219E-3</v>
      </c>
      <c r="AB15" s="56">
        <f>IF(J15&gt;0,(J12*AB12+J13*AB13+J14*AB14)/J15,0)</f>
        <v>2.9332216753258583E-4</v>
      </c>
      <c r="AC15" s="53">
        <f>SUM(AC12:AC14)</f>
        <v>11.91124482</v>
      </c>
      <c r="AD15" s="54">
        <f>IF(J15&gt;0,(J12*AD12+J13*AD13+J14*AD14)/J15,0)</f>
        <v>0.22213346094248471</v>
      </c>
      <c r="AE15" s="59">
        <f>SUM(AE12:AE14)</f>
        <v>124.8367293</v>
      </c>
      <c r="AF15" s="54">
        <f>IF(AND(Z15&gt;0),((Z12*AF12+Z13*AF13+Z14*AF14)/Z15),0)</f>
        <v>0.91066542521402249</v>
      </c>
      <c r="AG15" s="58">
        <f t="shared" si="0"/>
        <v>0.90666715560678501</v>
      </c>
      <c r="AH15" s="52">
        <f>SUM(AH12:AH14)</f>
        <v>616</v>
      </c>
      <c r="AI15" s="21">
        <f>IF(AH15&gt;0,(AI12*AH12+AI13*AH13+AI14*AH14)/AH15,0)</f>
        <v>8.7676948051948048E-2</v>
      </c>
      <c r="AJ15" s="54">
        <f>IF(J15&gt;0,(AJ12*J12+AJ13*J13+AJ14*J14)/J15,0)</f>
        <v>0.2210253190228785</v>
      </c>
      <c r="AK15" s="59">
        <f>SUM(AK12:AK14)</f>
        <v>124.24055899999999</v>
      </c>
      <c r="AL15" s="57"/>
      <c r="AM15" s="57">
        <f>SUM(AM12:AM14)</f>
        <v>0</v>
      </c>
      <c r="AN15" s="124"/>
      <c r="AO15" s="125">
        <f>AN14</f>
        <v>2520.4519999999993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50</v>
      </c>
      <c r="D16" s="12">
        <v>4756</v>
      </c>
      <c r="E16" s="12">
        <v>0</v>
      </c>
      <c r="F16" s="12">
        <v>3709</v>
      </c>
      <c r="G16" s="13">
        <v>0.9</v>
      </c>
      <c r="H16" s="13">
        <v>3.1</v>
      </c>
      <c r="I16" s="12">
        <v>4851</v>
      </c>
      <c r="J16" s="12">
        <v>14938</v>
      </c>
      <c r="K16" s="14">
        <v>0.08</v>
      </c>
      <c r="L16" s="25">
        <f>J16*(1-K16)</f>
        <v>13742.960000000001</v>
      </c>
      <c r="M16" s="15">
        <v>0.72</v>
      </c>
      <c r="N16" s="26">
        <f>L16*M16</f>
        <v>9894.9312000000009</v>
      </c>
      <c r="O16" s="14">
        <v>7.8E-2</v>
      </c>
      <c r="P16" s="26">
        <f>L16*O16</f>
        <v>1071.9508800000001</v>
      </c>
      <c r="Q16" s="16">
        <v>0.20200000000000001</v>
      </c>
      <c r="R16" s="26">
        <f>L16*Q16</f>
        <v>2776.0779200000002</v>
      </c>
      <c r="S16" s="16">
        <v>0.19600000000000001</v>
      </c>
      <c r="T16" s="26">
        <f>L16*S16</f>
        <v>2693.6201600000004</v>
      </c>
      <c r="U16" s="16">
        <v>0.5</v>
      </c>
      <c r="V16" s="26">
        <f>L16*U16</f>
        <v>6871.4800000000005</v>
      </c>
      <c r="W16" s="16">
        <v>0.4</v>
      </c>
      <c r="X16" s="26">
        <f>W16*L16</f>
        <v>5497.1840000000011</v>
      </c>
      <c r="Y16" s="17">
        <v>3.2000000000000002E-3</v>
      </c>
      <c r="Z16" s="61">
        <f>L16*Y16</f>
        <v>43.977472000000006</v>
      </c>
      <c r="AA16" s="28">
        <f>IF(J16&gt;0,(AC16+AK16)/J16,0)</f>
        <v>2.9036818851251841E-3</v>
      </c>
      <c r="AB16" s="17">
        <v>2.9E-4</v>
      </c>
      <c r="AC16" s="25">
        <f>AB16*L16</f>
        <v>3.9854584000000002</v>
      </c>
      <c r="AD16" s="141">
        <v>0.1991</v>
      </c>
      <c r="AE16" s="31">
        <f>AH16*(1-AI16)*AD16</f>
        <v>36.173881700000003</v>
      </c>
      <c r="AF16" s="29">
        <f>IF(AND(AD16&gt;0,AB16&gt;0,Y16&gt;0),((Y16-AB16)*AD16)/((AD16-AB16)*Y16),0)</f>
        <v>0.91070148634374537</v>
      </c>
      <c r="AG16" s="62">
        <f t="shared" si="0"/>
        <v>0.90133245745303614</v>
      </c>
      <c r="AH16" s="12">
        <v>199</v>
      </c>
      <c r="AI16" s="14">
        <v>8.6999999999999994E-2</v>
      </c>
      <c r="AJ16" s="135">
        <v>0.21679999999999999</v>
      </c>
      <c r="AK16" s="31">
        <f t="shared" si="1"/>
        <v>39.389741600000001</v>
      </c>
      <c r="AL16" s="19">
        <v>1.75</v>
      </c>
      <c r="AM16" s="19">
        <v>1002.72</v>
      </c>
      <c r="AN16" s="119">
        <f>AN14+AH16-AM16</f>
        <v>1716.7319999999993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47" t="s">
        <v>52</v>
      </c>
      <c r="D17" s="35">
        <v>18968</v>
      </c>
      <c r="E17" s="44">
        <v>0</v>
      </c>
      <c r="F17" s="35">
        <v>15292</v>
      </c>
      <c r="G17" s="36">
        <v>0.6</v>
      </c>
      <c r="H17" s="38">
        <v>3.6</v>
      </c>
      <c r="I17" s="35">
        <v>15460</v>
      </c>
      <c r="J17" s="35">
        <v>15217</v>
      </c>
      <c r="K17" s="40">
        <v>7.5999999999999998E-2</v>
      </c>
      <c r="L17" s="38">
        <f>J17*(1-K17)</f>
        <v>14060.508</v>
      </c>
      <c r="M17" s="39">
        <v>0.76100000000000001</v>
      </c>
      <c r="N17" s="26">
        <f>L17*M17</f>
        <v>10700.046587999999</v>
      </c>
      <c r="O17" s="37">
        <v>0.104</v>
      </c>
      <c r="P17" s="26">
        <f>L17*O17</f>
        <v>1462.2928319999999</v>
      </c>
      <c r="Q17" s="40">
        <v>0.13500000000000001</v>
      </c>
      <c r="R17" s="26">
        <f>L17*Q17</f>
        <v>1898.16858</v>
      </c>
      <c r="S17" s="40">
        <v>0.187</v>
      </c>
      <c r="T17" s="26">
        <f>L17*S17</f>
        <v>2629.3149960000001</v>
      </c>
      <c r="U17" s="40">
        <v>0.51400000000000001</v>
      </c>
      <c r="V17" s="26">
        <f>L17*U17</f>
        <v>7227.1011120000003</v>
      </c>
      <c r="W17" s="40">
        <v>0.4</v>
      </c>
      <c r="X17" s="26">
        <f>W17*L17</f>
        <v>5624.2031999999999</v>
      </c>
      <c r="Y17" s="41">
        <v>3.1900000000000001E-3</v>
      </c>
      <c r="Z17" s="18">
        <f>L17*Y17</f>
        <v>44.853020520000001</v>
      </c>
      <c r="AA17" s="28">
        <f>IF(J17&gt;0,(AC17+AK17)/J17,0)</f>
        <v>3.2257493474403629E-3</v>
      </c>
      <c r="AB17" s="41">
        <v>2.9E-4</v>
      </c>
      <c r="AC17" s="38">
        <f>AB17*L17</f>
        <v>4.0775473199999999</v>
      </c>
      <c r="AD17" s="29">
        <v>0.21110000000000001</v>
      </c>
      <c r="AE17" s="42">
        <f>AH17*(1-AI17)*AD17</f>
        <v>45.094126500000002</v>
      </c>
      <c r="AF17" s="29">
        <f>IF(AND(AD17&gt;0,AB17&gt;0,Y17&gt;0),((Y17-AB17)*AD17)/((AD17-AB17)*Y17),0)</f>
        <v>0.91034149665144404</v>
      </c>
      <c r="AG17" s="30">
        <f t="shared" si="0"/>
        <v>0.91135276212375815</v>
      </c>
      <c r="AH17" s="35">
        <v>235</v>
      </c>
      <c r="AI17" s="40">
        <v>9.0999999999999998E-2</v>
      </c>
      <c r="AJ17" s="136">
        <v>0.2107</v>
      </c>
      <c r="AK17" s="42">
        <f t="shared" si="1"/>
        <v>45.008680500000004</v>
      </c>
      <c r="AL17" s="18">
        <v>1.8</v>
      </c>
      <c r="AM17" s="18"/>
      <c r="AN17" s="134">
        <f>AN16+AH17-AM17</f>
        <v>1951.7319999999993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53</v>
      </c>
      <c r="D18" s="44">
        <v>14312</v>
      </c>
      <c r="E18" s="44">
        <v>3</v>
      </c>
      <c r="F18" s="44">
        <v>15634</v>
      </c>
      <c r="G18" s="38">
        <v>0.7</v>
      </c>
      <c r="H18" s="38">
        <v>3.4</v>
      </c>
      <c r="I18" s="44">
        <v>16782</v>
      </c>
      <c r="J18" s="44">
        <v>15122</v>
      </c>
      <c r="K18" s="40">
        <v>7.6999999999999999E-2</v>
      </c>
      <c r="L18" s="38">
        <f>J18*(1-K18)</f>
        <v>13957.606</v>
      </c>
      <c r="M18" s="29">
        <v>0.71199999999999997</v>
      </c>
      <c r="N18" s="26">
        <f>L18*M18</f>
        <v>9937.8154720000002</v>
      </c>
      <c r="O18" s="40">
        <v>0.11899999999999999</v>
      </c>
      <c r="P18" s="26">
        <f>L18*O18</f>
        <v>1660.9551139999999</v>
      </c>
      <c r="Q18" s="40">
        <v>0.16900000000000001</v>
      </c>
      <c r="R18" s="26">
        <f>L18*Q18</f>
        <v>2358.8354140000001</v>
      </c>
      <c r="S18" s="40">
        <v>0.222</v>
      </c>
      <c r="T18" s="26">
        <f>L18*S18</f>
        <v>3098.5885320000002</v>
      </c>
      <c r="U18" s="40">
        <v>0.46899999999999997</v>
      </c>
      <c r="V18" s="26">
        <f>L18*U18</f>
        <v>6546.1172139999999</v>
      </c>
      <c r="W18" s="40">
        <v>0.39</v>
      </c>
      <c r="X18" s="26">
        <f>W18*L18</f>
        <v>5443.4663399999999</v>
      </c>
      <c r="Y18" s="48">
        <v>3.2399999999999998E-3</v>
      </c>
      <c r="Z18" s="18">
        <f>L18*Y18</f>
        <v>45.222643439999999</v>
      </c>
      <c r="AA18" s="28">
        <f>IF(J18&gt;0,(AC18+AK18)/J18,0)</f>
        <v>3.167020300224838E-3</v>
      </c>
      <c r="AB18" s="48">
        <v>3.3E-4</v>
      </c>
      <c r="AC18" s="38">
        <f>AB18*L18</f>
        <v>4.6060099799999996</v>
      </c>
      <c r="AD18" s="29">
        <v>0.2266</v>
      </c>
      <c r="AE18" s="42">
        <f>AH18*(1-AI18)*AD18</f>
        <v>45.727426799999996</v>
      </c>
      <c r="AF18" s="29">
        <f>IF(AND(AD18&gt;0,AB18&gt;0,Y18&gt;0),((Y18-AB18)*AD18)/((AD18-AB18)*Y18),0)</f>
        <v>0.89945803849547168</v>
      </c>
      <c r="AG18" s="30">
        <f t="shared" si="0"/>
        <v>0.89718138902558886</v>
      </c>
      <c r="AH18" s="44">
        <v>222</v>
      </c>
      <c r="AI18" s="40">
        <v>9.0999999999999998E-2</v>
      </c>
      <c r="AJ18" s="137">
        <v>0.2145</v>
      </c>
      <c r="AK18" s="42">
        <f t="shared" si="1"/>
        <v>43.285671000000001</v>
      </c>
      <c r="AL18" s="18">
        <v>1.8</v>
      </c>
      <c r="AM18" s="18"/>
      <c r="AN18" s="134">
        <f>AN17+AH18-AM18</f>
        <v>2173.7319999999991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38036</v>
      </c>
      <c r="E19" s="52"/>
      <c r="F19" s="52">
        <f>SUM(F16:F18)</f>
        <v>34635</v>
      </c>
      <c r="G19" s="53"/>
      <c r="H19" s="53"/>
      <c r="I19" s="52">
        <f>SUM(I16:I18)</f>
        <v>37093</v>
      </c>
      <c r="J19" s="52">
        <f>SUM(J16:J18)</f>
        <v>45277</v>
      </c>
      <c r="K19" s="21">
        <f>IF(J19&gt;0,(J16*K16+J17*K17+J18*K18)/J19,0)</f>
        <v>7.7653687302603983E-2</v>
      </c>
      <c r="L19" s="53">
        <f>L16+L17+L18</f>
        <v>41761.074000000001</v>
      </c>
      <c r="M19" s="54">
        <f>IF(L19&gt;0,N19/L19,0)</f>
        <v>0.73113046038997942</v>
      </c>
      <c r="N19" s="55">
        <f>N16+N17+N18</f>
        <v>30532.793259999999</v>
      </c>
      <c r="O19" s="21">
        <f>IF(L19&gt;0,P19/L19,0)</f>
        <v>0.10045715840545671</v>
      </c>
      <c r="P19" s="55">
        <f>P16+P17+P18</f>
        <v>4195.1988259999998</v>
      </c>
      <c r="Q19" s="21">
        <f>IF(L19&gt;0,R19/L19,0)</f>
        <v>0.16841238120456387</v>
      </c>
      <c r="R19" s="55">
        <f>R16+R17+R18</f>
        <v>7033.0819140000003</v>
      </c>
      <c r="S19" s="21">
        <f>IF(L19&gt;0,T19/L19,0)</f>
        <v>0.20165965291026761</v>
      </c>
      <c r="T19" s="55">
        <f>T16+T17+T18</f>
        <v>8421.5236880000011</v>
      </c>
      <c r="U19" s="21">
        <f>IF(L19&gt;0,V19/L19,0)</f>
        <v>0.4943526674146359</v>
      </c>
      <c r="V19" s="55">
        <f>V16+V17+V18</f>
        <v>20644.698325999998</v>
      </c>
      <c r="W19" s="21">
        <f>IF(L19&gt;0,X19/L19,0)</f>
        <v>0.39665774735582709</v>
      </c>
      <c r="X19" s="55">
        <f>X16+X17+X18</f>
        <v>16564.85354</v>
      </c>
      <c r="Y19" s="56">
        <f>IF(L19&gt;0,Z19/L19,0)</f>
        <v>3.2100021172827122E-3</v>
      </c>
      <c r="Z19" s="57">
        <f>SUM(Z16:Z18)</f>
        <v>134.05313596000002</v>
      </c>
      <c r="AA19" s="63">
        <f>IF(L19&gt;0,(AA16*L16+AA17*L17+AA18*L18)/L19,0)</f>
        <v>3.1001329144509076E-3</v>
      </c>
      <c r="AB19" s="56">
        <f>IF(J19&gt;0,(J16*AB16+J17*AB17+J18*AB18)/J19,0)</f>
        <v>3.0335954237250699E-4</v>
      </c>
      <c r="AC19" s="53">
        <f>SUM(AC16:AC18)</f>
        <v>12.669015699999999</v>
      </c>
      <c r="AD19" s="54">
        <f>IF(J19&gt;0,(J16*AD16+J17*AD17+J18*AD18)/J19,0)</f>
        <v>0.21231772643947261</v>
      </c>
      <c r="AE19" s="59">
        <f>SUM(AE16:AE18)</f>
        <v>126.99543499999999</v>
      </c>
      <c r="AF19" s="54">
        <f>IF(AND(Z19&gt;0),((Z16*AF16+Z17*AF17+Z18*AF18)/Z19),0)</f>
        <v>0.90678807503577685</v>
      </c>
      <c r="AG19" s="58">
        <f t="shared" si="0"/>
        <v>0.90342705743368057</v>
      </c>
      <c r="AH19" s="52">
        <f>SUM(AH16:AH18)</f>
        <v>656</v>
      </c>
      <c r="AI19" s="21">
        <f>IF(AH19&gt;0,(AI16*AH16+AI17*AH17+AI18*AH18)/AH19,0)</f>
        <v>8.9786585365853641E-2</v>
      </c>
      <c r="AJ19" s="54">
        <f>IF(J19&gt;0,(AJ16*J16+AJ17*J17+AJ18*J18)/J19,0)</f>
        <v>0.21398169710890741</v>
      </c>
      <c r="AK19" s="59">
        <f>SUM(AK16:AK18)</f>
        <v>127.68409310000001</v>
      </c>
      <c r="AL19" s="57"/>
      <c r="AM19" s="57">
        <f>SUM(AM16:AM18)</f>
        <v>1002.72</v>
      </c>
      <c r="AN19" s="124"/>
      <c r="AO19" s="125">
        <f>AN18</f>
        <v>2173.7319999999991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11" t="s">
        <v>50</v>
      </c>
      <c r="D20" s="12">
        <v>5177</v>
      </c>
      <c r="E20" s="12">
        <v>0</v>
      </c>
      <c r="F20" s="12">
        <v>7237</v>
      </c>
      <c r="G20" s="13">
        <v>0.4</v>
      </c>
      <c r="H20" s="13">
        <v>3</v>
      </c>
      <c r="I20" s="12">
        <v>7849</v>
      </c>
      <c r="J20" s="12">
        <v>14996</v>
      </c>
      <c r="K20" s="14">
        <v>7.9000000000000001E-2</v>
      </c>
      <c r="L20" s="25">
        <f>J20*(1-K20)</f>
        <v>13811.316000000001</v>
      </c>
      <c r="M20" s="15">
        <v>0.79100000000000004</v>
      </c>
      <c r="N20" s="26">
        <f>L20*M20</f>
        <v>10924.750956000002</v>
      </c>
      <c r="O20" s="14">
        <v>7.9000000000000001E-2</v>
      </c>
      <c r="P20" s="26">
        <f>L20*O20</f>
        <v>1091.0939640000001</v>
      </c>
      <c r="Q20" s="16">
        <v>0.13</v>
      </c>
      <c r="R20" s="26">
        <f>L20*Q20</f>
        <v>1795.4710800000003</v>
      </c>
      <c r="S20" s="16">
        <v>0.19600000000000001</v>
      </c>
      <c r="T20" s="26">
        <f>L20*S20</f>
        <v>2707.0179360000002</v>
      </c>
      <c r="U20" s="16">
        <v>0.52600000000000002</v>
      </c>
      <c r="V20" s="26">
        <f>L20*U20</f>
        <v>7264.7522160000008</v>
      </c>
      <c r="W20" s="16">
        <v>0.4</v>
      </c>
      <c r="X20" s="26">
        <f>W20*L20</f>
        <v>5524.5264000000006</v>
      </c>
      <c r="Y20" s="17">
        <v>3.14E-3</v>
      </c>
      <c r="Z20" s="61">
        <f>L20*Y20</f>
        <v>43.367532240000003</v>
      </c>
      <c r="AA20" s="28">
        <f>IF(J20&gt;0,(AC20+AK20)/J20,0)</f>
        <v>3.1227732582021872E-3</v>
      </c>
      <c r="AB20" s="17">
        <v>3.3E-4</v>
      </c>
      <c r="AC20" s="25">
        <f>AB20*L20</f>
        <v>4.55773428</v>
      </c>
      <c r="AD20" s="141">
        <v>0.22090000000000001</v>
      </c>
      <c r="AE20" s="31">
        <f>AH20*(1-AI20)*AD20</f>
        <v>39.383156499999998</v>
      </c>
      <c r="AF20" s="29">
        <f>IF(AND(AD20&gt;0,AB20&gt;0,Y20&gt;0),((Y20-AB20)*AD20)/((AD20-AB20)*Y20),0)</f>
        <v>0.89624334635017722</v>
      </c>
      <c r="AG20" s="62">
        <f t="shared" si="0"/>
        <v>0.89557117218297744</v>
      </c>
      <c r="AH20" s="12">
        <v>197</v>
      </c>
      <c r="AI20" s="14">
        <v>9.5000000000000001E-2</v>
      </c>
      <c r="AJ20" s="135">
        <v>0.23710000000000001</v>
      </c>
      <c r="AK20" s="31">
        <f t="shared" si="1"/>
        <v>42.271373500000003</v>
      </c>
      <c r="AL20" s="19">
        <v>1.8</v>
      </c>
      <c r="AM20" s="19">
        <v>502.68</v>
      </c>
      <c r="AN20" s="119">
        <f>AN18+AH20-AM20</f>
        <v>1868.051999999999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47" t="s">
        <v>51</v>
      </c>
      <c r="D21" s="35">
        <v>18890</v>
      </c>
      <c r="E21" s="44">
        <v>2</v>
      </c>
      <c r="F21" s="35">
        <v>16180</v>
      </c>
      <c r="G21" s="36">
        <v>0.4</v>
      </c>
      <c r="H21" s="38">
        <v>2</v>
      </c>
      <c r="I21" s="35">
        <v>16589</v>
      </c>
      <c r="J21" s="35">
        <v>14790</v>
      </c>
      <c r="K21" s="40">
        <v>7.9000000000000001E-2</v>
      </c>
      <c r="L21" s="38">
        <f>J21*(1-K21)</f>
        <v>13621.59</v>
      </c>
      <c r="M21" s="39">
        <v>0.73699999999999999</v>
      </c>
      <c r="N21" s="26">
        <f>L21*M21</f>
        <v>10039.11183</v>
      </c>
      <c r="O21" s="37">
        <v>7.1999999999999995E-2</v>
      </c>
      <c r="P21" s="26">
        <f>L21*O21</f>
        <v>980.75447999999994</v>
      </c>
      <c r="Q21" s="40">
        <v>0.191</v>
      </c>
      <c r="R21" s="26">
        <f>L21*Q21</f>
        <v>2601.7236900000003</v>
      </c>
      <c r="S21" s="40">
        <v>0.20699999999999999</v>
      </c>
      <c r="T21" s="26">
        <f>L21*S21</f>
        <v>2819.6691299999998</v>
      </c>
      <c r="U21" s="40">
        <v>0.49399999999999999</v>
      </c>
      <c r="V21" s="26">
        <f>L21*U21</f>
        <v>6729.0654599999998</v>
      </c>
      <c r="W21" s="40">
        <v>0.39</v>
      </c>
      <c r="X21" s="26">
        <f>W21*L21</f>
        <v>5312.4201000000003</v>
      </c>
      <c r="Y21" s="41">
        <v>3.0799999999999998E-3</v>
      </c>
      <c r="Z21" s="18">
        <f>L21*Y21</f>
        <v>41.954497199999999</v>
      </c>
      <c r="AA21" s="28">
        <f>IF(J21&gt;0,(AC21+AK21)/J21,0)</f>
        <v>2.9668555037187286E-3</v>
      </c>
      <c r="AB21" s="41">
        <v>3.1E-4</v>
      </c>
      <c r="AC21" s="38">
        <f>AB21*L21</f>
        <v>4.2226929000000002</v>
      </c>
      <c r="AD21" s="29">
        <v>0.21759999999999999</v>
      </c>
      <c r="AE21" s="42">
        <f>AH21*(1-AI21)*AD21</f>
        <v>39.385599999999997</v>
      </c>
      <c r="AF21" s="29">
        <f>IF(AND(AD21&gt;0,AB21&gt;0,Y21&gt;0),((Y21-AB21)*AD21)/((AD21-AB21)*Y21),0)</f>
        <v>0.90063372128814623</v>
      </c>
      <c r="AG21" s="30">
        <f t="shared" si="0"/>
        <v>0.89678110572821368</v>
      </c>
      <c r="AH21" s="35">
        <v>200</v>
      </c>
      <c r="AI21" s="40">
        <v>9.5000000000000001E-2</v>
      </c>
      <c r="AJ21" s="39">
        <v>0.21909999999999999</v>
      </c>
      <c r="AK21" s="42">
        <f t="shared" si="1"/>
        <v>39.6571</v>
      </c>
      <c r="AL21" s="18">
        <v>1.73</v>
      </c>
      <c r="AM21" s="18"/>
      <c r="AN21" s="122">
        <f>AN20+AH21-AM21</f>
        <v>2068.0519999999988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53</v>
      </c>
      <c r="D22" s="44">
        <v>15900</v>
      </c>
      <c r="E22" s="44">
        <v>3</v>
      </c>
      <c r="F22" s="44">
        <v>17761</v>
      </c>
      <c r="G22" s="38">
        <v>0.5</v>
      </c>
      <c r="H22" s="38">
        <v>3.2</v>
      </c>
      <c r="I22" s="44">
        <v>18752</v>
      </c>
      <c r="J22" s="44">
        <v>14779</v>
      </c>
      <c r="K22" s="40">
        <v>8.1000000000000003E-2</v>
      </c>
      <c r="L22" s="38">
        <f>J22*(1-K22)</f>
        <v>13581.901</v>
      </c>
      <c r="M22" s="29">
        <v>0.68899999999999995</v>
      </c>
      <c r="N22" s="26">
        <f>L22*M22</f>
        <v>9357.9297889999998</v>
      </c>
      <c r="O22" s="40">
        <v>9.5000000000000001E-2</v>
      </c>
      <c r="P22" s="26">
        <f>L22*O22</f>
        <v>1290.2805949999999</v>
      </c>
      <c r="Q22" s="40">
        <v>0.216</v>
      </c>
      <c r="R22" s="26">
        <f>L22*Q22</f>
        <v>2933.6906159999999</v>
      </c>
      <c r="S22" s="40">
        <v>0.188</v>
      </c>
      <c r="T22" s="26">
        <f>L22*S22</f>
        <v>2553.3973879999999</v>
      </c>
      <c r="U22" s="40">
        <v>0.52700000000000002</v>
      </c>
      <c r="V22" s="26">
        <f>L22*U22</f>
        <v>7157.6618269999999</v>
      </c>
      <c r="W22" s="40">
        <v>0.39</v>
      </c>
      <c r="X22" s="26">
        <f>W22*L22</f>
        <v>5296.94139</v>
      </c>
      <c r="Y22" s="48">
        <v>3.1199999999999999E-3</v>
      </c>
      <c r="Z22" s="18">
        <f>L22*Y22</f>
        <v>42.375531119999998</v>
      </c>
      <c r="AA22" s="28">
        <f>IF(J22&gt;0,(AC22+AK22)/J22,0)</f>
        <v>3.033533087489004E-3</v>
      </c>
      <c r="AB22" s="48">
        <v>2.9999999999999997E-4</v>
      </c>
      <c r="AC22" s="38">
        <f>AB22*L22</f>
        <v>4.0745702999999995</v>
      </c>
      <c r="AD22" s="29">
        <v>0.2172</v>
      </c>
      <c r="AE22" s="42">
        <f>AH22*(1-AI22)*AD22</f>
        <v>39.858806399999999</v>
      </c>
      <c r="AF22" s="29">
        <f>IF(AND(AD22&gt;0,AB22&gt;0,Y22&gt;0),((Y22-AB22)*AD22)/((AD22-AB22)*Y22),0)</f>
        <v>0.90509628683902543</v>
      </c>
      <c r="AG22" s="30">
        <f t="shared" si="0"/>
        <v>0.90232422164956483</v>
      </c>
      <c r="AH22" s="44">
        <v>203</v>
      </c>
      <c r="AI22" s="40">
        <v>9.6000000000000002E-2</v>
      </c>
      <c r="AJ22" s="29">
        <v>0.22209999999999999</v>
      </c>
      <c r="AK22" s="42">
        <f t="shared" si="1"/>
        <v>40.758015199999996</v>
      </c>
      <c r="AL22" s="18">
        <v>1.75</v>
      </c>
      <c r="AM22" s="18"/>
      <c r="AN22" s="122">
        <f>AN21+AH22-AM22</f>
        <v>2271.0519999999988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39967</v>
      </c>
      <c r="E23" s="52"/>
      <c r="F23" s="52">
        <f>SUM(F20:F22)</f>
        <v>41178</v>
      </c>
      <c r="G23" s="53"/>
      <c r="H23" s="53"/>
      <c r="I23" s="52">
        <f>SUM(I20:I22)</f>
        <v>43190</v>
      </c>
      <c r="J23" s="52">
        <f>SUM(J20:J22)</f>
        <v>44565</v>
      </c>
      <c r="K23" s="21">
        <f>IF(J23&gt;0,(J20*K20+J21*K21+J22*K22)/J23,0)</f>
        <v>7.966325591832156E-2</v>
      </c>
      <c r="L23" s="53">
        <f>L20+L21+L22</f>
        <v>41014.807000000001</v>
      </c>
      <c r="M23" s="54">
        <f>IF(L23&gt;0,N23/L23,0)</f>
        <v>0.73928892497287624</v>
      </c>
      <c r="N23" s="55">
        <f>N20+N21+N22</f>
        <v>30321.792574999999</v>
      </c>
      <c r="O23" s="21">
        <f>IF(L23&gt;0,P23/L23,0)</f>
        <v>8.1973542847586733E-2</v>
      </c>
      <c r="P23" s="55">
        <f>P20+P21+P22</f>
        <v>3362.1290390000004</v>
      </c>
      <c r="Q23" s="21">
        <f>IF(L23&gt;0,R23/L23,0)</f>
        <v>0.178737532179537</v>
      </c>
      <c r="R23" s="55">
        <f>R20+R21+R22</f>
        <v>7330.8853859999999</v>
      </c>
      <c r="S23" s="21">
        <f>IF(L23&gt;0,T23/L23,0)</f>
        <v>0.1970040832814354</v>
      </c>
      <c r="T23" s="55">
        <f>T20+T21+T22</f>
        <v>8080.0844539999998</v>
      </c>
      <c r="U23" s="21">
        <f>IF(L23&gt;0,V23/L23,0)</f>
        <v>0.51570349954346983</v>
      </c>
      <c r="V23" s="55">
        <f>V20+V21+V22</f>
        <v>21151.479503000002</v>
      </c>
      <c r="W23" s="21">
        <f>IF(L23&gt;0,X23/L23,0)</f>
        <v>0.39336739753523653</v>
      </c>
      <c r="X23" s="55">
        <f>X20+X21+X22</f>
        <v>16133.887890000002</v>
      </c>
      <c r="Y23" s="56">
        <f>IF(L23&gt;0,Z23/L23,0)</f>
        <v>3.113450236642586E-3</v>
      </c>
      <c r="Z23" s="57">
        <f>SUM(Z20:Z22)</f>
        <v>127.69756056</v>
      </c>
      <c r="AA23" s="63">
        <f>IF(L23&gt;0,(AA20*L20+AA21*L21+AA22*L22)/L23,0)</f>
        <v>3.0414392441437061E-3</v>
      </c>
      <c r="AB23" s="56">
        <f>IF(J23&gt;0,(J20*AB20+J21*AB21+J22*AB22)/J23,0)</f>
        <v>3.1341366543251434E-4</v>
      </c>
      <c r="AC23" s="53">
        <f>SUM(AC20:AC22)</f>
        <v>12.85499748</v>
      </c>
      <c r="AD23" s="54">
        <f>IF(J23&gt;0,(J20*AD20+J21*AD21+J22*AD22)/J23,0)</f>
        <v>0.21857778974531583</v>
      </c>
      <c r="AE23" s="59">
        <f>SUM(AE20:AE22)</f>
        <v>118.62756289999999</v>
      </c>
      <c r="AF23" s="54">
        <f>IF(AND(Z23&gt;0),((Z20*AF20+Z21*AF21+Z22*AF22)/Z23),0)</f>
        <v>0.90062357120159764</v>
      </c>
      <c r="AG23" s="58">
        <f t="shared" si="0"/>
        <v>0.89819695683276413</v>
      </c>
      <c r="AH23" s="52">
        <f>SUM(AH20:AH22)</f>
        <v>600</v>
      </c>
      <c r="AI23" s="21">
        <f>IF(AH23&gt;0,(AI20*AH20+AI21*AH21+AI22*AH22)/AH23,0)</f>
        <v>9.5338333333333344E-2</v>
      </c>
      <c r="AJ23" s="54">
        <f>IF(J23&gt;0,(AJ20*J20+AJ21*J21+AJ22*J22)/J23,0)</f>
        <v>0.2261518343991922</v>
      </c>
      <c r="AK23" s="59">
        <f>SUM(AK20:AK22)</f>
        <v>122.68648869999998</v>
      </c>
      <c r="AL23" s="57"/>
      <c r="AM23" s="57">
        <f>SUM(AM20:AM22)</f>
        <v>502.68</v>
      </c>
      <c r="AN23" s="124"/>
      <c r="AO23" s="125">
        <f>AN22</f>
        <v>2271.0519999999988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11" t="s">
        <v>50</v>
      </c>
      <c r="D24" s="12">
        <v>5508</v>
      </c>
      <c r="E24" s="12">
        <v>1</v>
      </c>
      <c r="F24" s="12">
        <v>7229</v>
      </c>
      <c r="G24" s="13">
        <v>0.4</v>
      </c>
      <c r="H24" s="13">
        <v>2.6</v>
      </c>
      <c r="I24" s="12">
        <v>7941</v>
      </c>
      <c r="J24" s="12">
        <v>13976</v>
      </c>
      <c r="K24" s="14">
        <v>0.08</v>
      </c>
      <c r="L24" s="25">
        <f>J24*(1-K24)</f>
        <v>12857.92</v>
      </c>
      <c r="M24" s="15">
        <v>0.73199999999999998</v>
      </c>
      <c r="N24" s="26">
        <f>L24*M24</f>
        <v>9411.9974399999992</v>
      </c>
      <c r="O24" s="14">
        <v>0.109</v>
      </c>
      <c r="P24" s="26">
        <f>L24*O24</f>
        <v>1401.5132799999999</v>
      </c>
      <c r="Q24" s="16">
        <v>0.159</v>
      </c>
      <c r="R24" s="26">
        <f>L24*Q24</f>
        <v>2044.4092800000001</v>
      </c>
      <c r="S24" s="16">
        <v>0.185</v>
      </c>
      <c r="T24" s="26">
        <f>L24*S24</f>
        <v>2378.7152000000001</v>
      </c>
      <c r="U24" s="16">
        <v>0.53800000000000003</v>
      </c>
      <c r="V24" s="26">
        <f>L24*U24</f>
        <v>6917.5609600000007</v>
      </c>
      <c r="W24" s="16">
        <v>0.4</v>
      </c>
      <c r="X24" s="26">
        <f>W24*L24</f>
        <v>5143.1680000000006</v>
      </c>
      <c r="Y24" s="17">
        <v>3.16E-3</v>
      </c>
      <c r="Z24" s="61">
        <f>L24*Y24</f>
        <v>40.631027199999998</v>
      </c>
      <c r="AA24" s="28">
        <f>IF(J24&gt;0,(AC24+AK24)/J24,0)</f>
        <v>3.1448523898111049E-3</v>
      </c>
      <c r="AB24" s="17">
        <v>2.9999999999999997E-4</v>
      </c>
      <c r="AC24" s="25">
        <f>AB24*L24</f>
        <v>3.8573759999999995</v>
      </c>
      <c r="AD24" s="141">
        <v>0.22700000000000001</v>
      </c>
      <c r="AE24" s="31">
        <f>AH24*(1-AI24)*AD24</f>
        <v>40.236885000000001</v>
      </c>
      <c r="AF24" s="29">
        <f>IF(AND(AD24&gt;0,AB24&gt;0,Y24&gt;0),((Y24-AB24)*AD24)/((AD24-AB24)*Y24),0)</f>
        <v>0.90626099289196116</v>
      </c>
      <c r="AG24" s="62">
        <f t="shared" si="0"/>
        <v>0.90580735155085201</v>
      </c>
      <c r="AH24" s="12">
        <v>195</v>
      </c>
      <c r="AI24" s="14">
        <v>9.0999999999999998E-2</v>
      </c>
      <c r="AJ24" s="15">
        <v>0.22620000000000001</v>
      </c>
      <c r="AK24" s="31">
        <f t="shared" si="1"/>
        <v>40.095081</v>
      </c>
      <c r="AL24" s="19">
        <v>1.85</v>
      </c>
      <c r="AM24" s="19">
        <v>502.28</v>
      </c>
      <c r="AN24" s="119">
        <f>AN22+AH24-AM24</f>
        <v>1963.7719999999988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47" t="s">
        <v>51</v>
      </c>
      <c r="D25" s="35">
        <v>18492</v>
      </c>
      <c r="E25" s="44">
        <v>3</v>
      </c>
      <c r="F25" s="35">
        <v>15335</v>
      </c>
      <c r="G25" s="36">
        <v>0.6</v>
      </c>
      <c r="H25" s="38">
        <v>2.7</v>
      </c>
      <c r="I25" s="35">
        <v>15639</v>
      </c>
      <c r="J25" s="35">
        <v>14833</v>
      </c>
      <c r="K25" s="40">
        <v>8.1000000000000003E-2</v>
      </c>
      <c r="L25" s="38">
        <f>J25*(1-K25)</f>
        <v>13631.527</v>
      </c>
      <c r="M25" s="39">
        <v>0.68200000000000005</v>
      </c>
      <c r="N25" s="26">
        <f>L25*M25</f>
        <v>9296.701414000001</v>
      </c>
      <c r="O25" s="37">
        <v>0.2</v>
      </c>
      <c r="P25" s="26">
        <f>L25*O25</f>
        <v>2726.3054000000002</v>
      </c>
      <c r="Q25" s="40">
        <v>0.11799999999999999</v>
      </c>
      <c r="R25" s="26">
        <f>L25*Q25</f>
        <v>1608.520186</v>
      </c>
      <c r="S25" s="40">
        <v>0.19800000000000001</v>
      </c>
      <c r="T25" s="26">
        <f>L25*S25</f>
        <v>2699.0423460000002</v>
      </c>
      <c r="U25" s="40">
        <v>0.51600000000000001</v>
      </c>
      <c r="V25" s="26">
        <f>L25*U25</f>
        <v>7033.8679320000001</v>
      </c>
      <c r="W25" s="40">
        <v>0.4</v>
      </c>
      <c r="X25" s="26">
        <f>W25*L25</f>
        <v>5452.6108000000004</v>
      </c>
      <c r="Y25" s="41">
        <v>3.1099999999999999E-3</v>
      </c>
      <c r="Z25" s="18">
        <f>L25*Y25</f>
        <v>42.39404897</v>
      </c>
      <c r="AA25" s="28">
        <f>IF(J25&gt;0,(AC25+AK25)/J25,0)</f>
        <v>2.890297819726286E-3</v>
      </c>
      <c r="AB25" s="41">
        <v>2.7999999999999998E-4</v>
      </c>
      <c r="AC25" s="38">
        <f>AB25*L25</f>
        <v>3.8168275599999997</v>
      </c>
      <c r="AD25" s="29">
        <v>0.23499999999999999</v>
      </c>
      <c r="AE25" s="42">
        <f>AH25*(1-AI25)*AD25</f>
        <v>39.973499999999994</v>
      </c>
      <c r="AF25" s="29">
        <f>IF(AND(AD25&gt;0,AB25&gt;0,Y25&gt;0),((Y25-AB25)*AD25)/((AD25-AB25)*Y25),0)</f>
        <v>0.91105335604082971</v>
      </c>
      <c r="AG25" s="30">
        <f t="shared" si="0"/>
        <v>0.90422688579505905</v>
      </c>
      <c r="AH25" s="35">
        <v>189</v>
      </c>
      <c r="AI25" s="40">
        <v>0.1</v>
      </c>
      <c r="AJ25" s="39">
        <v>0.2296</v>
      </c>
      <c r="AK25" s="42">
        <f t="shared" si="1"/>
        <v>39.054960000000001</v>
      </c>
      <c r="AL25" s="18">
        <v>1.75</v>
      </c>
      <c r="AM25" s="18"/>
      <c r="AN25" s="122">
        <f>AN24+AH25-AM25</f>
        <v>2152.771999999999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49</v>
      </c>
      <c r="D26" s="44">
        <v>14700</v>
      </c>
      <c r="E26" s="44">
        <v>2</v>
      </c>
      <c r="F26" s="44">
        <v>14288</v>
      </c>
      <c r="G26" s="38">
        <v>0.5</v>
      </c>
      <c r="H26" s="38">
        <v>3.1</v>
      </c>
      <c r="I26" s="44">
        <v>15532</v>
      </c>
      <c r="J26" s="44">
        <v>14844</v>
      </c>
      <c r="K26" s="40">
        <v>7.9000000000000001E-2</v>
      </c>
      <c r="L26" s="38">
        <f>J26*(1-K26)</f>
        <v>13671.324000000001</v>
      </c>
      <c r="M26" s="29">
        <v>0.69199999999999995</v>
      </c>
      <c r="N26" s="26">
        <f>L26*M26</f>
        <v>9460.556208</v>
      </c>
      <c r="O26" s="40">
        <v>0.18099999999999999</v>
      </c>
      <c r="P26" s="26">
        <f>L26*O26</f>
        <v>2474.5096440000002</v>
      </c>
      <c r="Q26" s="40">
        <v>0.127</v>
      </c>
      <c r="R26" s="26">
        <f>L26*Q26</f>
        <v>1736.2581480000001</v>
      </c>
      <c r="S26" s="40">
        <v>0.19700000000000001</v>
      </c>
      <c r="T26" s="26">
        <f>L26*S26</f>
        <v>2693.2508280000002</v>
      </c>
      <c r="U26" s="40">
        <v>0.48899999999999999</v>
      </c>
      <c r="V26" s="26">
        <f>L26*U26</f>
        <v>6685.2774360000003</v>
      </c>
      <c r="W26" s="40">
        <v>0.4</v>
      </c>
      <c r="X26" s="26">
        <f>W26*L26</f>
        <v>5468.5296000000008</v>
      </c>
      <c r="Y26" s="48">
        <v>3.0999999999999999E-3</v>
      </c>
      <c r="Z26" s="18">
        <f>L26*Y26</f>
        <v>42.381104399999998</v>
      </c>
      <c r="AA26" s="28">
        <f>IF(J26&gt;0,(AC26+AK26)/J26,0)</f>
        <v>2.9631542522231208E-3</v>
      </c>
      <c r="AB26" s="48">
        <v>2.7999999999999998E-4</v>
      </c>
      <c r="AC26" s="38">
        <f>AB26*L26</f>
        <v>3.8279707199999997</v>
      </c>
      <c r="AD26" s="29">
        <v>0.23230000000000001</v>
      </c>
      <c r="AE26" s="42">
        <f>AH26*(1-AI26)*AD26</f>
        <v>41.040441000000008</v>
      </c>
      <c r="AF26" s="29">
        <f>IF(AND(AD26&gt;0,AB26&gt;0,Y26&gt;0),((Y26-AB26)*AD26)/((AD26-AB26)*Y26),0)</f>
        <v>0.91077521125820637</v>
      </c>
      <c r="AG26" s="30">
        <f t="shared" si="0"/>
        <v>0.90662292596372585</v>
      </c>
      <c r="AH26" s="44">
        <v>195</v>
      </c>
      <c r="AI26" s="40">
        <v>9.4E-2</v>
      </c>
      <c r="AJ26" s="29">
        <v>0.2273</v>
      </c>
      <c r="AK26" s="42">
        <f t="shared" si="1"/>
        <v>40.157091000000001</v>
      </c>
      <c r="AL26" s="18">
        <v>1.65</v>
      </c>
      <c r="AM26" s="18"/>
      <c r="AN26" s="122">
        <f>AN25+AH26-AM26</f>
        <v>2347.771999999999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38700</v>
      </c>
      <c r="E27" s="52"/>
      <c r="F27" s="52">
        <f>SUM(F24:F26)</f>
        <v>36852</v>
      </c>
      <c r="G27" s="53"/>
      <c r="H27" s="53"/>
      <c r="I27" s="52">
        <f>SUM(I24:I26)</f>
        <v>39112</v>
      </c>
      <c r="J27" s="52">
        <f>SUM(J24:J26)</f>
        <v>43653</v>
      </c>
      <c r="K27" s="21">
        <f>IF(J27&gt;0,(J24*K24+J25*K25+J26*K26)/J27,0)</f>
        <v>7.9999748012736807E-2</v>
      </c>
      <c r="L27" s="53">
        <f>L24+L25+L26</f>
        <v>40160.771000000001</v>
      </c>
      <c r="M27" s="54">
        <f>IF(L27&gt;0,N27/L27,0)</f>
        <v>0.7014122079977001</v>
      </c>
      <c r="N27" s="55">
        <f>N24+N25+N26</f>
        <v>28169.255062000004</v>
      </c>
      <c r="O27" s="21">
        <f>IF(L27&gt;0,P27/L27,0)</f>
        <v>0.16439744954099611</v>
      </c>
      <c r="P27" s="55">
        <f>P24+P25+P26</f>
        <v>6602.3283240000001</v>
      </c>
      <c r="Q27" s="21">
        <f>IF(L27&gt;0,R27/L27,0)</f>
        <v>0.13419034246130385</v>
      </c>
      <c r="R27" s="55">
        <f>R24+R25+R26</f>
        <v>5389.1876140000004</v>
      </c>
      <c r="S27" s="21">
        <f>IF(L27&gt;0,T27/L27,0)</f>
        <v>0.19349748972697761</v>
      </c>
      <c r="T27" s="55">
        <f>T24+T25+T26</f>
        <v>7771.0083740000009</v>
      </c>
      <c r="U27" s="21">
        <f>IF(L27&gt;0,V27/L27,0)</f>
        <v>0.51385234431878812</v>
      </c>
      <c r="V27" s="55">
        <f>V24+V25+V26</f>
        <v>20636.706328</v>
      </c>
      <c r="W27" s="21">
        <f>IF(L27&gt;0,X27/L27,0)</f>
        <v>0.4</v>
      </c>
      <c r="X27" s="55">
        <f>X24+X25+X26</f>
        <v>16064.308400000002</v>
      </c>
      <c r="Y27" s="56">
        <f>IF(L27&gt;0,Z27/L27,0)</f>
        <v>3.1226039104179548E-3</v>
      </c>
      <c r="Z27" s="57">
        <f>SUM(Z24:Z26)</f>
        <v>125.40618057</v>
      </c>
      <c r="AA27" s="63">
        <f>IF(L27&gt;0,(AA24*L24+AA25*L25+AA26*L26)/L27,0)</f>
        <v>2.9965977259689565E-3</v>
      </c>
      <c r="AB27" s="56">
        <f>IF(J27&gt;0,(J24*AB24+J25*AB25+J26*AB26)/J27,0)</f>
        <v>2.864032254369688E-4</v>
      </c>
      <c r="AC27" s="53">
        <f>SUM(AC24:AC26)</f>
        <v>11.502174279999998</v>
      </c>
      <c r="AD27" s="54">
        <f>IF(J27&gt;0,(J24*AD24+J25*AD25+J26*AD26)/J27,0)</f>
        <v>0.23152058735940256</v>
      </c>
      <c r="AE27" s="59">
        <f>SUM(AE24:AE26)</f>
        <v>121.25082600000002</v>
      </c>
      <c r="AF27" s="54">
        <f>IF(AND(Z27&gt;0),((Z24*AF24+Z25*AF25+Z26*AF26)/Z27),0)</f>
        <v>0.90940665314639479</v>
      </c>
      <c r="AG27" s="58">
        <f t="shared" si="0"/>
        <v>0.90556274476832677</v>
      </c>
      <c r="AH27" s="52">
        <f>SUM(AH24:AH26)</f>
        <v>579</v>
      </c>
      <c r="AI27" s="21">
        <f>IF(AH27&gt;0,(AI24*AH24+AI25*AH25+AI26*AH26)/AH27,0)</f>
        <v>9.4948186528497416E-2</v>
      </c>
      <c r="AJ27" s="54">
        <f>IF(J27&gt;0,(AJ24*J24+AJ25*J25+AJ26*J26)/J27,0)</f>
        <v>0.22772934735298833</v>
      </c>
      <c r="AK27" s="59">
        <f>SUM(AK24:AK26)</f>
        <v>119.307132</v>
      </c>
      <c r="AL27" s="57"/>
      <c r="AM27" s="57">
        <f>SUM(AM24:AM26)</f>
        <v>502.28</v>
      </c>
      <c r="AN27" s="124"/>
      <c r="AO27" s="125">
        <f>AN26</f>
        <v>2347.771999999999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24" t="s">
        <v>52</v>
      </c>
      <c r="D28" s="12">
        <v>12340</v>
      </c>
      <c r="E28" s="12">
        <v>0</v>
      </c>
      <c r="F28" s="12">
        <v>11273</v>
      </c>
      <c r="G28" s="13">
        <v>0.5</v>
      </c>
      <c r="H28" s="13">
        <v>2.8</v>
      </c>
      <c r="I28" s="12">
        <v>12706</v>
      </c>
      <c r="J28" s="12">
        <v>14866</v>
      </c>
      <c r="K28" s="14">
        <v>0.08</v>
      </c>
      <c r="L28" s="25">
        <f>J28*(1-K28)</f>
        <v>13676.720000000001</v>
      </c>
      <c r="M28" s="15">
        <v>0.68</v>
      </c>
      <c r="N28" s="26">
        <f>L28*M28</f>
        <v>9300.1696000000011</v>
      </c>
      <c r="O28" s="14">
        <v>0.21099999999999999</v>
      </c>
      <c r="P28" s="26">
        <f>L28*O28</f>
        <v>2885.7879200000002</v>
      </c>
      <c r="Q28" s="16">
        <v>0.109</v>
      </c>
      <c r="R28" s="26">
        <f>L28*Q28</f>
        <v>1490.7624800000001</v>
      </c>
      <c r="S28" s="16">
        <v>0.22500000000000001</v>
      </c>
      <c r="T28" s="26">
        <f>L28*S28</f>
        <v>3077.2620000000002</v>
      </c>
      <c r="U28" s="16">
        <v>0.48699999999999999</v>
      </c>
      <c r="V28" s="26">
        <f>L28*U28</f>
        <v>6660.5626400000001</v>
      </c>
      <c r="W28" s="16">
        <v>0.4</v>
      </c>
      <c r="X28" s="26">
        <f>W28*L28</f>
        <v>5470.688000000001</v>
      </c>
      <c r="Y28" s="17">
        <v>3.1099999999999999E-3</v>
      </c>
      <c r="Z28" s="61">
        <f>L28*Y28</f>
        <v>42.534599200000002</v>
      </c>
      <c r="AA28" s="28">
        <f>IF(J28&gt;0,(AC28+AK28)/J28,0)</f>
        <v>3.0377360823355308E-3</v>
      </c>
      <c r="AB28" s="17">
        <v>2.7999999999999998E-4</v>
      </c>
      <c r="AC28" s="25">
        <f>AB28*L28</f>
        <v>3.8294815999999998</v>
      </c>
      <c r="AD28" s="141">
        <v>0.2326</v>
      </c>
      <c r="AE28" s="31">
        <f>AH28*(1-AI28)*AD28</f>
        <v>40.172346000000005</v>
      </c>
      <c r="AF28" s="29">
        <f>IF(AND(AD28&gt;0,AB28&gt;0,Y28&gt;0),((Y28-AB28)*AD28)/((AD28-AB28)*Y28),0)</f>
        <v>0.91106456999105345</v>
      </c>
      <c r="AG28" s="62">
        <f t="shared" si="0"/>
        <v>0.90888956699251322</v>
      </c>
      <c r="AH28" s="12">
        <v>190</v>
      </c>
      <c r="AI28" s="14">
        <v>9.0999999999999998E-2</v>
      </c>
      <c r="AJ28" s="15">
        <v>0.23930000000000001</v>
      </c>
      <c r="AK28" s="31">
        <f t="shared" si="1"/>
        <v>41.329503000000003</v>
      </c>
      <c r="AL28" s="19">
        <v>1.78</v>
      </c>
      <c r="AM28" s="19"/>
      <c r="AN28" s="119">
        <f>AN26+AH28-AM28</f>
        <v>2537.771999999999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47" t="s">
        <v>51</v>
      </c>
      <c r="D29" s="35">
        <v>20193</v>
      </c>
      <c r="E29" s="44">
        <v>4</v>
      </c>
      <c r="F29" s="35">
        <v>16142</v>
      </c>
      <c r="G29" s="38">
        <v>0.4</v>
      </c>
      <c r="H29" s="38">
        <v>2.6</v>
      </c>
      <c r="I29" s="35">
        <v>16805</v>
      </c>
      <c r="J29" s="35">
        <v>14736</v>
      </c>
      <c r="K29" s="40">
        <v>8.1000000000000003E-2</v>
      </c>
      <c r="L29" s="38">
        <f>J29*(1-K29)</f>
        <v>13542.384</v>
      </c>
      <c r="M29" s="39">
        <v>0.69699999999999995</v>
      </c>
      <c r="N29" s="26">
        <f>L29*M29</f>
        <v>9439.0416479999985</v>
      </c>
      <c r="O29" s="37">
        <v>9.6000000000000002E-2</v>
      </c>
      <c r="P29" s="26">
        <f>L29*O29</f>
        <v>1300.0688640000001</v>
      </c>
      <c r="Q29" s="40">
        <v>0.20699999999999999</v>
      </c>
      <c r="R29" s="26">
        <f>L29*Q29</f>
        <v>2803.2734879999998</v>
      </c>
      <c r="S29" s="40">
        <v>0.19500000000000001</v>
      </c>
      <c r="T29" s="26">
        <f>L29*S29</f>
        <v>2640.7648800000002</v>
      </c>
      <c r="U29" s="40">
        <v>0.50600000000000001</v>
      </c>
      <c r="V29" s="26">
        <f>L29*U29</f>
        <v>6852.4463040000001</v>
      </c>
      <c r="W29" s="40">
        <v>0.39</v>
      </c>
      <c r="X29" s="26">
        <f>W29*L29</f>
        <v>5281.5297600000004</v>
      </c>
      <c r="Y29" s="41">
        <v>3.0999999999999999E-3</v>
      </c>
      <c r="Z29" s="18">
        <f>L29*Y29</f>
        <v>41.981390399999995</v>
      </c>
      <c r="AA29" s="28">
        <f>IF(J29&gt;0,(AC29+AK29)/J29,0)</f>
        <v>3.0571954478827356E-3</v>
      </c>
      <c r="AB29" s="41">
        <v>2.7999999999999998E-4</v>
      </c>
      <c r="AC29" s="38">
        <f>AB29*L29</f>
        <v>3.7918675199999998</v>
      </c>
      <c r="AD29" s="29">
        <v>0.22800000000000001</v>
      </c>
      <c r="AE29" s="42">
        <f>AH29*(1-AI29)*AD29</f>
        <v>41.864904000000003</v>
      </c>
      <c r="AF29" s="29">
        <f>IF(AND(AD29&gt;0,AB29&gt;0,Y29&gt;0),((Y29-AB29)*AD29)/((AD29-AB29)*Y29),0)</f>
        <v>0.91079594068550507</v>
      </c>
      <c r="AG29" s="30">
        <f t="shared" si="0"/>
        <v>0.90954618136964049</v>
      </c>
      <c r="AH29" s="35">
        <v>202</v>
      </c>
      <c r="AI29" s="40">
        <v>9.0999999999999998E-2</v>
      </c>
      <c r="AJ29" s="39">
        <v>0.22470000000000001</v>
      </c>
      <c r="AK29" s="42">
        <f t="shared" si="1"/>
        <v>41.258964599999999</v>
      </c>
      <c r="AL29" s="18">
        <v>1.7</v>
      </c>
      <c r="AM29" s="18"/>
      <c r="AN29" s="122">
        <f>AN28+AH29-AM29</f>
        <v>2739.771999999999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49</v>
      </c>
      <c r="D30" s="44">
        <v>15600</v>
      </c>
      <c r="E30" s="44">
        <v>4</v>
      </c>
      <c r="F30" s="44">
        <v>18342</v>
      </c>
      <c r="G30" s="38">
        <v>0.5</v>
      </c>
      <c r="H30" s="38">
        <v>2.9</v>
      </c>
      <c r="I30" s="44">
        <v>18994</v>
      </c>
      <c r="J30" s="44">
        <v>14698</v>
      </c>
      <c r="K30" s="40">
        <v>8.1000000000000003E-2</v>
      </c>
      <c r="L30" s="38">
        <f>J30*(1-K30)</f>
        <v>13507.462000000001</v>
      </c>
      <c r="M30" s="29">
        <v>0.67900000000000005</v>
      </c>
      <c r="N30" s="26">
        <f>L30*M30</f>
        <v>9171.5666980000024</v>
      </c>
      <c r="O30" s="40">
        <v>0.14099999999999999</v>
      </c>
      <c r="P30" s="26">
        <f>L30*O30</f>
        <v>1904.552142</v>
      </c>
      <c r="Q30" s="40">
        <v>0.18</v>
      </c>
      <c r="R30" s="26">
        <f>L30*Q30</f>
        <v>2431.3431600000004</v>
      </c>
      <c r="S30" s="40">
        <v>0.19400000000000001</v>
      </c>
      <c r="T30" s="26">
        <f>L30*S30</f>
        <v>2620.4476280000003</v>
      </c>
      <c r="U30" s="40">
        <v>0.52200000000000002</v>
      </c>
      <c r="V30" s="26">
        <f>L30*U30</f>
        <v>7050.8951640000014</v>
      </c>
      <c r="W30" s="40">
        <v>0.4</v>
      </c>
      <c r="X30" s="26">
        <f>W30*L30</f>
        <v>5402.9848000000011</v>
      </c>
      <c r="Y30" s="48">
        <v>3.1800000000000001E-3</v>
      </c>
      <c r="Z30" s="18">
        <f>L30*Y30</f>
        <v>42.953729160000009</v>
      </c>
      <c r="AA30" s="28">
        <f>IF(J30&gt;0,(AC30+AK30)/J30,0)</f>
        <v>3.0009055218397063E-3</v>
      </c>
      <c r="AB30" s="48">
        <v>2.7999999999999998E-4</v>
      </c>
      <c r="AC30" s="38">
        <f>AB30*L30</f>
        <v>3.7820893600000001</v>
      </c>
      <c r="AD30" s="29">
        <v>0.2276</v>
      </c>
      <c r="AE30" s="42">
        <f>AH30*(1-AI30)*AD30</f>
        <v>40.254474000000002</v>
      </c>
      <c r="AF30" s="29">
        <f>IF(AND(AD30&gt;0,AB30&gt;0,Y30&gt;0),((Y30-AB30)*AD30)/((AD30-AB30)*Y30),0)</f>
        <v>0.9130729739031892</v>
      </c>
      <c r="AG30" s="30">
        <f t="shared" si="0"/>
        <v>0.90780968395424932</v>
      </c>
      <c r="AH30" s="44">
        <v>195</v>
      </c>
      <c r="AI30" s="40">
        <v>9.2999999999999999E-2</v>
      </c>
      <c r="AJ30" s="29">
        <v>0.22800000000000001</v>
      </c>
      <c r="AK30" s="42">
        <f t="shared" si="1"/>
        <v>40.325220000000002</v>
      </c>
      <c r="AL30" s="18">
        <v>1.63</v>
      </c>
      <c r="AM30" s="18"/>
      <c r="AN30" s="122">
        <f>AN29+AH30-AM30</f>
        <v>2934.771999999999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48133</v>
      </c>
      <c r="E31" s="52"/>
      <c r="F31" s="52">
        <f>SUM(F28:F30)</f>
        <v>45757</v>
      </c>
      <c r="G31" s="53"/>
      <c r="H31" s="53"/>
      <c r="I31" s="52">
        <f>SUM(I28:I30)</f>
        <v>48505</v>
      </c>
      <c r="J31" s="52">
        <f>SUM(J28:J30)</f>
        <v>44300</v>
      </c>
      <c r="K31" s="21">
        <f>IF(J31&gt;0,(J28*K28+J29*K29+J30*K30)/J31,0)</f>
        <v>8.0664424379232505E-2</v>
      </c>
      <c r="L31" s="53">
        <f>L28+L29+L30</f>
        <v>40726.565999999999</v>
      </c>
      <c r="M31" s="54">
        <f>IF(L31&gt;0,N31/L31,0)</f>
        <v>0.68532117208212451</v>
      </c>
      <c r="N31" s="55">
        <f>N28+N29+N30</f>
        <v>27910.777946000002</v>
      </c>
      <c r="O31" s="21">
        <f>IF(L31&gt;0,P31/L31,0)</f>
        <v>0.14954388558072881</v>
      </c>
      <c r="P31" s="55">
        <f>P28+P29+P30</f>
        <v>6090.4089260000001</v>
      </c>
      <c r="Q31" s="21">
        <f>IF(L31&gt;0,R31/L31,0)</f>
        <v>0.16513494233714673</v>
      </c>
      <c r="R31" s="55">
        <f>R28+R29+R30</f>
        <v>6725.3791280000005</v>
      </c>
      <c r="S31" s="21">
        <f>IF(L31&gt;0,T31/L31,0)</f>
        <v>0.20474288227492593</v>
      </c>
      <c r="T31" s="55">
        <f>T28+T29+T30</f>
        <v>8338.4745080000012</v>
      </c>
      <c r="U31" s="21">
        <f>IF(L31&gt;0,V31/L31,0)</f>
        <v>0.50492605018552272</v>
      </c>
      <c r="V31" s="55">
        <f>V28+V29+V30</f>
        <v>20563.904108000002</v>
      </c>
      <c r="W31" s="21">
        <f>IF(L31&gt;0,X31/L31,0)</f>
        <v>0.39667480337036032</v>
      </c>
      <c r="X31" s="55">
        <f>X28+X29+X30</f>
        <v>16155.202560000002</v>
      </c>
      <c r="Y31" s="56">
        <f>IF(L31&gt;0,Z31/L31,0)</f>
        <v>3.1298911565487749E-3</v>
      </c>
      <c r="Z31" s="57">
        <f>SUM(Z28:Z30)</f>
        <v>127.46971876000001</v>
      </c>
      <c r="AA31" s="63">
        <f>IF(L31&gt;0,(AA28*L28+AA29*L29+AA30*L30)/L31,0)</f>
        <v>3.0319913997197798E-3</v>
      </c>
      <c r="AB31" s="56">
        <f>IF(J31&gt;0,(J28*AB28+J29*AB29+J30*AB30)/J31,0)</f>
        <v>2.7999999999999998E-4</v>
      </c>
      <c r="AC31" s="53">
        <f>SUM(AC28:AC30)</f>
        <v>11.40343848</v>
      </c>
      <c r="AD31" s="54">
        <f>IF(J31&gt;0,(J28*AD28+J29*AD29+J30*AD30)/J31,0)</f>
        <v>0.22941093453724604</v>
      </c>
      <c r="AE31" s="59">
        <f>SUM(AE28:AE30)</f>
        <v>122.291724</v>
      </c>
      <c r="AF31" s="54">
        <f>IF(AND(Z31&gt;0),((Z28*AF28+Z29*AF29+Z30*AF30)/Z31),0)</f>
        <v>0.91165287446576437</v>
      </c>
      <c r="AG31" s="58">
        <f t="shared" si="0"/>
        <v>0.90875443332887407</v>
      </c>
      <c r="AH31" s="52">
        <f>SUM(AH28:AH30)</f>
        <v>587</v>
      </c>
      <c r="AI31" s="21">
        <f>IF(AH31&gt;0,(AI28*AH28+AI29*AH29+AI30*AH30)/AH31,0)</f>
        <v>9.1664395229982973E-2</v>
      </c>
      <c r="AJ31" s="54">
        <f>IF(J31&gt;0,(AJ28*J28+AJ29*J29+AJ30*J30)/J31,0)</f>
        <v>0.23069428893905194</v>
      </c>
      <c r="AK31" s="59">
        <f>SUM(AK28:AK30)</f>
        <v>122.9136876</v>
      </c>
      <c r="AL31" s="57"/>
      <c r="AM31" s="57">
        <f>SUM(AM28:AM30)</f>
        <v>0</v>
      </c>
      <c r="AN31" s="124"/>
      <c r="AO31" s="125">
        <f>AN30</f>
        <v>2934.771999999999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52</v>
      </c>
      <c r="D32" s="12">
        <v>14008</v>
      </c>
      <c r="E32" s="12">
        <v>0</v>
      </c>
      <c r="F32" s="12">
        <v>13007</v>
      </c>
      <c r="G32" s="13">
        <v>0.2</v>
      </c>
      <c r="H32" s="13">
        <v>2.2000000000000002</v>
      </c>
      <c r="I32" s="12">
        <v>13314</v>
      </c>
      <c r="J32" s="12">
        <v>14768</v>
      </c>
      <c r="K32" s="14">
        <v>7.9000000000000001E-2</v>
      </c>
      <c r="L32" s="25">
        <f>J32*(1-K32)</f>
        <v>13601.328000000001</v>
      </c>
      <c r="M32" s="15">
        <v>0.74199999999999999</v>
      </c>
      <c r="N32" s="26">
        <f>L32*M32</f>
        <v>10092.185376000001</v>
      </c>
      <c r="O32" s="14">
        <v>0.14799999999999999</v>
      </c>
      <c r="P32" s="26">
        <f>L32*O32</f>
        <v>2012.9965440000001</v>
      </c>
      <c r="Q32" s="16">
        <v>0.11</v>
      </c>
      <c r="R32" s="26">
        <f>L32*Q32</f>
        <v>1496.1460800000002</v>
      </c>
      <c r="S32" s="16">
        <v>0.192</v>
      </c>
      <c r="T32" s="26">
        <f>L32*S32</f>
        <v>2611.4549760000004</v>
      </c>
      <c r="U32" s="16">
        <v>0.51100000000000001</v>
      </c>
      <c r="V32" s="26">
        <f>L32*U32</f>
        <v>6950.2786080000005</v>
      </c>
      <c r="W32" s="16">
        <v>0.4</v>
      </c>
      <c r="X32" s="26">
        <f>W32*L32</f>
        <v>5440.5312000000013</v>
      </c>
      <c r="Y32" s="17">
        <v>3.2799999999999999E-3</v>
      </c>
      <c r="Z32" s="61">
        <f>L32*Y32</f>
        <v>44.612355840000006</v>
      </c>
      <c r="AA32" s="28">
        <f>IF(J32&gt;0,(AC32+AK32)/J32,0)</f>
        <v>3.019852548754063E-3</v>
      </c>
      <c r="AB32" s="17">
        <v>2.7999999999999998E-4</v>
      </c>
      <c r="AC32" s="25">
        <f>AB32*L32</f>
        <v>3.80837184</v>
      </c>
      <c r="AD32" s="141">
        <v>0.2394</v>
      </c>
      <c r="AE32" s="31">
        <f>AH32*(1-AI32)*AD32</f>
        <v>42.492781800000003</v>
      </c>
      <c r="AF32" s="29">
        <f>IF(AND(AD32&gt;0,AB32&gt;0,Y32&gt;0),((Y32-AB32)*AD32)/((AD32-AB32)*Y32),0)</f>
        <v>0.91570514651282342</v>
      </c>
      <c r="AG32" s="62">
        <f t="shared" si="0"/>
        <v>0.90838706614930564</v>
      </c>
      <c r="AH32" s="12">
        <v>197</v>
      </c>
      <c r="AI32" s="14">
        <v>9.9000000000000005E-2</v>
      </c>
      <c r="AJ32" s="15">
        <v>0.2298</v>
      </c>
      <c r="AK32" s="31">
        <f t="shared" si="1"/>
        <v>40.788810600000005</v>
      </c>
      <c r="AL32" s="19">
        <v>1.65</v>
      </c>
      <c r="AM32" s="19"/>
      <c r="AN32" s="119">
        <f>AN30+AH32-AM32</f>
        <v>3131.771999999999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53</v>
      </c>
      <c r="D33" s="35">
        <v>18592</v>
      </c>
      <c r="E33" s="44">
        <v>3</v>
      </c>
      <c r="F33" s="35">
        <v>15846</v>
      </c>
      <c r="G33" s="36">
        <v>0.4</v>
      </c>
      <c r="H33" s="38">
        <v>2.2999999999999998</v>
      </c>
      <c r="I33" s="35">
        <v>16681</v>
      </c>
      <c r="J33" s="35">
        <v>14772</v>
      </c>
      <c r="K33" s="40">
        <v>8.1000000000000003E-2</v>
      </c>
      <c r="L33" s="38">
        <f>J33*(1-K33)</f>
        <v>13575.468000000001</v>
      </c>
      <c r="M33" s="39">
        <v>0.68700000000000006</v>
      </c>
      <c r="N33" s="26">
        <f>L33*M33</f>
        <v>9326.3465160000014</v>
      </c>
      <c r="O33" s="37">
        <v>0.19900000000000001</v>
      </c>
      <c r="P33" s="26">
        <f>L33*O33</f>
        <v>2701.5181320000002</v>
      </c>
      <c r="Q33" s="40">
        <v>0.114</v>
      </c>
      <c r="R33" s="26">
        <f>L33*Q33</f>
        <v>1547.6033520000001</v>
      </c>
      <c r="S33" s="40">
        <v>0.19</v>
      </c>
      <c r="T33" s="26">
        <f>L33*S33</f>
        <v>2579.3389200000001</v>
      </c>
      <c r="U33" s="40">
        <v>0.51200000000000001</v>
      </c>
      <c r="V33" s="26">
        <f>L33*U33</f>
        <v>6950.6396160000004</v>
      </c>
      <c r="W33" s="40">
        <v>0.4</v>
      </c>
      <c r="X33" s="26">
        <f>W33*L33</f>
        <v>5430.1872000000003</v>
      </c>
      <c r="Y33" s="41">
        <v>3.2299999999999998E-3</v>
      </c>
      <c r="Z33" s="18">
        <f>L33*Y33</f>
        <v>43.848761639999999</v>
      </c>
      <c r="AA33" s="28">
        <f>IF(J33&gt;0,(AC33+AK33)/J33,0)</f>
        <v>3.1820402816138643E-3</v>
      </c>
      <c r="AB33" s="41">
        <v>2.7999999999999998E-4</v>
      </c>
      <c r="AC33" s="38">
        <f>AB33*L33</f>
        <v>3.80113104</v>
      </c>
      <c r="AD33" s="29">
        <v>0.23830000000000001</v>
      </c>
      <c r="AE33" s="42">
        <f>AH33*(1-AI33)*AD33</f>
        <v>44.377179200000008</v>
      </c>
      <c r="AF33" s="29">
        <f>IF(AND(AD33&gt;0,AB33&gt;0,Y33&gt;0),((Y33-AB33)*AD33)/((AD33-AB33)*Y33),0)</f>
        <v>0.91438708873490104</v>
      </c>
      <c r="AG33" s="30">
        <f t="shared" si="0"/>
        <v>0.91310816931793493</v>
      </c>
      <c r="AH33" s="35">
        <v>206</v>
      </c>
      <c r="AI33" s="40">
        <v>9.6000000000000002E-2</v>
      </c>
      <c r="AJ33" s="39">
        <v>0.23200000000000001</v>
      </c>
      <c r="AK33" s="42">
        <f t="shared" si="1"/>
        <v>43.203968000000003</v>
      </c>
      <c r="AL33" s="18">
        <v>1.85</v>
      </c>
      <c r="AM33" s="18"/>
      <c r="AN33" s="122">
        <f>AN32+AH33-AM33</f>
        <v>3337.771999999999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49</v>
      </c>
      <c r="D34" s="44">
        <v>14100</v>
      </c>
      <c r="E34" s="44">
        <v>3</v>
      </c>
      <c r="F34" s="44">
        <v>14963</v>
      </c>
      <c r="G34" s="38">
        <v>0.4</v>
      </c>
      <c r="H34" s="38">
        <v>2.2000000000000002</v>
      </c>
      <c r="I34" s="44">
        <v>15941</v>
      </c>
      <c r="J34" s="44">
        <v>14726</v>
      </c>
      <c r="K34" s="40">
        <v>0.08</v>
      </c>
      <c r="L34" s="38">
        <f>J34*(1-K34)</f>
        <v>13547.92</v>
      </c>
      <c r="M34" s="29">
        <v>0.68</v>
      </c>
      <c r="N34" s="26">
        <f>L34*M34</f>
        <v>9212.5856000000003</v>
      </c>
      <c r="O34" s="40">
        <v>0.193</v>
      </c>
      <c r="P34" s="26">
        <f>L34*O34</f>
        <v>2614.74856</v>
      </c>
      <c r="Q34" s="40">
        <v>0.127</v>
      </c>
      <c r="R34" s="26">
        <f>L34*Q34</f>
        <v>1720.58584</v>
      </c>
      <c r="S34" s="40">
        <v>0.19400000000000001</v>
      </c>
      <c r="T34" s="26">
        <f>L34*S34</f>
        <v>2628.29648</v>
      </c>
      <c r="U34" s="40">
        <v>0.48799999999999999</v>
      </c>
      <c r="V34" s="26">
        <f>L34*U34</f>
        <v>6611.3849600000003</v>
      </c>
      <c r="W34" s="40">
        <v>0.4</v>
      </c>
      <c r="X34" s="26">
        <f>W34*L34</f>
        <v>5419.1680000000006</v>
      </c>
      <c r="Y34" s="48">
        <v>3.1800000000000001E-3</v>
      </c>
      <c r="Z34" s="18">
        <f>L34*Y34</f>
        <v>43.082385600000002</v>
      </c>
      <c r="AA34" s="28">
        <f>IF(J34&gt;0,(AC34+AK34)/J34,0)</f>
        <v>3.1986893861197883E-3</v>
      </c>
      <c r="AB34" s="48">
        <v>2.5999999999999998E-4</v>
      </c>
      <c r="AC34" s="38">
        <f>AB34*L34</f>
        <v>3.5224591999999997</v>
      </c>
      <c r="AD34" s="29">
        <v>0.2341</v>
      </c>
      <c r="AE34" s="42">
        <f>AH34*(1-AI34)*AD34</f>
        <v>43.102726100000005</v>
      </c>
      <c r="AF34" s="29">
        <f>IF(AND(AD34&gt;0,AB34&gt;0,Y34&gt;0),((Y34-AB34)*AD34)/((AD34-AB34)*Y34),0)</f>
        <v>0.91925995735405819</v>
      </c>
      <c r="AG34" s="30">
        <f t="shared" si="0"/>
        <v>0.91972697104721379</v>
      </c>
      <c r="AH34" s="44">
        <v>203</v>
      </c>
      <c r="AI34" s="40">
        <v>9.2999999999999999E-2</v>
      </c>
      <c r="AJ34" s="29">
        <v>0.23669999999999999</v>
      </c>
      <c r="AK34" s="42">
        <f t="shared" si="1"/>
        <v>43.581440700000002</v>
      </c>
      <c r="AL34" s="18">
        <v>1.71</v>
      </c>
      <c r="AM34" s="18"/>
      <c r="AN34" s="122">
        <f>AN33+AH34-AM34</f>
        <v>3540.771999999999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46700</v>
      </c>
      <c r="E35" s="52"/>
      <c r="F35" s="52">
        <f>SUM(F32:F34)</f>
        <v>43816</v>
      </c>
      <c r="G35" s="53"/>
      <c r="H35" s="53"/>
      <c r="I35" s="52">
        <f>SUM(I32:I34)</f>
        <v>45936</v>
      </c>
      <c r="J35" s="52">
        <f>SUM(J32:J34)</f>
        <v>44266</v>
      </c>
      <c r="K35" s="21">
        <f>IF(J35&gt;0,(J32*K32+J33*K33+J34*K34)/J35,0)</f>
        <v>8.0000090362806656E-2</v>
      </c>
      <c r="L35" s="53">
        <f>L32+L33+L34</f>
        <v>40724.716</v>
      </c>
      <c r="M35" s="54">
        <f>IF(L35&gt;0,N35/L35,0)</f>
        <v>0.70304032303135044</v>
      </c>
      <c r="N35" s="55">
        <f>N32+N33+N34</f>
        <v>28631.117492000005</v>
      </c>
      <c r="O35" s="21">
        <f>IF(L35&gt;0,P35/L35,0)</f>
        <v>0.17997088637769754</v>
      </c>
      <c r="P35" s="55">
        <f>P32+P33+P34</f>
        <v>7329.2632360000007</v>
      </c>
      <c r="Q35" s="21">
        <f>IF(L35&gt;0,R35/L35,0)</f>
        <v>0.1169887905909522</v>
      </c>
      <c r="R35" s="55">
        <f>R32+R33+R34</f>
        <v>4764.3352720000003</v>
      </c>
      <c r="S35" s="21">
        <f>IF(L35&gt;0,T35/L35,0)</f>
        <v>0.19199864711149861</v>
      </c>
      <c r="T35" s="55">
        <f>T32+T33+T34</f>
        <v>7819.090376000001</v>
      </c>
      <c r="U35" s="21">
        <f>IF(L35&gt;0,V35/L35,0)</f>
        <v>0.50368192092487518</v>
      </c>
      <c r="V35" s="55">
        <f>V32+V33+V34</f>
        <v>20512.303184</v>
      </c>
      <c r="W35" s="21">
        <f>IF(L35&gt;0,X35/L35,0)</f>
        <v>0.40000000000000008</v>
      </c>
      <c r="X35" s="55">
        <f>X32+X33+X34</f>
        <v>16289.886400000003</v>
      </c>
      <c r="Y35" s="56">
        <f>IF(L35&gt;0,Z35/L35,0)</f>
        <v>3.2300655719735413E-3</v>
      </c>
      <c r="Z35" s="57">
        <f>SUM(Z32:Z34)</f>
        <v>131.54350308000002</v>
      </c>
      <c r="AA35" s="63">
        <f>IF(L35&gt;0,(AA32*L32+AA33*L33+AA34*L34)/L35,0)</f>
        <v>3.1334111440580706E-3</v>
      </c>
      <c r="AB35" s="56">
        <f>IF(J35&gt;0,(J32*AB32+J33*AB33+J34*AB34)/J35,0)</f>
        <v>2.7334658654497806E-4</v>
      </c>
      <c r="AC35" s="53">
        <f>SUM(AC32:AC34)</f>
        <v>11.131962079999999</v>
      </c>
      <c r="AD35" s="54">
        <f>IF(J35&gt;0,(J32*AD32+J33*AD33+J34*AD34)/J35,0)</f>
        <v>0.23726976460488866</v>
      </c>
      <c r="AE35" s="59">
        <f>SUM(AE32:AE34)</f>
        <v>129.97268710000003</v>
      </c>
      <c r="AF35" s="54">
        <f>IF(AND(Z35&gt;0),((Z32*AF32+Z33*AF33+Z34*AF34)/Z35),0)</f>
        <v>0.91643003620963559</v>
      </c>
      <c r="AG35" s="58">
        <f t="shared" si="0"/>
        <v>0.91383675664904018</v>
      </c>
      <c r="AH35" s="52">
        <f>SUM(AH32:AH34)</f>
        <v>606</v>
      </c>
      <c r="AI35" s="21">
        <f>IF(AH35&gt;0,(AI32*AH32+AI33*AH33+AI34*AH34)/AH35,0)</f>
        <v>9.5970297029702972E-2</v>
      </c>
      <c r="AJ35" s="54">
        <f>IF(J35&gt;0,(AJ32*J32+AJ33*J33+AJ34*J34)/J35,0)</f>
        <v>0.23282958930104369</v>
      </c>
      <c r="AK35" s="59">
        <f>SUM(AK32:AK34)</f>
        <v>127.57421930000001</v>
      </c>
      <c r="AL35" s="57"/>
      <c r="AM35" s="57">
        <f>SUM(AM32:AM34)</f>
        <v>0</v>
      </c>
      <c r="AN35" s="124"/>
      <c r="AO35" s="125">
        <f>AN34</f>
        <v>3540.771999999999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24" t="s">
        <v>52</v>
      </c>
      <c r="D36" s="12">
        <v>3261</v>
      </c>
      <c r="E36" s="12">
        <v>0</v>
      </c>
      <c r="F36" s="12">
        <v>5649</v>
      </c>
      <c r="G36" s="13">
        <v>0.4</v>
      </c>
      <c r="H36" s="13">
        <v>2.8</v>
      </c>
      <c r="I36" s="12">
        <v>6239</v>
      </c>
      <c r="J36" s="12">
        <v>14753</v>
      </c>
      <c r="K36" s="14">
        <v>8.3000000000000004E-2</v>
      </c>
      <c r="L36" s="25">
        <f>J36*(1-K36)</f>
        <v>13528.501</v>
      </c>
      <c r="M36" s="15">
        <v>0.78900000000000003</v>
      </c>
      <c r="N36" s="26">
        <f>L36*M36</f>
        <v>10673.987289000001</v>
      </c>
      <c r="O36" s="14">
        <v>0.14499999999999999</v>
      </c>
      <c r="P36" s="26">
        <f>L36*O36</f>
        <v>1961.6326449999999</v>
      </c>
      <c r="Q36" s="16">
        <v>6.6000000000000003E-2</v>
      </c>
      <c r="R36" s="26">
        <f>L36*Q36</f>
        <v>892.88106600000003</v>
      </c>
      <c r="S36" s="16">
        <v>0.191</v>
      </c>
      <c r="T36" s="26">
        <f>L36*S36</f>
        <v>2583.9436909999999</v>
      </c>
      <c r="U36" s="16">
        <v>0.50700000000000001</v>
      </c>
      <c r="V36" s="26">
        <f>L36*U36</f>
        <v>6858.9500070000004</v>
      </c>
      <c r="W36" s="16">
        <v>0.4</v>
      </c>
      <c r="X36" s="26">
        <f>W36*L36</f>
        <v>5411.4004000000004</v>
      </c>
      <c r="Y36" s="17">
        <v>3.1800000000000001E-3</v>
      </c>
      <c r="Z36" s="61">
        <f>L36*Y36</f>
        <v>43.020633180000004</v>
      </c>
      <c r="AA36" s="28">
        <f>IF(J36&gt;0,(AC36+AK36)/J36,0)</f>
        <v>2.8813740439232699E-3</v>
      </c>
      <c r="AB36" s="17">
        <v>2.7E-4</v>
      </c>
      <c r="AC36" s="25">
        <f>AB36*L36</f>
        <v>3.6526952700000002</v>
      </c>
      <c r="AD36" s="141">
        <v>0.2339</v>
      </c>
      <c r="AE36" s="31">
        <f>AH36*(1-AI36)*AD36</f>
        <v>40.939049199999999</v>
      </c>
      <c r="AF36" s="29">
        <f>IF(AND(AD36&gt;0,AB36&gt;0,Y36&gt;0),((Y36-AB36)*AD36)/((AD36-AB36)*Y36),0)</f>
        <v>0.91615188990170726</v>
      </c>
      <c r="AG36" s="62">
        <f t="shared" ref="AG36:AG67" si="2">IF(AND(AA36&gt;0,AJ36&gt;0,AB36&gt;0),((AJ36*(AA36-AB36))/(AA36*(AJ36-AB36))),0)</f>
        <v>0.90739829918884896</v>
      </c>
      <c r="AH36" s="12">
        <v>196</v>
      </c>
      <c r="AI36" s="14">
        <v>0.107</v>
      </c>
      <c r="AJ36" s="15">
        <v>0.222</v>
      </c>
      <c r="AK36" s="31">
        <f t="shared" si="1"/>
        <v>38.856215999999996</v>
      </c>
      <c r="AL36" s="19">
        <v>1.7</v>
      </c>
      <c r="AM36" s="19">
        <v>1001.9</v>
      </c>
      <c r="AN36" s="119">
        <f>AN34+AH36-AM36</f>
        <v>2734.8719999999989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53</v>
      </c>
      <c r="D37" s="35">
        <v>18239</v>
      </c>
      <c r="E37" s="44">
        <v>1</v>
      </c>
      <c r="F37" s="35">
        <v>13706</v>
      </c>
      <c r="G37" s="36">
        <v>0.5</v>
      </c>
      <c r="H37" s="38">
        <v>2.9</v>
      </c>
      <c r="I37" s="35">
        <v>14381</v>
      </c>
      <c r="J37" s="35">
        <v>14732</v>
      </c>
      <c r="K37" s="40">
        <v>8.2000000000000003E-2</v>
      </c>
      <c r="L37" s="38">
        <f>J37*(1-K37)</f>
        <v>13523.976000000001</v>
      </c>
      <c r="M37" s="39">
        <v>0.752</v>
      </c>
      <c r="N37" s="26">
        <f>L37*M37</f>
        <v>10170.029952000001</v>
      </c>
      <c r="O37" s="37">
        <v>0.158</v>
      </c>
      <c r="P37" s="26">
        <f>L37*O37</f>
        <v>2136.7882079999999</v>
      </c>
      <c r="Q37" s="40">
        <v>0.09</v>
      </c>
      <c r="R37" s="26">
        <f>L37*Q37</f>
        <v>1217.1578400000001</v>
      </c>
      <c r="S37" s="40">
        <v>0.191</v>
      </c>
      <c r="T37" s="26">
        <f>L37*S37</f>
        <v>2583.079416</v>
      </c>
      <c r="U37" s="40">
        <v>0.51</v>
      </c>
      <c r="V37" s="26">
        <f>L37*U37</f>
        <v>6897.2277600000007</v>
      </c>
      <c r="W37" s="40">
        <v>0.39</v>
      </c>
      <c r="X37" s="26">
        <f>W37*L37</f>
        <v>5274.3506400000006</v>
      </c>
      <c r="Y37" s="41">
        <v>3.14E-3</v>
      </c>
      <c r="Z37" s="18">
        <f>L37*Y37</f>
        <v>42.46528464</v>
      </c>
      <c r="AA37" s="28">
        <f>IF(J37&gt;0,(AC37+AK37)/J37,0)</f>
        <v>2.8597161715992392E-3</v>
      </c>
      <c r="AB37" s="41">
        <v>2.9E-4</v>
      </c>
      <c r="AC37" s="38">
        <f>AB37*L37</f>
        <v>3.92195304</v>
      </c>
      <c r="AD37" s="29">
        <v>0.2326</v>
      </c>
      <c r="AE37" s="42">
        <f>AH37*(1-AI37)*AD37</f>
        <v>40.103961599999998</v>
      </c>
      <c r="AF37" s="29">
        <f>IF(AND(AD37&gt;0,AB37&gt;0,Y37&gt;0),((Y37-AB37)*AD37)/((AD37-AB37)*Y37),0)</f>
        <v>0.9087763522659571</v>
      </c>
      <c r="AG37" s="30">
        <f t="shared" si="2"/>
        <v>0.89976883004459207</v>
      </c>
      <c r="AH37" s="35">
        <v>192</v>
      </c>
      <c r="AI37" s="40">
        <v>0.10199999999999999</v>
      </c>
      <c r="AJ37" s="39">
        <v>0.22159999999999999</v>
      </c>
      <c r="AK37" s="42">
        <f t="shared" si="1"/>
        <v>38.207385599999995</v>
      </c>
      <c r="AL37" s="18">
        <v>1.75</v>
      </c>
      <c r="AM37" s="18"/>
      <c r="AN37" s="122">
        <f>AN36+AH37-AM37</f>
        <v>2926.8719999999989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11" t="s">
        <v>50</v>
      </c>
      <c r="D38" s="44">
        <v>16540</v>
      </c>
      <c r="E38" s="44">
        <v>1</v>
      </c>
      <c r="F38" s="44">
        <v>15276</v>
      </c>
      <c r="G38" s="38">
        <v>0.9</v>
      </c>
      <c r="H38" s="38">
        <v>2.9</v>
      </c>
      <c r="I38" s="44">
        <v>15996</v>
      </c>
      <c r="J38" s="44">
        <v>14613</v>
      </c>
      <c r="K38" s="40">
        <v>8.2000000000000003E-2</v>
      </c>
      <c r="L38" s="38">
        <f>J38*(1-K38)</f>
        <v>13414.734</v>
      </c>
      <c r="M38" s="29">
        <v>0.78800000000000003</v>
      </c>
      <c r="N38" s="26">
        <f>L38*M38</f>
        <v>10570.810392000001</v>
      </c>
      <c r="O38" s="40">
        <v>0.111</v>
      </c>
      <c r="P38" s="26">
        <f>L38*O38</f>
        <v>1489.035474</v>
      </c>
      <c r="Q38" s="40">
        <v>0.10100000000000001</v>
      </c>
      <c r="R38" s="26">
        <f>L38*Q38</f>
        <v>1354.888134</v>
      </c>
      <c r="S38" s="40">
        <v>0.16600000000000001</v>
      </c>
      <c r="T38" s="26">
        <f>L38*S38</f>
        <v>2226.8458440000004</v>
      </c>
      <c r="U38" s="40">
        <v>0.52</v>
      </c>
      <c r="V38" s="26">
        <f>L38*U38</f>
        <v>6975.6616800000002</v>
      </c>
      <c r="W38" s="40">
        <v>0.39</v>
      </c>
      <c r="X38" s="26">
        <f>W38*L38</f>
        <v>5231.7462599999999</v>
      </c>
      <c r="Y38" s="48">
        <v>3.1199999999999999E-3</v>
      </c>
      <c r="Z38" s="18">
        <f>L38*Y38</f>
        <v>41.853970080000003</v>
      </c>
      <c r="AA38" s="28">
        <f>IF(J38&gt;0,(AC38+AK38)/J38,0)</f>
        <v>2.9609295052350653E-3</v>
      </c>
      <c r="AB38" s="48">
        <v>2.9E-4</v>
      </c>
      <c r="AC38" s="38">
        <f>AB38*L38</f>
        <v>3.8902728600000001</v>
      </c>
      <c r="AD38" s="29">
        <v>0.2374</v>
      </c>
      <c r="AE38" s="42">
        <f>AH38*(1-AI38)*AD38</f>
        <v>41.236380000000004</v>
      </c>
      <c r="AF38" s="29">
        <f>IF(AND(AD38&gt;0,AB38&gt;0,Y38&gt;0),((Y38-AB38)*AD38)/((AD38-AB38)*Y38),0)</f>
        <v>0.90816066112342109</v>
      </c>
      <c r="AG38" s="30">
        <f t="shared" si="2"/>
        <v>0.90321319471556338</v>
      </c>
      <c r="AH38" s="44">
        <v>193</v>
      </c>
      <c r="AI38" s="40">
        <v>0.1</v>
      </c>
      <c r="AJ38" s="29">
        <v>0.22670000000000001</v>
      </c>
      <c r="AK38" s="42">
        <f t="shared" si="1"/>
        <v>39.377790000000005</v>
      </c>
      <c r="AL38" s="18">
        <v>1.75</v>
      </c>
      <c r="AM38" s="18"/>
      <c r="AN38" s="122">
        <f>AN37+AH38-AM38</f>
        <v>3119.8719999999989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38040</v>
      </c>
      <c r="E39" s="52"/>
      <c r="F39" s="52">
        <f>SUM(F36:F38)</f>
        <v>34631</v>
      </c>
      <c r="G39" s="53"/>
      <c r="H39" s="53"/>
      <c r="I39" s="52">
        <f>SUM(I36:I38)</f>
        <v>36616</v>
      </c>
      <c r="J39" s="52">
        <f>SUM(J36:J38)</f>
        <v>44098</v>
      </c>
      <c r="K39" s="21">
        <f>IF(J39&gt;0,(J36*K36+J37*K37+J38*K38)/J39,0)</f>
        <v>8.2334550319742392E-2</v>
      </c>
      <c r="L39" s="53">
        <f>L36+L37+L38</f>
        <v>40467.210999999996</v>
      </c>
      <c r="M39" s="54">
        <f>IF(L39&gt;0,N39/L39,0)</f>
        <v>0.77630325531947342</v>
      </c>
      <c r="N39" s="55">
        <f>N36+N37+N38</f>
        <v>31414.827633000001</v>
      </c>
      <c r="O39" s="21">
        <f>IF(L39&gt;0,P39/L39,0)</f>
        <v>0.13807366974215249</v>
      </c>
      <c r="P39" s="55">
        <f>P36+P37+P38</f>
        <v>5587.4563269999999</v>
      </c>
      <c r="Q39" s="21">
        <f>IF(L39&gt;0,R39/L39,0)</f>
        <v>8.5623074938374205E-2</v>
      </c>
      <c r="R39" s="55">
        <f>R36+R37+R38</f>
        <v>3464.9270400000005</v>
      </c>
      <c r="S39" s="21">
        <f>IF(L39&gt;0,T39/L39,0)</f>
        <v>0.18271259047232094</v>
      </c>
      <c r="T39" s="55">
        <f>T36+T37+T38</f>
        <v>7393.8689510000004</v>
      </c>
      <c r="U39" s="21">
        <f>IF(L39&gt;0,V39/L39,0)</f>
        <v>0.51231204065434621</v>
      </c>
      <c r="V39" s="55">
        <f>V36+V37+V38</f>
        <v>20731.839447000002</v>
      </c>
      <c r="W39" s="21">
        <f>IF(L39&gt;0,X39/L39,0)</f>
        <v>0.39334307718908534</v>
      </c>
      <c r="X39" s="55">
        <f>X36+X37+X38</f>
        <v>15917.497300000001</v>
      </c>
      <c r="Y39" s="56">
        <f>IF(L39&gt;0,Z39/L39,0)</f>
        <v>3.1467423811341981E-3</v>
      </c>
      <c r="Z39" s="57">
        <f>SUM(Z36:Z38)</f>
        <v>127.33988790000001</v>
      </c>
      <c r="AA39" s="63">
        <f>IF(L39&gt;0,(AA36*L36+AA37*L37+AA38*L38)/L39,0)</f>
        <v>2.9005084193123665E-3</v>
      </c>
      <c r="AB39" s="56">
        <f>IF(J39&gt;0,(J36*AB36+J37*AB37+J38*AB38)/J39,0)</f>
        <v>2.8330899360515217E-4</v>
      </c>
      <c r="AC39" s="53">
        <f>SUM(AC36:AC38)</f>
        <v>11.46492117</v>
      </c>
      <c r="AD39" s="54">
        <f>IF(J39&gt;0,(J36*AD36+J37*AD37+J38*AD38)/J39,0)</f>
        <v>0.23462551816408908</v>
      </c>
      <c r="AE39" s="59">
        <f>SUM(AE36:AE38)</f>
        <v>122.27939079999999</v>
      </c>
      <c r="AF39" s="54">
        <f>IF(AND(Z39&gt;0),((Z36*AF36+Z37*AF37+Z38*AF38)/Z39),0)</f>
        <v>0.9110657463064451</v>
      </c>
      <c r="AG39" s="58">
        <f t="shared" si="2"/>
        <v>0.90346999835328134</v>
      </c>
      <c r="AH39" s="52">
        <f>SUM(AH36:AH38)</f>
        <v>581</v>
      </c>
      <c r="AI39" s="21">
        <f>IF(AH39&gt;0,(AI36*AH36+AI37*AH37+AI38*AH38)/AH39,0)</f>
        <v>0.10302237521514629</v>
      </c>
      <c r="AJ39" s="54">
        <f>IF(J39&gt;0,(AJ36*J36+AJ37*J37+AJ38*J38)/J39,0)</f>
        <v>0.22342383554809744</v>
      </c>
      <c r="AK39" s="59">
        <f>SUM(AK36:AK38)</f>
        <v>116.4413916</v>
      </c>
      <c r="AL39" s="57"/>
      <c r="AM39" s="57">
        <f>SUM(AM36:AM38)</f>
        <v>1001.9</v>
      </c>
      <c r="AN39" s="124"/>
      <c r="AO39" s="125">
        <f>AN38</f>
        <v>3119.8719999999989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47" t="s">
        <v>51</v>
      </c>
      <c r="D40" s="12">
        <v>4623</v>
      </c>
      <c r="E40" s="12">
        <v>0</v>
      </c>
      <c r="F40" s="12">
        <v>9328</v>
      </c>
      <c r="G40" s="13">
        <v>0.4</v>
      </c>
      <c r="H40" s="13">
        <v>3.1</v>
      </c>
      <c r="I40" s="12">
        <v>10168</v>
      </c>
      <c r="J40" s="12">
        <v>13496</v>
      </c>
      <c r="K40" s="14">
        <v>8.2000000000000003E-2</v>
      </c>
      <c r="L40" s="25">
        <f>J40*(1-K40)</f>
        <v>12389.328000000001</v>
      </c>
      <c r="M40" s="15">
        <v>0.71299999999999997</v>
      </c>
      <c r="N40" s="26">
        <f>L40*M40</f>
        <v>8833.5908639999998</v>
      </c>
      <c r="O40" s="14">
        <v>0.17199999999999999</v>
      </c>
      <c r="P40" s="26">
        <f>L40*O40</f>
        <v>2130.9644160000003</v>
      </c>
      <c r="Q40" s="16">
        <v>0.115</v>
      </c>
      <c r="R40" s="26">
        <f>L40*Q40</f>
        <v>1424.7727200000002</v>
      </c>
      <c r="S40" s="156">
        <v>0.17299999999999999</v>
      </c>
      <c r="T40" s="157">
        <f>L40*S40</f>
        <v>2143.353744</v>
      </c>
      <c r="U40" s="156">
        <v>0.52700000000000002</v>
      </c>
      <c r="V40" s="26">
        <f>L40*U40</f>
        <v>6529.1758560000007</v>
      </c>
      <c r="W40" s="16">
        <v>0.39</v>
      </c>
      <c r="X40" s="26">
        <f>W40*L40</f>
        <v>4831.8379200000008</v>
      </c>
      <c r="Y40" s="17">
        <v>3.0999999999999999E-3</v>
      </c>
      <c r="Z40" s="61">
        <f>L40*Y40</f>
        <v>38.406916800000005</v>
      </c>
      <c r="AA40" s="28">
        <f>IF(J40&gt;0,(AC40+AK40)/J40,0)</f>
        <v>3.0935275518672199E-3</v>
      </c>
      <c r="AB40" s="17">
        <v>2.7999999999999998E-4</v>
      </c>
      <c r="AC40" s="25">
        <f>AB40*L40</f>
        <v>3.4690118400000003</v>
      </c>
      <c r="AD40" s="141">
        <v>0.2293</v>
      </c>
      <c r="AE40" s="31">
        <f>AH40*(1-AI40)*AD40</f>
        <v>38.348132</v>
      </c>
      <c r="AF40" s="29">
        <f>IF(AND(AD40&gt;0,AB40&gt;0,Y40&gt;0),((Y40-AB40)*AD40)/((AD40-AB40)*Y40),0)</f>
        <v>0.91078959155560435</v>
      </c>
      <c r="AG40" s="62">
        <f t="shared" si="2"/>
        <v>0.91060232813416286</v>
      </c>
      <c r="AH40" s="12">
        <v>185</v>
      </c>
      <c r="AI40" s="14">
        <v>9.6000000000000002E-2</v>
      </c>
      <c r="AJ40" s="15">
        <v>0.22889999999999999</v>
      </c>
      <c r="AK40" s="31">
        <f t="shared" si="1"/>
        <v>38.281236</v>
      </c>
      <c r="AL40" s="19">
        <v>1.7</v>
      </c>
      <c r="AM40" s="19">
        <v>501.68</v>
      </c>
      <c r="AN40" s="119">
        <f>AN38+AH40-AM40</f>
        <v>2803.1919999999991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53</v>
      </c>
      <c r="D41" s="35">
        <v>19300</v>
      </c>
      <c r="E41" s="44">
        <v>3</v>
      </c>
      <c r="F41" s="35">
        <v>14526</v>
      </c>
      <c r="G41" s="36">
        <v>0.4</v>
      </c>
      <c r="H41" s="38">
        <v>3.5</v>
      </c>
      <c r="I41" s="35">
        <v>15034</v>
      </c>
      <c r="J41" s="35">
        <v>13713</v>
      </c>
      <c r="K41" s="40">
        <v>8.2000000000000003E-2</v>
      </c>
      <c r="L41" s="38">
        <f>J41*(1-K41)</f>
        <v>12588.534</v>
      </c>
      <c r="M41" s="39">
        <v>0.66700000000000004</v>
      </c>
      <c r="N41" s="26">
        <f>L41*M41</f>
        <v>8396.5521779999999</v>
      </c>
      <c r="O41" s="37">
        <v>0.17</v>
      </c>
      <c r="P41" s="26">
        <f>L41*O41</f>
        <v>2140.05078</v>
      </c>
      <c r="Q41" s="40">
        <v>0.16300000000000001</v>
      </c>
      <c r="R41" s="26">
        <f>L41*Q41</f>
        <v>2051.9310420000002</v>
      </c>
      <c r="S41" s="155">
        <v>0.193</v>
      </c>
      <c r="T41" s="157">
        <f>L41*S41</f>
        <v>2429.5870620000001</v>
      </c>
      <c r="U41" s="155">
        <v>0.496</v>
      </c>
      <c r="V41" s="26">
        <f>L41*U41</f>
        <v>6243.9128639999999</v>
      </c>
      <c r="W41" s="40">
        <v>0.39</v>
      </c>
      <c r="X41" s="26">
        <f>W41*L41</f>
        <v>4909.52826</v>
      </c>
      <c r="Y41" s="41">
        <v>3.0500000000000002E-3</v>
      </c>
      <c r="Z41" s="18">
        <f>L41*Y41</f>
        <v>38.395028700000005</v>
      </c>
      <c r="AA41" s="28">
        <f>IF(J41&gt;0,(AC41+AK41)/J41,0)</f>
        <v>2.7265622052067384E-3</v>
      </c>
      <c r="AB41" s="41">
        <v>2.7999999999999998E-4</v>
      </c>
      <c r="AC41" s="38">
        <f>AB41*L41</f>
        <v>3.5247895199999997</v>
      </c>
      <c r="AD41" s="29">
        <v>0.22600000000000001</v>
      </c>
      <c r="AE41" s="42">
        <f>AH41*(1-AI41)*AD41</f>
        <v>34.756540000000001</v>
      </c>
      <c r="AF41" s="29">
        <f>IF(AND(AD41&gt;0,AB41&gt;0,Y41&gt;0),((Y41-AB41)*AD41)/((AD41-AB41)*Y41),0)</f>
        <v>0.9093233165709439</v>
      </c>
      <c r="AG41" s="30">
        <f t="shared" si="2"/>
        <v>0.89844902114350622</v>
      </c>
      <c r="AH41" s="35">
        <v>169</v>
      </c>
      <c r="AI41" s="40">
        <v>0.09</v>
      </c>
      <c r="AJ41" s="39">
        <v>0.22020000000000001</v>
      </c>
      <c r="AK41" s="42">
        <f t="shared" si="1"/>
        <v>33.864558000000002</v>
      </c>
      <c r="AL41" s="18">
        <v>1.75</v>
      </c>
      <c r="AM41" s="18"/>
      <c r="AN41" s="122">
        <f>AN40+AH41-AM41</f>
        <v>2972.1919999999991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50</v>
      </c>
      <c r="D42" s="44">
        <v>18377</v>
      </c>
      <c r="E42" s="44">
        <v>2</v>
      </c>
      <c r="F42" s="44">
        <v>16955</v>
      </c>
      <c r="G42" s="38">
        <v>0.7</v>
      </c>
      <c r="H42" s="38">
        <v>3</v>
      </c>
      <c r="I42" s="44">
        <v>17455</v>
      </c>
      <c r="J42" s="44">
        <v>13574</v>
      </c>
      <c r="K42" s="40">
        <v>8.3000000000000004E-2</v>
      </c>
      <c r="L42" s="38">
        <f>J42*(1-K42)</f>
        <v>12447.358</v>
      </c>
      <c r="M42" s="29">
        <v>0.66100000000000003</v>
      </c>
      <c r="N42" s="26">
        <f>L42*M42</f>
        <v>8227.7036380000009</v>
      </c>
      <c r="O42" s="40">
        <v>0.19500000000000001</v>
      </c>
      <c r="P42" s="26">
        <f>L42*O42</f>
        <v>2427.2348099999999</v>
      </c>
      <c r="Q42" s="40">
        <v>0.14399999999999999</v>
      </c>
      <c r="R42" s="26">
        <f>L42*Q42</f>
        <v>1792.4195519999998</v>
      </c>
      <c r="S42" s="155">
        <v>0.19700000000000001</v>
      </c>
      <c r="T42" s="157">
        <f>L42*S42</f>
        <v>2452.1295260000002</v>
      </c>
      <c r="U42" s="155">
        <v>0.52600000000000002</v>
      </c>
      <c r="V42" s="26">
        <f>L42*U42</f>
        <v>6547.3103080000001</v>
      </c>
      <c r="W42" s="40">
        <v>0.39</v>
      </c>
      <c r="X42" s="26">
        <f>W42*L42</f>
        <v>4854.4696199999998</v>
      </c>
      <c r="Y42" s="48">
        <v>3.0799999999999998E-3</v>
      </c>
      <c r="Z42" s="18">
        <f>L42*Y42</f>
        <v>38.337862639999997</v>
      </c>
      <c r="AA42" s="28">
        <f>IF(J42&gt;0,(AC42+AK42)/J42,0)</f>
        <v>3.2081480109031973E-3</v>
      </c>
      <c r="AB42" s="48">
        <v>2.9999999999999997E-4</v>
      </c>
      <c r="AC42" s="38">
        <f>AB42*L42</f>
        <v>3.7342073999999998</v>
      </c>
      <c r="AD42" s="29">
        <v>0.2082</v>
      </c>
      <c r="AE42" s="42">
        <f>AH42*(1-AI42)*AD42</f>
        <v>38.0758242</v>
      </c>
      <c r="AF42" s="29">
        <f>IF(AND(AD42&gt;0,AB42&gt;0,Y42&gt;0),((Y42-AB42)*AD42)/((AD42-AB42)*Y42),0)</f>
        <v>0.90389985195180012</v>
      </c>
      <c r="AG42" s="30">
        <f t="shared" si="2"/>
        <v>0.90773900853004186</v>
      </c>
      <c r="AH42" s="44">
        <v>199</v>
      </c>
      <c r="AI42" s="40">
        <v>8.1000000000000003E-2</v>
      </c>
      <c r="AJ42" s="29">
        <v>0.2177</v>
      </c>
      <c r="AK42" s="42">
        <f t="shared" si="1"/>
        <v>39.813193699999999</v>
      </c>
      <c r="AL42" s="18">
        <v>1.7</v>
      </c>
      <c r="AM42" s="18"/>
      <c r="AN42" s="122">
        <f>AN41+AH42-AM42</f>
        <v>3171.1919999999991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42300</v>
      </c>
      <c r="E43" s="52"/>
      <c r="F43" s="52">
        <f>SUM(F40:F42)</f>
        <v>40809</v>
      </c>
      <c r="G43" s="53"/>
      <c r="H43" s="53"/>
      <c r="I43" s="52">
        <f>SUM(I40:I42)</f>
        <v>42657</v>
      </c>
      <c r="J43" s="52">
        <f>SUM(J40:J42)</f>
        <v>40783</v>
      </c>
      <c r="K43" s="21">
        <f>IF(J43&gt;0,(J40*K40+J41*K41+J42*K42)/J43,0)</f>
        <v>8.2332834759581197E-2</v>
      </c>
      <c r="L43" s="53">
        <f>L40+L41+L42</f>
        <v>37425.22</v>
      </c>
      <c r="M43" s="54">
        <f>IF(L43&gt;0,N43/L43,0)</f>
        <v>0.680232385541087</v>
      </c>
      <c r="N43" s="55">
        <f>N40+N41+N42</f>
        <v>25457.846680000002</v>
      </c>
      <c r="O43" s="21">
        <f>IF(L43&gt;0,P43/L43,0)</f>
        <v>0.17897690397010357</v>
      </c>
      <c r="P43" s="55">
        <f>P40+P41+P42</f>
        <v>6698.2500060000002</v>
      </c>
      <c r="Q43" s="21">
        <f>IF(L43&gt;0,R43/L43,0)</f>
        <v>0.14079071048880942</v>
      </c>
      <c r="R43" s="55">
        <f>R40+R41+R42</f>
        <v>5269.1233140000004</v>
      </c>
      <c r="S43" s="21">
        <f>IF(L43&gt;0,T43/L43,0)</f>
        <v>0.18770952667746513</v>
      </c>
      <c r="T43" s="154">
        <f>T40+T41+T42</f>
        <v>7025.0703320000011</v>
      </c>
      <c r="U43" s="21">
        <f>IF(L43&gt;0,V43/L43,0)</f>
        <v>0.51624009232277057</v>
      </c>
      <c r="V43" s="55">
        <f>V40+V41+V42</f>
        <v>19320.399028</v>
      </c>
      <c r="W43" s="21">
        <f>IF(L43&gt;0,X43/L43,0)</f>
        <v>0.39</v>
      </c>
      <c r="X43" s="55">
        <f>X40+X41+X42</f>
        <v>14595.835800000001</v>
      </c>
      <c r="Y43" s="56">
        <f>IF(L43&gt;0,Z43/L43,0)</f>
        <v>3.0765298945470464E-3</v>
      </c>
      <c r="Z43" s="57">
        <f>SUM(Z40:Z42)</f>
        <v>115.13980814000001</v>
      </c>
      <c r="AA43" s="63">
        <f>IF(L43&gt;0,(AA40*L40+AA41*L41+AA42*L42)/L43,0)</f>
        <v>3.0082151914986744E-3</v>
      </c>
      <c r="AB43" s="56">
        <f>IF(J43&gt;0,(J40*AB40+J41*AB41+J42*AB42)/J43,0)</f>
        <v>2.8665669519162393E-4</v>
      </c>
      <c r="AC43" s="53">
        <f>SUM(AC40:AC42)</f>
        <v>10.72800876</v>
      </c>
      <c r="AD43" s="54">
        <f>IF(J43&gt;0,(J40*AD40+J41*AD41+J42*AD42)/J43,0)</f>
        <v>0.22116758453277099</v>
      </c>
      <c r="AE43" s="59">
        <f>SUM(AE40:AE42)</f>
        <v>111.18049619999999</v>
      </c>
      <c r="AF43" s="54">
        <f>IF(AND(Z43&gt;0),((Z40*AF40+Z41*AF41+Z42*AF42)/Z43),0)</f>
        <v>0.90800657874838697</v>
      </c>
      <c r="AG43" s="58">
        <f t="shared" si="2"/>
        <v>0.90587712455794556</v>
      </c>
      <c r="AH43" s="52">
        <f>SUM(AH40:AH42)</f>
        <v>553</v>
      </c>
      <c r="AI43" s="21">
        <f>IF(AH43&gt;0,(AI40*AH40+AI41*AH41+AI42*AH42)/AH43,0)</f>
        <v>8.8768535262206141E-2</v>
      </c>
      <c r="AJ43" s="54">
        <f>IF(J43&gt;0,(AJ40*J40+AJ41*J41+AJ42*J42)/J43,0)</f>
        <v>0.22224693622342639</v>
      </c>
      <c r="AK43" s="59">
        <f>SUM(AK40:AK42)</f>
        <v>111.95898769999999</v>
      </c>
      <c r="AL43" s="57"/>
      <c r="AM43" s="57">
        <f>SUM(AM40:AM42)</f>
        <v>501.68</v>
      </c>
      <c r="AN43" s="124"/>
      <c r="AO43" s="125">
        <f>AN42</f>
        <v>3171.1919999999991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47" t="s">
        <v>51</v>
      </c>
      <c r="D44" s="12">
        <v>5959</v>
      </c>
      <c r="E44" s="12">
        <v>1</v>
      </c>
      <c r="F44" s="12">
        <v>9717</v>
      </c>
      <c r="G44" s="13">
        <v>0.4</v>
      </c>
      <c r="H44" s="13">
        <v>2.9</v>
      </c>
      <c r="I44" s="12">
        <v>10139</v>
      </c>
      <c r="J44" s="12">
        <v>13574</v>
      </c>
      <c r="K44" s="14">
        <v>8.3000000000000004E-2</v>
      </c>
      <c r="L44" s="25">
        <f>J44*(1-K44)</f>
        <v>12447.358</v>
      </c>
      <c r="M44" s="15">
        <v>0.60899999999999999</v>
      </c>
      <c r="N44" s="26">
        <f>L44*M44</f>
        <v>7580.441022</v>
      </c>
      <c r="O44" s="14">
        <v>0.247</v>
      </c>
      <c r="P44" s="26">
        <f>L44*O44</f>
        <v>3074.4974259999999</v>
      </c>
      <c r="Q44" s="16">
        <v>0.14399999999999999</v>
      </c>
      <c r="R44" s="26">
        <f>L44*Q44</f>
        <v>1792.4195519999998</v>
      </c>
      <c r="S44" s="156">
        <v>0.19800000000000001</v>
      </c>
      <c r="T44" s="153">
        <f>L44*S44</f>
        <v>2464.5768840000001</v>
      </c>
      <c r="U44" s="156">
        <v>0.501</v>
      </c>
      <c r="V44" s="26">
        <f>L44*U44</f>
        <v>6236.1263580000004</v>
      </c>
      <c r="W44" s="16">
        <v>0.39</v>
      </c>
      <c r="X44" s="26">
        <f>W44*L44</f>
        <v>4854.4696199999998</v>
      </c>
      <c r="Y44" s="17">
        <v>3.0999999999999999E-3</v>
      </c>
      <c r="Z44" s="61">
        <f>L44*Y44</f>
        <v>38.586809799999997</v>
      </c>
      <c r="AA44" s="28">
        <f>IF(J44&gt;0,(AC44+AK44)/J44,0)</f>
        <v>2.9741526580226905E-3</v>
      </c>
      <c r="AB44" s="17">
        <v>3.1E-4</v>
      </c>
      <c r="AC44" s="25">
        <f>AB44*L44</f>
        <v>3.8586809799999999</v>
      </c>
      <c r="AD44" s="141">
        <v>0.20930000000000001</v>
      </c>
      <c r="AE44" s="31">
        <f>AH44*(1-AI44)*AD44</f>
        <v>37.794556800000002</v>
      </c>
      <c r="AF44" s="29">
        <f>IF(AND(AD44&gt;0,AB44&gt;0,Y44&gt;0),((Y44-AB44)*AD44)/((AD44-AB44)*Y44),0)</f>
        <v>0.90133499210488544</v>
      </c>
      <c r="AG44" s="62">
        <f t="shared" si="2"/>
        <v>0.89714407550191766</v>
      </c>
      <c r="AH44" s="12">
        <v>198</v>
      </c>
      <c r="AI44" s="14">
        <v>8.7999999999999995E-2</v>
      </c>
      <c r="AJ44" s="15">
        <v>0.20219999999999999</v>
      </c>
      <c r="AK44" s="31">
        <f t="shared" si="1"/>
        <v>36.512467199999996</v>
      </c>
      <c r="AL44" s="19">
        <v>1.7</v>
      </c>
      <c r="AM44" s="19">
        <v>501.18</v>
      </c>
      <c r="AN44" s="119">
        <f>AN42+AH44-AM44</f>
        <v>2868.0119999999993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49</v>
      </c>
      <c r="D45" s="35">
        <v>19800</v>
      </c>
      <c r="E45" s="44">
        <v>2</v>
      </c>
      <c r="F45" s="35">
        <v>15540</v>
      </c>
      <c r="G45" s="36">
        <v>0.4</v>
      </c>
      <c r="H45" s="38">
        <v>3.6</v>
      </c>
      <c r="I45" s="65">
        <v>15811</v>
      </c>
      <c r="J45" s="35">
        <v>13580</v>
      </c>
      <c r="K45" s="40">
        <v>7.6999999999999999E-2</v>
      </c>
      <c r="L45" s="38">
        <f>J45*(1-K45)</f>
        <v>12534.34</v>
      </c>
      <c r="M45" s="39">
        <v>0.68700000000000006</v>
      </c>
      <c r="N45" s="26">
        <f>L45*M45</f>
        <v>8611.0915800000002</v>
      </c>
      <c r="O45" s="37">
        <v>0.246</v>
      </c>
      <c r="P45" s="26">
        <f>L45*O45</f>
        <v>3083.4476399999999</v>
      </c>
      <c r="Q45" s="40">
        <v>6.7000000000000004E-2</v>
      </c>
      <c r="R45" s="26">
        <f>L45*Q45</f>
        <v>839.80078000000003</v>
      </c>
      <c r="S45" s="40">
        <v>0.189</v>
      </c>
      <c r="T45" s="26">
        <f>L45*S45</f>
        <v>2368.99026</v>
      </c>
      <c r="U45" s="40">
        <v>0.505</v>
      </c>
      <c r="V45" s="26">
        <f>L45*U45</f>
        <v>6329.8416999999999</v>
      </c>
      <c r="W45" s="40">
        <v>0.4</v>
      </c>
      <c r="X45" s="26">
        <f>W45*L45</f>
        <v>5013.7360000000008</v>
      </c>
      <c r="Y45" s="41">
        <v>3.0300000000000001E-3</v>
      </c>
      <c r="Z45" s="18">
        <f>L45*Y45</f>
        <v>37.979050200000003</v>
      </c>
      <c r="AA45" s="28">
        <f>IF(J45&gt;0,(AC45+AK45)/J45,0)</f>
        <v>2.8389895876288658E-3</v>
      </c>
      <c r="AB45" s="41">
        <v>2.9E-4</v>
      </c>
      <c r="AC45" s="38">
        <f>AB45*L45</f>
        <v>3.6349586</v>
      </c>
      <c r="AD45" s="29">
        <v>0.22450000000000001</v>
      </c>
      <c r="AE45" s="42">
        <f>AH45*(1-AI45)*AD45</f>
        <v>36.977395000000001</v>
      </c>
      <c r="AF45" s="29">
        <f>IF(AND(AD45&gt;0,AB45&gt;0,Y45&gt;0),((Y45-AB45)*AD45)/((AD45-AB45)*Y45),0)</f>
        <v>0.90546006565332515</v>
      </c>
      <c r="AG45" s="30">
        <f t="shared" si="2"/>
        <v>0.89908085622375211</v>
      </c>
      <c r="AH45" s="35">
        <v>181</v>
      </c>
      <c r="AI45" s="40">
        <v>0.09</v>
      </c>
      <c r="AJ45" s="29">
        <v>0.21199999999999999</v>
      </c>
      <c r="AK45" s="42">
        <f t="shared" si="1"/>
        <v>34.918520000000001</v>
      </c>
      <c r="AL45" s="18">
        <v>1.6</v>
      </c>
      <c r="AM45" s="18"/>
      <c r="AN45" s="122">
        <f>AN44+AH45-AM45</f>
        <v>3049.0119999999993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50</v>
      </c>
      <c r="D46" s="44">
        <v>16841</v>
      </c>
      <c r="E46" s="44">
        <v>1</v>
      </c>
      <c r="F46" s="44">
        <v>15677</v>
      </c>
      <c r="G46" s="38">
        <v>0.8</v>
      </c>
      <c r="H46" s="38">
        <v>3.1</v>
      </c>
      <c r="I46" s="44">
        <v>16206</v>
      </c>
      <c r="J46" s="44">
        <v>13603</v>
      </c>
      <c r="K46" s="40">
        <v>0.08</v>
      </c>
      <c r="L46" s="38">
        <f>J46*(1-K46)</f>
        <v>12514.76</v>
      </c>
      <c r="M46" s="29">
        <v>0.69</v>
      </c>
      <c r="N46" s="26">
        <f>L46*M46</f>
        <v>8635.1844000000001</v>
      </c>
      <c r="O46" s="40">
        <v>0.16400000000000001</v>
      </c>
      <c r="P46" s="26">
        <f>L46*O46</f>
        <v>2052.4206400000003</v>
      </c>
      <c r="Q46" s="40">
        <v>0.14599999999999999</v>
      </c>
      <c r="R46" s="26">
        <f>L46*Q46</f>
        <v>1827.1549599999998</v>
      </c>
      <c r="S46" s="40">
        <v>0.20799999999999999</v>
      </c>
      <c r="T46" s="26">
        <f>L46*S46</f>
        <v>2603.07008</v>
      </c>
      <c r="U46" s="40">
        <v>0.47799999999999998</v>
      </c>
      <c r="V46" s="26">
        <f>L46*U46</f>
        <v>5982.0552799999996</v>
      </c>
      <c r="W46" s="40">
        <v>0.4</v>
      </c>
      <c r="X46" s="26">
        <f>W46*L46</f>
        <v>5005.9040000000005</v>
      </c>
      <c r="Y46" s="48">
        <v>3.0300000000000001E-3</v>
      </c>
      <c r="Z46" s="18">
        <f>L46*Y46</f>
        <v>37.919722800000002</v>
      </c>
      <c r="AA46" s="28">
        <f>IF(J46&gt;0,(AC46+AK46)/J46,0)</f>
        <v>2.9270854076306695E-3</v>
      </c>
      <c r="AB46" s="48">
        <v>2.9E-4</v>
      </c>
      <c r="AC46" s="38">
        <f>AB46*L46</f>
        <v>3.6292804000000003</v>
      </c>
      <c r="AD46" s="29">
        <v>0.22720000000000001</v>
      </c>
      <c r="AE46" s="42">
        <f>AH46*(1-AI46)*AD46</f>
        <v>36.836390400000006</v>
      </c>
      <c r="AF46" s="29">
        <f>IF(AND(AD46&gt;0,AB46&gt;0,Y46&gt;0),((Y46-AB46)*AD46)/((AD46-AB46)*Y46),0)</f>
        <v>0.90544614815807101</v>
      </c>
      <c r="AG46" s="30">
        <f t="shared" si="2"/>
        <v>0.90209741709124602</v>
      </c>
      <c r="AH46" s="44">
        <v>177</v>
      </c>
      <c r="AI46" s="40">
        <v>8.4000000000000005E-2</v>
      </c>
      <c r="AJ46" s="29">
        <v>0.22320000000000001</v>
      </c>
      <c r="AK46" s="42">
        <f t="shared" si="1"/>
        <v>36.1878624</v>
      </c>
      <c r="AL46" s="18">
        <v>1.6</v>
      </c>
      <c r="AM46" s="18"/>
      <c r="AN46" s="122">
        <f>AN45+AH46-AM46</f>
        <v>3226.0119999999993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42600</v>
      </c>
      <c r="E47" s="52"/>
      <c r="F47" s="52">
        <f>SUM(F44:F46)</f>
        <v>40934</v>
      </c>
      <c r="G47" s="53"/>
      <c r="H47" s="53"/>
      <c r="I47" s="52">
        <f>SUM(I44:I46)</f>
        <v>42156</v>
      </c>
      <c r="J47" s="52">
        <f>SUM(J44:J46)</f>
        <v>40757</v>
      </c>
      <c r="K47" s="21">
        <f>IF(J47&gt;0,(J44*K44+J45*K45+J46*K46)/J47,0)</f>
        <v>7.9999558358073472E-2</v>
      </c>
      <c r="L47" s="53">
        <f>L44+L45+L46</f>
        <v>37496.457999999999</v>
      </c>
      <c r="M47" s="54">
        <f>IF(L47&gt;0,N47/L47,0)</f>
        <v>0.66210832505832951</v>
      </c>
      <c r="N47" s="55">
        <f>N44+N45+N46</f>
        <v>24826.717001999998</v>
      </c>
      <c r="O47" s="21">
        <f>IF(L47&gt;0,P47/L47,0)</f>
        <v>0.2189637673510389</v>
      </c>
      <c r="P47" s="55">
        <f>P44+P45+P46</f>
        <v>8210.3657060000005</v>
      </c>
      <c r="Q47" s="21">
        <f>IF(L47&gt;0,R47/L47,0)</f>
        <v>0.11892790759063163</v>
      </c>
      <c r="R47" s="55">
        <f>R44+R45+R46</f>
        <v>4459.3752919999997</v>
      </c>
      <c r="S47" s="21">
        <f>IF(L47&gt;0,T47/L47,0)</f>
        <v>0.1983290588140352</v>
      </c>
      <c r="T47" s="55">
        <f>T44+T45+T46</f>
        <v>7436.6372240000001</v>
      </c>
      <c r="U47" s="21">
        <f>IF(L47&gt;0,V47/L47,0)</f>
        <v>0.49466067802990882</v>
      </c>
      <c r="V47" s="55">
        <f>V44+V45+V46</f>
        <v>18548.023337999999</v>
      </c>
      <c r="W47" s="21">
        <f>IF(L47&gt;0,X47/L47,0)</f>
        <v>0.39668039098519658</v>
      </c>
      <c r="X47" s="55">
        <f>X44+X45+X46</f>
        <v>14874.109620000001</v>
      </c>
      <c r="Y47" s="56">
        <f>IF(L47&gt;0,Z47/L47,0)</f>
        <v>3.0532372631036247E-3</v>
      </c>
      <c r="Z47" s="57">
        <f>SUM(Z44:Z46)</f>
        <v>114.4855828</v>
      </c>
      <c r="AA47" s="63">
        <f>IF(L47&gt;0,(AA44*L44+AA45*L45+AA46*L46)/L47,0)</f>
        <v>2.9132611673577274E-3</v>
      </c>
      <c r="AB47" s="56">
        <f>IF(J47&gt;0,(J44*AB44+J45*AB45+J46*AB46)/J47,0)</f>
        <v>2.9666094167873002E-4</v>
      </c>
      <c r="AC47" s="53">
        <f>SUM(AC44:AC46)</f>
        <v>11.122919980000001</v>
      </c>
      <c r="AD47" s="54">
        <f>IF(J47&gt;0,(J44*AD44+J45*AD45+J46*AD46)/J47,0)</f>
        <v>0.22033883259317419</v>
      </c>
      <c r="AE47" s="59">
        <f>SUM(AE44:AE46)</f>
        <v>111.60834220000001</v>
      </c>
      <c r="AF47" s="54">
        <f>IF(AND(Z47&gt;0),((Z44*AF44+Z45*AF45+Z46*AF46)/Z47),0)</f>
        <v>0.90406511991360039</v>
      </c>
      <c r="AG47" s="58">
        <f t="shared" si="2"/>
        <v>0.8994245743074637</v>
      </c>
      <c r="AH47" s="52">
        <f>SUM(AH44:AH46)</f>
        <v>556</v>
      </c>
      <c r="AI47" s="21">
        <f>IF(AH47&gt;0,(AI44*AH44+AI45*AH45+AI46*AH46)/AH47,0)</f>
        <v>8.7377697841726623E-2</v>
      </c>
      <c r="AJ47" s="54">
        <f>IF(J47&gt;0,(AJ44*J44+AJ45*J45+AJ46*J46)/J47,0)</f>
        <v>0.21247423510071892</v>
      </c>
      <c r="AK47" s="59">
        <f>SUM(AK44:AK46)</f>
        <v>107.6188496</v>
      </c>
      <c r="AL47" s="57"/>
      <c r="AM47" s="57">
        <f>SUM(AM44:AM46)</f>
        <v>501.18</v>
      </c>
      <c r="AN47" s="124"/>
      <c r="AO47" s="125">
        <f>AN46</f>
        <v>3226.0119999999993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51</v>
      </c>
      <c r="D48" s="12">
        <v>6559</v>
      </c>
      <c r="E48" s="12">
        <v>1</v>
      </c>
      <c r="F48" s="12">
        <v>7370</v>
      </c>
      <c r="G48" s="13">
        <v>0.3</v>
      </c>
      <c r="H48" s="13">
        <v>2.2999999999999998</v>
      </c>
      <c r="I48" s="12">
        <v>8400</v>
      </c>
      <c r="J48" s="12">
        <v>13523</v>
      </c>
      <c r="K48" s="14">
        <v>8.5000000000000006E-2</v>
      </c>
      <c r="L48" s="25">
        <f>J48*(1-K48)</f>
        <v>12373.545</v>
      </c>
      <c r="M48" s="15">
        <v>0.70399999999999996</v>
      </c>
      <c r="N48" s="26">
        <f>L48*M48</f>
        <v>8710.9756799999996</v>
      </c>
      <c r="O48" s="14">
        <v>0.14299999999999999</v>
      </c>
      <c r="P48" s="26">
        <f>L48*O48</f>
        <v>1769.416935</v>
      </c>
      <c r="Q48" s="16">
        <v>0.153</v>
      </c>
      <c r="R48" s="26">
        <f>L48*Q48</f>
        <v>1893.1523849999999</v>
      </c>
      <c r="S48" s="16">
        <v>0.20300000000000001</v>
      </c>
      <c r="T48" s="26">
        <f>L48*S48</f>
        <v>2511.8296350000001</v>
      </c>
      <c r="U48" s="16">
        <v>0.48099999999999998</v>
      </c>
      <c r="V48" s="26">
        <f>L48*U48</f>
        <v>5951.6751450000002</v>
      </c>
      <c r="W48" s="16">
        <v>0.4</v>
      </c>
      <c r="X48" s="26">
        <f>W48*L48</f>
        <v>4949.4180000000006</v>
      </c>
      <c r="Y48" s="17">
        <v>3.0699999999999998E-3</v>
      </c>
      <c r="Z48" s="61">
        <f>L48*Y48</f>
        <v>37.986783150000001</v>
      </c>
      <c r="AA48" s="28">
        <f>IF(J48&gt;0,(AC48+AK48)/J48,0)</f>
        <v>2.9514060119795907E-3</v>
      </c>
      <c r="AB48" s="17">
        <v>2.9999999999999997E-4</v>
      </c>
      <c r="AC48" s="25">
        <f>AB48*L48</f>
        <v>3.7120634999999997</v>
      </c>
      <c r="AD48" s="141">
        <v>0.2273</v>
      </c>
      <c r="AE48" s="31">
        <f>AH48*(1-AI48)*AD48</f>
        <v>37.231740000000002</v>
      </c>
      <c r="AF48" s="29">
        <f>IF(AND(AD48&gt;0,AB48&gt;0,Y48&gt;0),((Y48-AB48)*AD48)/((AD48-AB48)*Y48),0)</f>
        <v>0.90347257099398759</v>
      </c>
      <c r="AG48" s="62">
        <f t="shared" si="2"/>
        <v>0.89957467298943372</v>
      </c>
      <c r="AH48" s="12">
        <v>180</v>
      </c>
      <c r="AI48" s="14">
        <v>0.09</v>
      </c>
      <c r="AJ48" s="15">
        <v>0.221</v>
      </c>
      <c r="AK48" s="31">
        <f t="shared" si="1"/>
        <v>36.199800000000003</v>
      </c>
      <c r="AL48" s="19">
        <v>1.65</v>
      </c>
      <c r="AM48" s="19">
        <v>503.38</v>
      </c>
      <c r="AN48" s="119">
        <f>AN46+AH48-AM48</f>
        <v>2902.6319999999992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49</v>
      </c>
      <c r="D49" s="35">
        <v>19300</v>
      </c>
      <c r="E49" s="44">
        <v>1</v>
      </c>
      <c r="F49" s="35">
        <v>12902</v>
      </c>
      <c r="G49" s="36">
        <v>0.5</v>
      </c>
      <c r="H49" s="38">
        <v>3.2</v>
      </c>
      <c r="I49" s="35">
        <v>13298</v>
      </c>
      <c r="J49" s="35">
        <v>13518</v>
      </c>
      <c r="K49" s="66">
        <v>7.5999999999999998E-2</v>
      </c>
      <c r="L49" s="38">
        <f>J49*(1-K49)</f>
        <v>12490.632000000001</v>
      </c>
      <c r="M49" s="39">
        <v>0.72</v>
      </c>
      <c r="N49" s="26">
        <f>L49*M49</f>
        <v>8993.25504</v>
      </c>
      <c r="O49" s="37">
        <v>0.186</v>
      </c>
      <c r="P49" s="26">
        <f>L49*O49</f>
        <v>2323.257552</v>
      </c>
      <c r="Q49" s="40">
        <v>9.4E-2</v>
      </c>
      <c r="R49" s="26">
        <f>L49*Q49</f>
        <v>1174.1194080000002</v>
      </c>
      <c r="S49" s="40">
        <v>0.19500000000000001</v>
      </c>
      <c r="T49" s="26">
        <f>L49*S49</f>
        <v>2435.6732400000005</v>
      </c>
      <c r="U49" s="40">
        <v>0.50800000000000001</v>
      </c>
      <c r="V49" s="26">
        <f>L49*U49</f>
        <v>6345.2410560000008</v>
      </c>
      <c r="W49" s="40">
        <v>0.39</v>
      </c>
      <c r="X49" s="26">
        <f>W49*L49</f>
        <v>4871.3464800000011</v>
      </c>
      <c r="Y49" s="41">
        <v>3.1099999999999999E-3</v>
      </c>
      <c r="Z49" s="18">
        <f>L49*Y49</f>
        <v>38.845865520000004</v>
      </c>
      <c r="AA49" s="28">
        <f>IF(J49&gt;0,(AC49+AK49)/J49,0)</f>
        <v>3.1673209749963011E-3</v>
      </c>
      <c r="AB49" s="41">
        <v>3.2000000000000003E-4</v>
      </c>
      <c r="AC49" s="38">
        <f>AB49*L49</f>
        <v>3.9970022400000009</v>
      </c>
      <c r="AD49" s="29">
        <v>0.2258</v>
      </c>
      <c r="AE49" s="42">
        <f>AH49*(1-AI49)*AD49</f>
        <v>39.787992199999998</v>
      </c>
      <c r="AF49" s="29">
        <f>IF(AND(AD49&gt;0,AB49&gt;0,Y49&gt;0),((Y49-AB49)*AD49)/((AD49-AB49)*Y49),0)</f>
        <v>0.89837927747707358</v>
      </c>
      <c r="AG49" s="30">
        <f t="shared" si="2"/>
        <v>0.90027595303028218</v>
      </c>
      <c r="AH49" s="35">
        <v>193</v>
      </c>
      <c r="AI49" s="66">
        <v>8.6999999999999994E-2</v>
      </c>
      <c r="AJ49" s="67">
        <v>0.2203</v>
      </c>
      <c r="AK49" s="42">
        <f t="shared" si="1"/>
        <v>38.818842699999998</v>
      </c>
      <c r="AL49" s="18">
        <v>1.62</v>
      </c>
      <c r="AM49" s="18"/>
      <c r="AN49" s="122">
        <f>AN48+AH49-AM49</f>
        <v>3095.6319999999992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24" t="s">
        <v>52</v>
      </c>
      <c r="D50" s="44">
        <v>14141</v>
      </c>
      <c r="E50" s="44">
        <v>1</v>
      </c>
      <c r="F50" s="44">
        <v>15093</v>
      </c>
      <c r="G50" s="38">
        <v>0.6</v>
      </c>
      <c r="H50" s="38">
        <v>3.2</v>
      </c>
      <c r="I50" s="44">
        <v>16160</v>
      </c>
      <c r="J50" s="44">
        <v>13772</v>
      </c>
      <c r="K50" s="66">
        <v>7.6999999999999999E-2</v>
      </c>
      <c r="L50" s="38">
        <f>J50*(1-K50)</f>
        <v>12711.556</v>
      </c>
      <c r="M50" s="29">
        <v>0.75600000000000001</v>
      </c>
      <c r="N50" s="26">
        <f>L50*M50</f>
        <v>9609.9363360000007</v>
      </c>
      <c r="O50" s="40">
        <v>0.189</v>
      </c>
      <c r="P50" s="26">
        <f>L50*O50</f>
        <v>2402.4840840000002</v>
      </c>
      <c r="Q50" s="40">
        <v>5.5E-2</v>
      </c>
      <c r="R50" s="26">
        <f>L50*Q50</f>
        <v>699.13558</v>
      </c>
      <c r="S50" s="40">
        <v>0.19</v>
      </c>
      <c r="T50" s="26">
        <f>L50*S50</f>
        <v>2415.1956399999999</v>
      </c>
      <c r="U50" s="155">
        <v>0.504</v>
      </c>
      <c r="V50" s="26">
        <f>L50*U50</f>
        <v>6406.6242240000001</v>
      </c>
      <c r="W50" s="40">
        <v>0.39</v>
      </c>
      <c r="X50" s="26">
        <f>W50*L50</f>
        <v>4957.50684</v>
      </c>
      <c r="Y50" s="48">
        <v>3.1099999999999999E-3</v>
      </c>
      <c r="Z50" s="18">
        <f>L50*Y50</f>
        <v>39.532939159999998</v>
      </c>
      <c r="AA50" s="28">
        <f>IF(J50&gt;0,(AC50+AK50)/J50,0)</f>
        <v>2.9491068602962535E-3</v>
      </c>
      <c r="AB50" s="48">
        <v>2.7999999999999998E-4</v>
      </c>
      <c r="AC50" s="38">
        <f>AB50*L50</f>
        <v>3.55923568</v>
      </c>
      <c r="AD50" s="29">
        <v>0.2303</v>
      </c>
      <c r="AE50" s="42">
        <f>AH50*(1-AI50)*AD50</f>
        <v>37.7609092</v>
      </c>
      <c r="AF50" s="29">
        <f>IF(AND(AD50&gt;0,AB50&gt;0,Y50&gt;0),((Y50-AB50)*AD50)/((AD50-AB50)*Y50),0)</f>
        <v>0.91107553628078208</v>
      </c>
      <c r="AG50" s="30">
        <f t="shared" si="2"/>
        <v>0.90617869986552424</v>
      </c>
      <c r="AH50" s="44">
        <v>179</v>
      </c>
      <c r="AI50" s="66">
        <v>8.4000000000000005E-2</v>
      </c>
      <c r="AJ50" s="67">
        <v>0.22600000000000001</v>
      </c>
      <c r="AK50" s="42">
        <f t="shared" si="1"/>
        <v>37.055864</v>
      </c>
      <c r="AL50" s="18">
        <v>1.65</v>
      </c>
      <c r="AM50" s="18"/>
      <c r="AN50" s="122">
        <f>AN49+AH50-AM50</f>
        <v>3274.6319999999992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40000</v>
      </c>
      <c r="E51" s="68"/>
      <c r="F51" s="52">
        <f>SUM(F48:F50)</f>
        <v>35365</v>
      </c>
      <c r="G51" s="53"/>
      <c r="H51" s="69"/>
      <c r="I51" s="52">
        <f>SUM(I48:I50)</f>
        <v>37858</v>
      </c>
      <c r="J51" s="52">
        <f>SUM(J48:J50)</f>
        <v>40813</v>
      </c>
      <c r="K51" s="21">
        <f>IF(J51&gt;0,(J48*K48+J49*K49+J50*K50)/J51,0)</f>
        <v>7.9319506039742249E-2</v>
      </c>
      <c r="L51" s="53">
        <f>L48+L49+L50</f>
        <v>37575.733000000007</v>
      </c>
      <c r="M51" s="54">
        <f>IF(L51&gt;0,N51/L51,0)</f>
        <v>0.72690975997727025</v>
      </c>
      <c r="N51" s="55">
        <f>N48+N49+N50</f>
        <v>27314.167055999998</v>
      </c>
      <c r="O51" s="21">
        <f>IF(L51&gt;0,P51/L51,0)</f>
        <v>0.17285513953912751</v>
      </c>
      <c r="P51" s="55">
        <f>P48+P49+P50</f>
        <v>6495.1585709999999</v>
      </c>
      <c r="Q51" s="21">
        <f>IF(L51&gt;0,R51/L51,0)</f>
        <v>0.10023510048360199</v>
      </c>
      <c r="R51" s="55">
        <f>R48+R49+R50</f>
        <v>3766.407373</v>
      </c>
      <c r="S51" s="21">
        <f>IF(L51&gt;0,T51/L51,0)</f>
        <v>0.19594291121346852</v>
      </c>
      <c r="T51" s="55">
        <f>T48+T49+T50</f>
        <v>7362.698515</v>
      </c>
      <c r="U51" s="21">
        <f>IF(L51&gt;0,V51/L51,0)</f>
        <v>0.49775583685885771</v>
      </c>
      <c r="V51" s="55">
        <f>V48+V49+V50</f>
        <v>18703.540424999999</v>
      </c>
      <c r="W51" s="21">
        <f>IF(L51&gt;0,X51/L51,0)</f>
        <v>0.39329296171015476</v>
      </c>
      <c r="X51" s="55">
        <f>X48+X49+X50</f>
        <v>14778.271320000002</v>
      </c>
      <c r="Y51" s="56">
        <f>IF(L51&gt;0,Z51/L51,0)</f>
        <v>3.09682815315938E-3</v>
      </c>
      <c r="Z51" s="57">
        <f>SUM(Z48:Z50)</f>
        <v>116.36558783</v>
      </c>
      <c r="AA51" s="63">
        <f>IF(L51&gt;0,(AA48*L48+AA49*L49+AA50*L50)/L51,0)</f>
        <v>3.022400995655893E-3</v>
      </c>
      <c r="AB51" s="56">
        <f>IF(J51&gt;0,(J48*AB48+J49*AB49+J50*AB50)/J51,0)</f>
        <v>2.9987552985568327E-4</v>
      </c>
      <c r="AC51" s="53">
        <f>SUM(AC48:AC50)</f>
        <v>11.26830142</v>
      </c>
      <c r="AD51" s="54">
        <f>IF(J51&gt;0,(J48*AD48+J49*AD49+J50*AD50)/J51,0)</f>
        <v>0.2278154975130473</v>
      </c>
      <c r="AE51" s="59">
        <f>SUM(AE48:AE50)</f>
        <v>114.78064139999999</v>
      </c>
      <c r="AF51" s="54">
        <f>IF(AND(Z51&gt;0),((Z48*AF48+Z49*AF49+Z50*AF50)/Z51),0)</f>
        <v>0.90435525608175227</v>
      </c>
      <c r="AG51" s="58">
        <f t="shared" si="2"/>
        <v>0.90199826493059077</v>
      </c>
      <c r="AH51" s="52">
        <f>SUM(AH48:AH50)</f>
        <v>552</v>
      </c>
      <c r="AI51" s="21">
        <f>IF(AH51&gt;0,(AI48*AH48+AI49*AH49+AI50*AH50)/AH51,0)</f>
        <v>8.7005434782608693E-2</v>
      </c>
      <c r="AJ51" s="54">
        <f>IF(J51&gt;0,(AJ48*J48+AJ49*J49+AJ50*J50)/J51,0)</f>
        <v>0.22245535491142529</v>
      </c>
      <c r="AK51" s="59">
        <f>SUM(AK48:AK50)</f>
        <v>112.0745067</v>
      </c>
      <c r="AL51" s="70"/>
      <c r="AM51" s="57">
        <f>SUM(AM48:AM50)</f>
        <v>503.38</v>
      </c>
      <c r="AN51" s="124"/>
      <c r="AO51" s="125">
        <f>AN50</f>
        <v>3274.6319999999992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11" t="s">
        <v>53</v>
      </c>
      <c r="D52" s="12">
        <v>4339</v>
      </c>
      <c r="E52" s="12">
        <v>0</v>
      </c>
      <c r="F52" s="12">
        <v>6357</v>
      </c>
      <c r="G52" s="13">
        <v>0.5</v>
      </c>
      <c r="H52" s="13">
        <v>3.3</v>
      </c>
      <c r="I52" s="12">
        <v>6743</v>
      </c>
      <c r="J52" s="12">
        <v>13724</v>
      </c>
      <c r="K52" s="14">
        <v>7.9000000000000001E-2</v>
      </c>
      <c r="L52" s="25">
        <f>J52*(1-K52)</f>
        <v>12639.804</v>
      </c>
      <c r="M52" s="15">
        <v>0.59899999999999998</v>
      </c>
      <c r="N52" s="26">
        <f>L52*M52</f>
        <v>7571.242596</v>
      </c>
      <c r="O52" s="14">
        <v>0.30099999999999999</v>
      </c>
      <c r="P52" s="26">
        <f>L52*O52</f>
        <v>3804.5810040000001</v>
      </c>
      <c r="Q52" s="16">
        <v>0.1</v>
      </c>
      <c r="R52" s="26">
        <f>L52*Q52</f>
        <v>1263.9804000000001</v>
      </c>
      <c r="S52" s="16">
        <v>0.20599999999999999</v>
      </c>
      <c r="T52" s="26">
        <f>L52*S52</f>
        <v>2603.7996239999998</v>
      </c>
      <c r="U52" s="16">
        <v>0.48199999999999998</v>
      </c>
      <c r="V52" s="26">
        <f>L52*U52</f>
        <v>6092.3855279999998</v>
      </c>
      <c r="W52" s="16">
        <v>0.39</v>
      </c>
      <c r="X52" s="26">
        <f>W52*L52</f>
        <v>4929.5235600000005</v>
      </c>
      <c r="Y52" s="17">
        <v>3.14E-3</v>
      </c>
      <c r="Z52" s="61">
        <f>L52*Y52</f>
        <v>39.688984560000002</v>
      </c>
      <c r="AA52" s="28">
        <f>IF(J52&gt;0,(AC52+AK52)/J52,0)</f>
        <v>3.039917461381522E-3</v>
      </c>
      <c r="AB52" s="17">
        <v>3.1E-4</v>
      </c>
      <c r="AC52" s="25">
        <f>AB52*L52</f>
        <v>3.9183392399999999</v>
      </c>
      <c r="AD52" s="141">
        <v>0.23300000000000001</v>
      </c>
      <c r="AE52" s="31">
        <f>AH52*(1-AI52)*AD52</f>
        <v>40.551320000000004</v>
      </c>
      <c r="AF52" s="29">
        <f>IF(AND(AD52&gt;0,AB52&gt;0,Y52&gt;0),((Y52-AB52)*AD52)/((AD52-AB52)*Y52),0)</f>
        <v>0.90247460263279133</v>
      </c>
      <c r="AG52" s="62">
        <f t="shared" si="2"/>
        <v>0.89930708846554486</v>
      </c>
      <c r="AH52" s="12">
        <v>190</v>
      </c>
      <c r="AI52" s="14">
        <v>8.4000000000000005E-2</v>
      </c>
      <c r="AJ52" s="15">
        <v>0.2172</v>
      </c>
      <c r="AK52" s="31">
        <f t="shared" si="1"/>
        <v>37.801488000000006</v>
      </c>
      <c r="AL52" s="19">
        <v>1.7</v>
      </c>
      <c r="AM52" s="19">
        <v>511.16</v>
      </c>
      <c r="AN52" s="119">
        <f>AN50+AH52-AM52</f>
        <v>2953.4719999999993</v>
      </c>
      <c r="AO52" s="120"/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11" t="s">
        <v>49</v>
      </c>
      <c r="D53" s="35">
        <v>10000</v>
      </c>
      <c r="E53" s="44">
        <v>1</v>
      </c>
      <c r="F53" s="35">
        <v>5198</v>
      </c>
      <c r="G53" s="36">
        <v>0.5</v>
      </c>
      <c r="H53" s="38">
        <v>3.2</v>
      </c>
      <c r="I53" s="35">
        <v>5592</v>
      </c>
      <c r="J53" s="35">
        <v>13682</v>
      </c>
      <c r="K53" s="66">
        <v>7.8E-2</v>
      </c>
      <c r="L53" s="38">
        <f>J53*(1-K53)</f>
        <v>12614.804</v>
      </c>
      <c r="M53" s="39">
        <v>0.59899999999999998</v>
      </c>
      <c r="N53" s="26">
        <f>L53*M53</f>
        <v>7556.2675959999997</v>
      </c>
      <c r="O53" s="37">
        <v>0.27900000000000003</v>
      </c>
      <c r="P53" s="26">
        <f>L53*O53</f>
        <v>3519.5303160000003</v>
      </c>
      <c r="Q53" s="40">
        <v>0.122</v>
      </c>
      <c r="R53" s="26">
        <f>L53*Q53</f>
        <v>1539.0060880000001</v>
      </c>
      <c r="S53" s="40">
        <v>0.191</v>
      </c>
      <c r="T53" s="26">
        <f>L53*S53</f>
        <v>2409.4275640000001</v>
      </c>
      <c r="U53" s="40">
        <v>0.50700000000000001</v>
      </c>
      <c r="V53" s="26">
        <f>L53*U53</f>
        <v>6395.7056279999997</v>
      </c>
      <c r="W53" s="40">
        <v>0.4</v>
      </c>
      <c r="X53" s="26">
        <f>W53*L53</f>
        <v>5045.9216000000006</v>
      </c>
      <c r="Y53" s="41">
        <v>3.14E-3</v>
      </c>
      <c r="Z53" s="18">
        <f>L53*Y53</f>
        <v>39.610484560000003</v>
      </c>
      <c r="AA53" s="28">
        <f>IF(J53&gt;0,(AC53+AK53)/J53,0)</f>
        <v>3.2577435988890516E-3</v>
      </c>
      <c r="AB53" s="41">
        <v>3.3E-4</v>
      </c>
      <c r="AC53" s="38">
        <f>AB53*L53</f>
        <v>4.16288532</v>
      </c>
      <c r="AD53" s="29">
        <v>0.22090000000000001</v>
      </c>
      <c r="AE53" s="42">
        <f>AH53*(1-AI53)*AD53</f>
        <v>40.538021700000002</v>
      </c>
      <c r="AF53" s="29">
        <f>IF(AND(AD53&gt;0,AB53&gt;0,Y53&gt;0),((Y53-AB53)*AD53)/((AD53-AB53)*Y53),0)</f>
        <v>0.89624334635017722</v>
      </c>
      <c r="AG53" s="30">
        <f t="shared" si="2"/>
        <v>0.90005174497683049</v>
      </c>
      <c r="AH53" s="35">
        <v>201</v>
      </c>
      <c r="AI53" s="66">
        <v>8.6999999999999994E-2</v>
      </c>
      <c r="AJ53" s="67">
        <v>0.22020000000000001</v>
      </c>
      <c r="AK53" s="42">
        <f t="shared" si="1"/>
        <v>40.409562600000001</v>
      </c>
      <c r="AL53" s="18">
        <v>1.67</v>
      </c>
      <c r="AM53" s="18"/>
      <c r="AN53" s="122">
        <f>AN52+AH53-AM53</f>
        <v>3154.4719999999993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24" t="s">
        <v>52</v>
      </c>
      <c r="D54" s="44">
        <v>11001</v>
      </c>
      <c r="E54" s="44">
        <v>2</v>
      </c>
      <c r="F54" s="44">
        <v>15288</v>
      </c>
      <c r="G54" s="38">
        <v>0.5</v>
      </c>
      <c r="H54" s="38">
        <v>3.5</v>
      </c>
      <c r="I54" s="44">
        <v>15913</v>
      </c>
      <c r="J54" s="44">
        <v>14350</v>
      </c>
      <c r="K54" s="66">
        <v>7.2999999999999995E-2</v>
      </c>
      <c r="L54" s="38">
        <f>J54*(1-K54)</f>
        <v>13302.45</v>
      </c>
      <c r="M54" s="29">
        <v>0.64200000000000002</v>
      </c>
      <c r="N54" s="26">
        <f>L54*M54</f>
        <v>8540.1729000000014</v>
      </c>
      <c r="O54" s="40">
        <v>0.25900000000000001</v>
      </c>
      <c r="P54" s="26">
        <f>L54*O54</f>
        <v>3445.3345500000005</v>
      </c>
      <c r="Q54" s="40">
        <v>9.9000000000000005E-2</v>
      </c>
      <c r="R54" s="26">
        <f>L54*Q54</f>
        <v>1316.9425500000002</v>
      </c>
      <c r="S54" s="40">
        <v>0.185</v>
      </c>
      <c r="T54" s="26">
        <f>L54*S54</f>
        <v>2460.95325</v>
      </c>
      <c r="U54" s="40">
        <v>0.51800000000000002</v>
      </c>
      <c r="V54" s="26">
        <f>L54*U54</f>
        <v>6890.669100000001</v>
      </c>
      <c r="W54" s="40">
        <v>0.4</v>
      </c>
      <c r="X54" s="26">
        <f>W54*L54</f>
        <v>5320.9800000000005</v>
      </c>
      <c r="Y54" s="48">
        <v>3.1199999999999999E-3</v>
      </c>
      <c r="Z54" s="18">
        <f>L54*Y54</f>
        <v>41.503644000000001</v>
      </c>
      <c r="AA54" s="28">
        <f>IF(J54&gt;0,(AC54+AK54)/J54,0)</f>
        <v>2.9584547038327526E-3</v>
      </c>
      <c r="AB54" s="48">
        <v>3.4000000000000002E-4</v>
      </c>
      <c r="AC54" s="38">
        <f>AB54*L54</f>
        <v>4.5228330000000003</v>
      </c>
      <c r="AD54" s="29">
        <v>0.22850000000000001</v>
      </c>
      <c r="AE54" s="42">
        <f>AH54*(1-AI54)*AD54</f>
        <v>39.594480000000004</v>
      </c>
      <c r="AF54" s="29">
        <f>IF(AND(AD54&gt;0,AB54&gt;0,Y54&gt;0),((Y54-AB54)*AD54)/((AD54-AB54)*Y54),0)</f>
        <v>0.89235343168986225</v>
      </c>
      <c r="AG54" s="30">
        <f t="shared" si="2"/>
        <v>0.88645199305675049</v>
      </c>
      <c r="AH54" s="44">
        <v>190</v>
      </c>
      <c r="AI54" s="66">
        <v>8.7999999999999995E-2</v>
      </c>
      <c r="AJ54" s="67">
        <v>0.21890000000000001</v>
      </c>
      <c r="AK54" s="42">
        <f t="shared" si="1"/>
        <v>37.930992000000003</v>
      </c>
      <c r="AL54" s="18">
        <v>1.65</v>
      </c>
      <c r="AM54" s="18"/>
      <c r="AN54" s="122">
        <f>AN53+AH54-AM54</f>
        <v>3344.4719999999993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25340</v>
      </c>
      <c r="E55" s="68"/>
      <c r="F55" s="52">
        <f>SUM(F52:F54)</f>
        <v>26843</v>
      </c>
      <c r="G55" s="53"/>
      <c r="H55" s="69"/>
      <c r="I55" s="52">
        <f>SUM(I52:I54)</f>
        <v>28248</v>
      </c>
      <c r="J55" s="52">
        <f>SUM(J52:J54)</f>
        <v>41756</v>
      </c>
      <c r="K55" s="21">
        <f>IF(J55&gt;0,(J52*K52+J53*K53+J54*K54)/J55,0)</f>
        <v>7.6610355398026631E-2</v>
      </c>
      <c r="L55" s="53">
        <f>L52+L53+L54</f>
        <v>38557.058000000005</v>
      </c>
      <c r="M55" s="54">
        <f>IF(L55&gt;0,N55/L55,0)</f>
        <v>0.61383529552488147</v>
      </c>
      <c r="N55" s="55">
        <f>N52+N53+N54</f>
        <v>23667.683091999999</v>
      </c>
      <c r="O55" s="21">
        <f>IF(L55&gt;0,P55/L55,0)</f>
        <v>0.27931191923408677</v>
      </c>
      <c r="P55" s="55">
        <f>P52+P53+P54</f>
        <v>10769.44587</v>
      </c>
      <c r="Q55" s="21">
        <f>IF(L55&gt;0,R55/L55,0)</f>
        <v>0.1068527852410316</v>
      </c>
      <c r="R55" s="55">
        <f>R52+R53+R54</f>
        <v>4119.9290380000002</v>
      </c>
      <c r="S55" s="21">
        <f>IF(L55&gt;0,T55/L55,0)</f>
        <v>0.19384727014182457</v>
      </c>
      <c r="T55" s="55">
        <f>T52+T53+T54</f>
        <v>7474.1804379999994</v>
      </c>
      <c r="U55" s="21">
        <f>IF(L55&gt;0,V55/L55,0)</f>
        <v>0.5025995566362973</v>
      </c>
      <c r="V55" s="55">
        <f>V52+V53+V54</f>
        <v>19378.760256000001</v>
      </c>
      <c r="W55" s="21">
        <f>IF(L55&gt;0,X55/L55,0)</f>
        <v>0.39672179241476363</v>
      </c>
      <c r="X55" s="55">
        <f>X52+X53+X54</f>
        <v>15296.425160000003</v>
      </c>
      <c r="Y55" s="56">
        <f>IF(L55&gt;0,Z55/L55,0)</f>
        <v>3.1330998625465666E-3</v>
      </c>
      <c r="Z55" s="57">
        <f>SUM(Z52:Z54)</f>
        <v>120.80311312000001</v>
      </c>
      <c r="AA55" s="63">
        <f>IF(L55&gt;0,(AA52*L52+AA53*L53+AA54*L54)/L55,0)</f>
        <v>3.0830789435563268E-3</v>
      </c>
      <c r="AB55" s="56">
        <f>IF(J55&gt;0,(J52*AB52+J53*AB53+J54*AB54)/J55,0)</f>
        <v>3.2686320528786287E-4</v>
      </c>
      <c r="AC55" s="53">
        <f>SUM(AC52:AC54)</f>
        <v>12.604057559999999</v>
      </c>
      <c r="AD55" s="54">
        <f>IF(J55&gt;0,(J52*AD52+J53*AD53+J54*AD54)/J55,0)</f>
        <v>0.22748876329150303</v>
      </c>
      <c r="AE55" s="59">
        <f>SUM(AE52:AE54)</f>
        <v>120.68382170000001</v>
      </c>
      <c r="AF55" s="54">
        <f>IF(AND(Z55&gt;0),((Z52*AF52+Z53*AF53+Z54*AF54)/Z55),0)</f>
        <v>0.89695414426688891</v>
      </c>
      <c r="AG55" s="58">
        <f t="shared" si="2"/>
        <v>0.89531927396775779</v>
      </c>
      <c r="AH55" s="52">
        <f>SUM(AH52:AH54)</f>
        <v>581</v>
      </c>
      <c r="AI55" s="21">
        <f>IF(J55&gt;0,(AI52*J52+AI53*J53+AI54*J54)/J55,0)</f>
        <v>8.6357649200114947E-2</v>
      </c>
      <c r="AJ55" s="54">
        <f>IF(J55&gt;0,(AJ52*J52+AJ53*J53+AJ54*J54)/J55,0)</f>
        <v>0.21876722387201838</v>
      </c>
      <c r="AK55" s="59">
        <f>SUM(AK52:AK54)</f>
        <v>116.14204260000001</v>
      </c>
      <c r="AL55" s="70"/>
      <c r="AM55" s="57">
        <f>SUM(AM52:AM54)</f>
        <v>511.16</v>
      </c>
      <c r="AN55" s="124"/>
      <c r="AO55" s="125">
        <f>AN54</f>
        <v>3344.4719999999993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53</v>
      </c>
      <c r="D56" s="12">
        <v>14851</v>
      </c>
      <c r="E56" s="12">
        <v>0</v>
      </c>
      <c r="F56" s="12">
        <v>14571</v>
      </c>
      <c r="G56" s="13">
        <v>0.6</v>
      </c>
      <c r="H56" s="13">
        <v>3.4</v>
      </c>
      <c r="I56" s="12">
        <v>15698</v>
      </c>
      <c r="J56" s="12">
        <v>14735</v>
      </c>
      <c r="K56" s="14">
        <v>7.6999999999999999E-2</v>
      </c>
      <c r="L56" s="25">
        <f>J56*(1-K56)</f>
        <v>13600.405000000001</v>
      </c>
      <c r="M56" s="15">
        <v>0.623</v>
      </c>
      <c r="N56" s="26">
        <f>L56*M56</f>
        <v>8473.0523150000008</v>
      </c>
      <c r="O56" s="14">
        <v>0.26100000000000001</v>
      </c>
      <c r="P56" s="26">
        <f>L56*O56</f>
        <v>3549.7057050000003</v>
      </c>
      <c r="Q56" s="16">
        <v>0.11600000000000001</v>
      </c>
      <c r="R56" s="26">
        <f>L56*Q56</f>
        <v>1577.6469800000002</v>
      </c>
      <c r="S56" s="16">
        <v>0.19</v>
      </c>
      <c r="T56" s="26">
        <f>L56*S56</f>
        <v>2584.0769500000001</v>
      </c>
      <c r="U56" s="16">
        <v>0.51300000000000001</v>
      </c>
      <c r="V56" s="26">
        <f>L56*U56</f>
        <v>6977.0077650000003</v>
      </c>
      <c r="W56" s="16">
        <v>0.39</v>
      </c>
      <c r="X56" s="26">
        <f>W56*L56</f>
        <v>5304.1579500000007</v>
      </c>
      <c r="Y56" s="17">
        <v>3.0999999999999999E-3</v>
      </c>
      <c r="Z56" s="61">
        <f>L56*Y56</f>
        <v>42.161255500000003</v>
      </c>
      <c r="AA56" s="28">
        <f>IF(J56&gt;0,(AC56+AK56)/J56,0)</f>
        <v>2.7241160332541572E-3</v>
      </c>
      <c r="AB56" s="17">
        <v>3.5E-4</v>
      </c>
      <c r="AC56" s="25">
        <f>AB56*L56</f>
        <v>4.7601417499999998</v>
      </c>
      <c r="AD56" s="141">
        <v>0.23350000000000001</v>
      </c>
      <c r="AE56" s="31">
        <f>AH56*(1-AI56)*AD56</f>
        <v>38.459785000000004</v>
      </c>
      <c r="AF56" s="29">
        <f>IF(AND(AD56&gt;0,AB56&gt;0,Y56&gt;0),((Y56-AB56)*AD56)/((AD56-AB56)*Y56),0)</f>
        <v>0.8884284656838668</v>
      </c>
      <c r="AG56" s="62">
        <f t="shared" si="2"/>
        <v>0.87294034337605853</v>
      </c>
      <c r="AH56" s="12">
        <v>181</v>
      </c>
      <c r="AI56" s="14">
        <v>0.09</v>
      </c>
      <c r="AJ56" s="15">
        <v>0.21479999999999999</v>
      </c>
      <c r="AK56" s="31">
        <f t="shared" si="1"/>
        <v>35.379708000000001</v>
      </c>
      <c r="AL56" s="19">
        <v>1.6</v>
      </c>
      <c r="AM56" s="19"/>
      <c r="AN56" s="119">
        <f>AN54+AH56-AM56</f>
        <v>3525.4719999999993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11" t="s">
        <v>50</v>
      </c>
      <c r="D57" s="35">
        <v>19909</v>
      </c>
      <c r="E57" s="44">
        <v>1</v>
      </c>
      <c r="F57" s="35">
        <v>15294</v>
      </c>
      <c r="G57" s="36">
        <v>0.8</v>
      </c>
      <c r="H57" s="38">
        <v>3.5</v>
      </c>
      <c r="I57" s="35">
        <v>16367</v>
      </c>
      <c r="J57" s="35">
        <v>14679</v>
      </c>
      <c r="K57" s="66">
        <v>7.3999999999999996E-2</v>
      </c>
      <c r="L57" s="38">
        <f>J57*(1-K57)</f>
        <v>13592.754000000001</v>
      </c>
      <c r="M57" s="39">
        <v>0.755</v>
      </c>
      <c r="N57" s="26">
        <f>L57*M57</f>
        <v>10262.529270000001</v>
      </c>
      <c r="O57" s="37">
        <v>0.11899999999999999</v>
      </c>
      <c r="P57" s="26">
        <f>L57*O57</f>
        <v>1617.537726</v>
      </c>
      <c r="Q57" s="40">
        <v>0.126</v>
      </c>
      <c r="R57" s="26">
        <f>L57*Q57</f>
        <v>1712.6870040000001</v>
      </c>
      <c r="S57" s="40">
        <v>0.20799999999999999</v>
      </c>
      <c r="T57" s="26">
        <f>L57*S57</f>
        <v>2827.2928320000001</v>
      </c>
      <c r="U57" s="40">
        <v>0.49399999999999999</v>
      </c>
      <c r="V57" s="26">
        <f>L57*U57</f>
        <v>6714.8204760000008</v>
      </c>
      <c r="W57" s="40">
        <v>0.4</v>
      </c>
      <c r="X57" s="26">
        <f>W57*L57</f>
        <v>5437.1016000000009</v>
      </c>
      <c r="Y57" s="41">
        <v>3.13E-3</v>
      </c>
      <c r="Z57" s="18">
        <f>L57*Y57</f>
        <v>42.545320020000005</v>
      </c>
      <c r="AA57" s="28">
        <f>IF(J57&gt;0,(AC57+AK57)/J57,0)</f>
        <v>3.1484676544723754E-3</v>
      </c>
      <c r="AB57" s="41">
        <v>3.5E-4</v>
      </c>
      <c r="AC57" s="38">
        <f>AB57*L57</f>
        <v>4.7574639000000003</v>
      </c>
      <c r="AD57" s="29">
        <v>0.2281</v>
      </c>
      <c r="AE57" s="42">
        <f>AH57*(1-AI57)*AD57</f>
        <v>43.459436800000006</v>
      </c>
      <c r="AF57" s="29">
        <f>IF(AND(AD57&gt;0,AB57&gt;0,Y57&gt;0),((Y57-AB57)*AD57)/((AD57-AB57)*Y57),0)</f>
        <v>0.8895438429139062</v>
      </c>
      <c r="AG57" s="30">
        <f t="shared" si="2"/>
        <v>0.89026676641117619</v>
      </c>
      <c r="AH57" s="35">
        <v>208</v>
      </c>
      <c r="AI57" s="66">
        <v>8.4000000000000005E-2</v>
      </c>
      <c r="AJ57" s="67">
        <v>0.21759999999999999</v>
      </c>
      <c r="AK57" s="42">
        <f t="shared" si="1"/>
        <v>41.458892800000001</v>
      </c>
      <c r="AL57" s="18">
        <v>1.8</v>
      </c>
      <c r="AM57" s="18"/>
      <c r="AN57" s="122">
        <f>AN56+AH57-AM57</f>
        <v>3733.4719999999993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24" t="s">
        <v>52</v>
      </c>
      <c r="D58" s="44">
        <v>14470</v>
      </c>
      <c r="E58" s="44">
        <v>2</v>
      </c>
      <c r="F58" s="44">
        <v>17534</v>
      </c>
      <c r="G58" s="38">
        <v>0.7</v>
      </c>
      <c r="H58" s="38">
        <v>3.1</v>
      </c>
      <c r="I58" s="44">
        <v>19174</v>
      </c>
      <c r="J58" s="44">
        <v>14902</v>
      </c>
      <c r="K58" s="66">
        <v>7.0000000000000007E-2</v>
      </c>
      <c r="L58" s="38">
        <f>J58*(1-K58)</f>
        <v>13858.859999999999</v>
      </c>
      <c r="M58" s="29">
        <v>0.73399999999999999</v>
      </c>
      <c r="N58" s="26">
        <f>L58*M58</f>
        <v>10172.40324</v>
      </c>
      <c r="O58" s="40">
        <v>0.17199999999999999</v>
      </c>
      <c r="P58" s="26">
        <f>L58*O58</f>
        <v>2383.7239199999995</v>
      </c>
      <c r="Q58" s="40">
        <v>9.4E-2</v>
      </c>
      <c r="R58" s="26">
        <f>L58*Q58</f>
        <v>1302.7328399999999</v>
      </c>
      <c r="S58" s="40">
        <v>0.20899999999999999</v>
      </c>
      <c r="T58" s="26">
        <f>L58*S58</f>
        <v>2896.5017399999997</v>
      </c>
      <c r="U58" s="40">
        <v>0.49299999999999999</v>
      </c>
      <c r="V58" s="26">
        <f>L58*U58</f>
        <v>6832.4179799999993</v>
      </c>
      <c r="W58" s="40">
        <v>0.39</v>
      </c>
      <c r="X58" s="26">
        <f>W58*L58</f>
        <v>5404.9553999999998</v>
      </c>
      <c r="Y58" s="48">
        <v>3.1700000000000001E-3</v>
      </c>
      <c r="Z58" s="18">
        <f>L58*Y58</f>
        <v>43.932586199999996</v>
      </c>
      <c r="AA58" s="28">
        <f>IF(J58&gt;0,(AC58+AK58)/J58,0)</f>
        <v>3.0241647161454838E-3</v>
      </c>
      <c r="AB58" s="48">
        <v>3.5E-4</v>
      </c>
      <c r="AC58" s="38">
        <f>AB58*L58</f>
        <v>4.8506009999999993</v>
      </c>
      <c r="AD58" s="29">
        <v>0.22750000000000001</v>
      </c>
      <c r="AE58" s="42">
        <f>AH58*(1-AI58)*AD58</f>
        <v>40.074580000000005</v>
      </c>
      <c r="AF58" s="29">
        <f>IF(AND(AD58&gt;0,AB58&gt;0,Y58&gt;0),((Y58-AB58)*AD58)/((AD58-AB58)*Y58),0)</f>
        <v>0.89096061399969861</v>
      </c>
      <c r="AG58" s="30">
        <f t="shared" si="2"/>
        <v>0.88562328622364428</v>
      </c>
      <c r="AH58" s="44">
        <v>194</v>
      </c>
      <c r="AI58" s="66">
        <v>9.1999999999999998E-2</v>
      </c>
      <c r="AJ58" s="67">
        <v>0.2283</v>
      </c>
      <c r="AK58" s="42">
        <f t="shared" si="1"/>
        <v>40.215501600000003</v>
      </c>
      <c r="AL58" s="18">
        <v>1.65</v>
      </c>
      <c r="AM58" s="18"/>
      <c r="AN58" s="122">
        <f>AN57+AH58-AM58</f>
        <v>3927.4719999999993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49230</v>
      </c>
      <c r="E59" s="68"/>
      <c r="F59" s="52">
        <f>SUM(F56:F58)</f>
        <v>47399</v>
      </c>
      <c r="G59" s="53"/>
      <c r="H59" s="69"/>
      <c r="I59" s="52">
        <f>SUM(I56:I58)</f>
        <v>51239</v>
      </c>
      <c r="J59" s="52">
        <f>SUM(J56:J58)</f>
        <v>44316</v>
      </c>
      <c r="K59" s="21">
        <f>IF(J59&gt;0,(J56*K56+J57*K57+J58*K58)/J59,0)</f>
        <v>7.3652428016969029E-2</v>
      </c>
      <c r="L59" s="53">
        <f>L56+L57+L58</f>
        <v>41052.019</v>
      </c>
      <c r="M59" s="54">
        <f>IF(L59&gt;0,N59/L59,0)</f>
        <v>0.70417936874188813</v>
      </c>
      <c r="N59" s="55">
        <f>N56+N57+N58</f>
        <v>28907.984825</v>
      </c>
      <c r="O59" s="21">
        <f>IF(L59&gt;0,P59/L59,0)</f>
        <v>0.1839365647521502</v>
      </c>
      <c r="P59" s="55">
        <f>P56+P57+P58</f>
        <v>7550.9673510000002</v>
      </c>
      <c r="Q59" s="21">
        <f>IF(L59&gt;0,R59/L59,0)</f>
        <v>0.11188406650596162</v>
      </c>
      <c r="R59" s="55">
        <f>R56+R57+R58</f>
        <v>4593.0668240000005</v>
      </c>
      <c r="S59" s="21">
        <f>IF(L59&gt;0,T59/L59,0)</f>
        <v>0.2023742491690847</v>
      </c>
      <c r="T59" s="55">
        <f>T56+T57+T58</f>
        <v>8307.8715219999995</v>
      </c>
      <c r="U59" s="21">
        <f>IF(L59&gt;0,V59/L59,0)</f>
        <v>0.49995704769112576</v>
      </c>
      <c r="V59" s="55">
        <f>V56+V57+V58</f>
        <v>20524.246221000001</v>
      </c>
      <c r="W59" s="21">
        <f>IF(L59&gt;0,X59/L59,0)</f>
        <v>0.39331110486916615</v>
      </c>
      <c r="X59" s="55">
        <f>X56+X57+X58</f>
        <v>16146.214950000001</v>
      </c>
      <c r="Y59" s="56">
        <f>IF(L59&gt;0,Z59/L59,0)</f>
        <v>3.1335648003086038E-3</v>
      </c>
      <c r="Z59" s="57">
        <f>SUM(Z56:Z58)</f>
        <v>128.63916172</v>
      </c>
      <c r="AA59" s="63">
        <f>IF(L59&gt;0,(AA56*L56+AA57*L57+AA58*L58)/L59,0)</f>
        <v>2.9659175360278868E-3</v>
      </c>
      <c r="AB59" s="56">
        <f>IF(J59&gt;0,(J56*AB56+J57*AB57+J58*AB58)/J59,0)</f>
        <v>3.5E-4</v>
      </c>
      <c r="AC59" s="53">
        <f>SUM(AC56:AC58)</f>
        <v>14.368206649999999</v>
      </c>
      <c r="AD59" s="54">
        <f>IF(J59&gt;0,(J56*AD56+J57*AD57+J58*AD58)/J59,0)</f>
        <v>0.22969373138369892</v>
      </c>
      <c r="AE59" s="59">
        <f>SUM(AE56:AE58)</f>
        <v>121.9938018</v>
      </c>
      <c r="AF59" s="54">
        <f>IF(AND(Z59&gt;0),((Z56*AF56+Z57*AF57+Z58*AF58)/Z59),0)</f>
        <v>0.88966213281314221</v>
      </c>
      <c r="AG59" s="58">
        <f t="shared" si="2"/>
        <v>0.88339637253937686</v>
      </c>
      <c r="AH59" s="52">
        <f>SUM(AH56:AH58)</f>
        <v>583</v>
      </c>
      <c r="AI59" s="21">
        <f>IF(AH59&gt;0,(AI56*AH56+AI57*AH57+AI58*AH58)/AH59,0)</f>
        <v>8.8524871355060028E-2</v>
      </c>
      <c r="AJ59" s="54">
        <f>IF(J59&gt;0,(AJ56*J56+AJ57*J57+AJ58*J58)/J59,0)</f>
        <v>0.22026705930138099</v>
      </c>
      <c r="AK59" s="59">
        <f>SUM(AK56:AK58)</f>
        <v>117.0541024</v>
      </c>
      <c r="AL59" s="70"/>
      <c r="AM59" s="57">
        <f>SUM(AM56:AM58)</f>
        <v>0</v>
      </c>
      <c r="AN59" s="124"/>
      <c r="AO59" s="125">
        <f>AN58</f>
        <v>3927.4719999999993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53</v>
      </c>
      <c r="D60" s="12">
        <v>15200</v>
      </c>
      <c r="E60" s="12">
        <v>0</v>
      </c>
      <c r="F60" s="12">
        <v>15572</v>
      </c>
      <c r="G60" s="13">
        <v>0.7</v>
      </c>
      <c r="H60" s="13">
        <v>3.4</v>
      </c>
      <c r="I60" s="12">
        <v>17458</v>
      </c>
      <c r="J60" s="12">
        <v>14909</v>
      </c>
      <c r="K60" s="14">
        <v>0.08</v>
      </c>
      <c r="L60" s="25">
        <f>J60*(1-K60)</f>
        <v>13716.28</v>
      </c>
      <c r="M60" s="15">
        <v>0.71199999999999997</v>
      </c>
      <c r="N60" s="26">
        <f>L60*M60</f>
        <v>9765.99136</v>
      </c>
      <c r="O60" s="14">
        <v>0.20100000000000001</v>
      </c>
      <c r="P60" s="26">
        <f>L60*O60</f>
        <v>2756.9722800000004</v>
      </c>
      <c r="Q60" s="16">
        <v>8.6999999999999994E-2</v>
      </c>
      <c r="R60" s="26">
        <f>L60*Q60</f>
        <v>1193.31636</v>
      </c>
      <c r="S60" s="16">
        <v>0.20499999999999999</v>
      </c>
      <c r="T60" s="26">
        <f>L60*S60</f>
        <v>2811.8373999999999</v>
      </c>
      <c r="U60" s="16">
        <v>0.47599999999999998</v>
      </c>
      <c r="V60" s="26">
        <f>L60*U60</f>
        <v>6528.9492799999998</v>
      </c>
      <c r="W60" s="16">
        <v>0.39</v>
      </c>
      <c r="X60" s="26">
        <f>W60*L60</f>
        <v>5349.3492000000006</v>
      </c>
      <c r="Y60" s="17">
        <v>3.14E-3</v>
      </c>
      <c r="Z60" s="61">
        <f>L60*Y60</f>
        <v>43.069119200000003</v>
      </c>
      <c r="AA60" s="28">
        <f>IF(J60&gt;0,(AC60+AK60)/J60,0)</f>
        <v>2.9965780937688644E-3</v>
      </c>
      <c r="AB60" s="17">
        <v>3.5E-4</v>
      </c>
      <c r="AC60" s="25">
        <f>AB60*L60</f>
        <v>4.8006980000000006</v>
      </c>
      <c r="AD60" s="141">
        <v>0.2225</v>
      </c>
      <c r="AE60" s="31">
        <f>AH60*(1-AI60)*AD60</f>
        <v>42.068519999999999</v>
      </c>
      <c r="AF60" s="29">
        <f>IF(AND(AD60&gt;0,AB60&gt;0,Y60&gt;0),((Y60-AB60)*AD60)/((AD60-AB60)*Y60),0)</f>
        <v>0.88993492948902653</v>
      </c>
      <c r="AG60" s="62">
        <f t="shared" si="2"/>
        <v>0.88466826225056983</v>
      </c>
      <c r="AH60" s="12">
        <v>208</v>
      </c>
      <c r="AI60" s="14">
        <v>9.0999999999999998E-2</v>
      </c>
      <c r="AJ60" s="15">
        <v>0.2109</v>
      </c>
      <c r="AK60" s="31">
        <f t="shared" si="1"/>
        <v>39.875284800000003</v>
      </c>
      <c r="AL60" s="19">
        <v>1.7</v>
      </c>
      <c r="AM60" s="19"/>
      <c r="AN60" s="119">
        <f>AN58+AH60-AM60</f>
        <v>4135.4719999999998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50</v>
      </c>
      <c r="D61" s="35">
        <v>18430</v>
      </c>
      <c r="E61" s="44">
        <v>2</v>
      </c>
      <c r="F61" s="35">
        <v>14611</v>
      </c>
      <c r="G61" s="36">
        <v>0.9</v>
      </c>
      <c r="H61" s="38">
        <v>2.8</v>
      </c>
      <c r="I61" s="35">
        <v>16121</v>
      </c>
      <c r="J61" s="35">
        <v>14870</v>
      </c>
      <c r="K61" s="66">
        <v>7.8E-2</v>
      </c>
      <c r="L61" s="38">
        <f>J61*(1-K61)</f>
        <v>13710.140000000001</v>
      </c>
      <c r="M61" s="39">
        <v>0.73</v>
      </c>
      <c r="N61" s="26">
        <f>L61*M61</f>
        <v>10008.4022</v>
      </c>
      <c r="O61" s="37">
        <v>0.155</v>
      </c>
      <c r="P61" s="26">
        <f>L61*O61</f>
        <v>2125.0717</v>
      </c>
      <c r="Q61" s="40">
        <v>0.115</v>
      </c>
      <c r="R61" s="26">
        <f>L61*Q61</f>
        <v>1576.6661000000001</v>
      </c>
      <c r="S61" s="40">
        <v>0.20899999999999999</v>
      </c>
      <c r="T61" s="26">
        <f>L61*S61</f>
        <v>2865.4192600000001</v>
      </c>
      <c r="U61" s="40">
        <v>0.501</v>
      </c>
      <c r="V61" s="26">
        <f>L61*U61</f>
        <v>6868.7801400000008</v>
      </c>
      <c r="W61" s="40">
        <v>0.4</v>
      </c>
      <c r="X61" s="26">
        <f>W61*L61</f>
        <v>5484.0560000000005</v>
      </c>
      <c r="Y61" s="41">
        <v>3.1700000000000001E-3</v>
      </c>
      <c r="Z61" s="18">
        <f>L61*Y61</f>
        <v>43.461143800000002</v>
      </c>
      <c r="AA61" s="28">
        <f>IF(J61&gt;0,(AC61+AK61)/J61,0)</f>
        <v>2.9929324411566913E-3</v>
      </c>
      <c r="AB61" s="41">
        <v>3.1E-4</v>
      </c>
      <c r="AC61" s="38">
        <f>AB61*L61</f>
        <v>4.2501434000000007</v>
      </c>
      <c r="AD61" s="29">
        <v>0.2195</v>
      </c>
      <c r="AE61" s="42">
        <f>AH61*(1-AI61)*AD61</f>
        <v>40.126795000000001</v>
      </c>
      <c r="AF61" s="29">
        <f>IF(AND(AD61&gt;0,AB61&gt;0,Y61&gt;0),((Y61-AB61)*AD61)/((AD61-AB61)*Y61),0)</f>
        <v>0.90348419323626727</v>
      </c>
      <c r="AG61" s="30">
        <f t="shared" si="2"/>
        <v>0.89768642656843178</v>
      </c>
      <c r="AH61" s="35">
        <v>202</v>
      </c>
      <c r="AI61" s="66">
        <v>9.5000000000000001E-2</v>
      </c>
      <c r="AJ61" s="67">
        <v>0.22020000000000001</v>
      </c>
      <c r="AK61" s="42">
        <f t="shared" si="1"/>
        <v>40.254761999999999</v>
      </c>
      <c r="AL61" s="18">
        <v>1.7</v>
      </c>
      <c r="AM61" s="18"/>
      <c r="AN61" s="122">
        <f>AN60+AH61-AM61</f>
        <v>4337.4719999999998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47" t="s">
        <v>51</v>
      </c>
      <c r="D62" s="44">
        <v>14750</v>
      </c>
      <c r="E62" s="44">
        <v>2</v>
      </c>
      <c r="F62" s="44">
        <v>15668</v>
      </c>
      <c r="G62" s="38">
        <v>0.7</v>
      </c>
      <c r="H62" s="38">
        <v>2.7</v>
      </c>
      <c r="I62" s="44">
        <v>17822</v>
      </c>
      <c r="J62" s="44">
        <v>14812</v>
      </c>
      <c r="K62" s="66">
        <v>8.1000000000000003E-2</v>
      </c>
      <c r="L62" s="38">
        <f>J62*(1-K62)</f>
        <v>13612.228000000001</v>
      </c>
      <c r="M62" s="29">
        <v>0.71599999999999997</v>
      </c>
      <c r="N62" s="26">
        <f>L62*M62</f>
        <v>9746.3552479999998</v>
      </c>
      <c r="O62" s="40">
        <v>0.189</v>
      </c>
      <c r="P62" s="26">
        <f>L62*O62</f>
        <v>2572.711092</v>
      </c>
      <c r="Q62" s="40">
        <v>9.5000000000000001E-2</v>
      </c>
      <c r="R62" s="26">
        <f>L62*Q62</f>
        <v>1293.1616600000002</v>
      </c>
      <c r="S62" s="40">
        <v>0.20399999999999999</v>
      </c>
      <c r="T62" s="26">
        <f>L62*S62</f>
        <v>2776.8945119999998</v>
      </c>
      <c r="U62" s="40">
        <v>0.51800000000000002</v>
      </c>
      <c r="V62" s="26">
        <f>L62*U62</f>
        <v>7051.1341040000007</v>
      </c>
      <c r="W62" s="40">
        <v>0.4</v>
      </c>
      <c r="X62" s="26">
        <f>W62*L62</f>
        <v>5444.8912000000009</v>
      </c>
      <c r="Y62" s="48">
        <v>3.1800000000000001E-3</v>
      </c>
      <c r="Z62" s="18">
        <f>L62*Y62</f>
        <v>43.286885040000001</v>
      </c>
      <c r="AA62" s="28">
        <f>IF(J62&gt;0,(AC62+AK62)/J62,0)</f>
        <v>2.8728721388063734E-3</v>
      </c>
      <c r="AB62" s="48">
        <v>2.9E-4</v>
      </c>
      <c r="AC62" s="38">
        <f>AB62*L62</f>
        <v>3.9475461200000002</v>
      </c>
      <c r="AD62" s="29">
        <v>0.22500000000000001</v>
      </c>
      <c r="AE62" s="42">
        <f>AH62*(1-AI62)*AD62</f>
        <v>41.881500000000003</v>
      </c>
      <c r="AF62" s="29">
        <f>IF(AND(AD62&gt;0,AB62&gt;0,Y62&gt;0),((Y62-AB62)*AD62)/((AD62-AB62)*Y62),0)</f>
        <v>0.90997789184046873</v>
      </c>
      <c r="AG62" s="30">
        <f t="shared" si="2"/>
        <v>0.90031460103270777</v>
      </c>
      <c r="AH62" s="44">
        <v>205</v>
      </c>
      <c r="AI62" s="66">
        <v>9.1999999999999998E-2</v>
      </c>
      <c r="AJ62" s="67">
        <v>0.2074</v>
      </c>
      <c r="AK62" s="42">
        <f t="shared" si="1"/>
        <v>38.605436000000005</v>
      </c>
      <c r="AL62" s="18">
        <v>1.7</v>
      </c>
      <c r="AM62" s="18"/>
      <c r="AN62" s="122">
        <f>AN61+AH62-AM62</f>
        <v>4542.4719999999998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48380</v>
      </c>
      <c r="E63" s="68"/>
      <c r="F63" s="52">
        <f>SUM(F60:F62)</f>
        <v>45851</v>
      </c>
      <c r="G63" s="53"/>
      <c r="H63" s="69"/>
      <c r="I63" s="52">
        <f>SUM(I60:I62)</f>
        <v>51401</v>
      </c>
      <c r="J63" s="52">
        <f>SUM(J60:J62)</f>
        <v>44591</v>
      </c>
      <c r="K63" s="21">
        <f>IF(J63&gt;0,(J60*K60+J61*K61+J62*K62)/J63,0)</f>
        <v>7.966522392411024E-2</v>
      </c>
      <c r="L63" s="53">
        <f>L60+L61+L62</f>
        <v>41038.648000000001</v>
      </c>
      <c r="M63" s="54">
        <f>IF(L63&gt;0,N63/L63,0)</f>
        <v>0.71934018898478336</v>
      </c>
      <c r="N63" s="55">
        <f>N60+N61+N62</f>
        <v>29520.748808</v>
      </c>
      <c r="O63" s="21">
        <f>IF(L63&gt;0,P63/L63,0)</f>
        <v>0.18165206300168563</v>
      </c>
      <c r="P63" s="55">
        <f>P60+P61+P62</f>
        <v>7454.7550719999999</v>
      </c>
      <c r="Q63" s="21">
        <f>IF(L63&gt;0,R63/L63,0)</f>
        <v>9.9007748013531058E-2</v>
      </c>
      <c r="R63" s="55">
        <f>R60+R61+R62</f>
        <v>4063.1441200000004</v>
      </c>
      <c r="S63" s="21">
        <f>IF(L63&gt;0,T63/L63,0)</f>
        <v>0.20600462208209197</v>
      </c>
      <c r="T63" s="55">
        <f>T60+T61+T62</f>
        <v>8454.1511719999999</v>
      </c>
      <c r="U63" s="21">
        <f>IF(L63&gt;0,V63/L63,0)</f>
        <v>0.49828307024149526</v>
      </c>
      <c r="V63" s="55">
        <f>V60+V61+V62</f>
        <v>20448.863524</v>
      </c>
      <c r="W63" s="21">
        <f>IF(L63&gt;0,X63/L63,0)</f>
        <v>0.39665771640430264</v>
      </c>
      <c r="X63" s="55">
        <f>X60+X61+X62</f>
        <v>16278.296400000003</v>
      </c>
      <c r="Y63" s="56">
        <f>IF(L63&gt;0,Z63/L63,0)</f>
        <v>3.1632900781721658E-3</v>
      </c>
      <c r="Z63" s="57">
        <f>SUM(Z60:Z62)</f>
        <v>129.81714804000001</v>
      </c>
      <c r="AA63" s="63">
        <f>IF(L63&gt;0,(AA60*L60+AA61*L61+AA62*L62)/L63,0)</f>
        <v>2.9543277722765137E-3</v>
      </c>
      <c r="AB63" s="56">
        <f>IF(J63&gt;0,(J60*AB60+J61*AB61+J62*AB62)/J63,0)</f>
        <v>3.1673050615595074E-4</v>
      </c>
      <c r="AC63" s="53">
        <f>SUM(AC60:AC62)</f>
        <v>12.998387520000001</v>
      </c>
      <c r="AD63" s="54">
        <f>IF(J63&gt;0,(J60*AD60+J61*AD61+J62*AD62)/J63,0)</f>
        <v>0.22233001054024357</v>
      </c>
      <c r="AE63" s="59">
        <f>SUM(AE60:AE62)</f>
        <v>124.076815</v>
      </c>
      <c r="AF63" s="54">
        <f>IF(AND(Z63&gt;0),((Z60*AF60+Z61*AF61+Z62*AF62)/Z63),0)</f>
        <v>0.90115427862171671</v>
      </c>
      <c r="AG63" s="58">
        <f t="shared" si="2"/>
        <v>0.89412157101240608</v>
      </c>
      <c r="AH63" s="52">
        <f>SUM(AH60:AH62)</f>
        <v>615</v>
      </c>
      <c r="AI63" s="21">
        <f>IF(J63&gt;0,(AI60*J60+AI61*J61+AI62*J62)/J63,0)</f>
        <v>9.2666076114014048E-2</v>
      </c>
      <c r="AJ63" s="54">
        <f>IF(J63&gt;0,(AJ60*J60+AJ61*J61+AJ62*J62)/J63,0)</f>
        <v>0.21283870960507725</v>
      </c>
      <c r="AK63" s="59">
        <f>SUM(AK60:AK62)</f>
        <v>118.7354828</v>
      </c>
      <c r="AL63" s="70"/>
      <c r="AM63" s="57">
        <f>SUM(AM60:AM62)</f>
        <v>0</v>
      </c>
      <c r="AN63" s="124"/>
      <c r="AO63" s="125">
        <f>AN62</f>
        <v>4542.4719999999998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54</v>
      </c>
      <c r="D64" s="12">
        <v>3800</v>
      </c>
      <c r="E64" s="12">
        <v>1</v>
      </c>
      <c r="F64" s="12">
        <v>9872</v>
      </c>
      <c r="G64" s="13">
        <v>0.6</v>
      </c>
      <c r="H64" s="13">
        <v>2.8</v>
      </c>
      <c r="I64" s="12">
        <v>11785</v>
      </c>
      <c r="J64" s="12">
        <v>14686</v>
      </c>
      <c r="K64" s="14">
        <v>8.2000000000000003E-2</v>
      </c>
      <c r="L64" s="25">
        <f>J64*(1-K64)</f>
        <v>13481.748000000001</v>
      </c>
      <c r="M64" s="15">
        <v>0.70499999999999996</v>
      </c>
      <c r="N64" s="26">
        <f>L64*M64</f>
        <v>9504.6323400000001</v>
      </c>
      <c r="O64" s="14">
        <v>0.20300000000000001</v>
      </c>
      <c r="P64" s="26">
        <f>L64*O64</f>
        <v>2736.7948440000005</v>
      </c>
      <c r="Q64" s="16">
        <v>9.1999999999999998E-2</v>
      </c>
      <c r="R64" s="26">
        <f>L64*Q64</f>
        <v>1240.3208160000001</v>
      </c>
      <c r="S64" s="16">
        <v>0.217</v>
      </c>
      <c r="T64" s="26">
        <f>L64*S64</f>
        <v>2925.5393160000003</v>
      </c>
      <c r="U64" s="16">
        <v>0.47199999999999998</v>
      </c>
      <c r="V64" s="26">
        <f>L64*U64</f>
        <v>6363.3850560000001</v>
      </c>
      <c r="W64" s="16">
        <v>0.39</v>
      </c>
      <c r="X64" s="26">
        <f>W64*L64</f>
        <v>5257.8817200000003</v>
      </c>
      <c r="Y64" s="17">
        <v>3.14E-3</v>
      </c>
      <c r="Z64" s="61">
        <f>L64*Y64</f>
        <v>42.332688720000007</v>
      </c>
      <c r="AA64" s="28">
        <f>IF(J64&gt;0,(AC64+AK64)/J64,0)</f>
        <v>2.9001587171455807E-3</v>
      </c>
      <c r="AB64" s="17">
        <v>2.9E-4</v>
      </c>
      <c r="AC64" s="25">
        <f>AB64*L64</f>
        <v>3.9097069200000005</v>
      </c>
      <c r="AD64" s="141">
        <v>0.22090000000000001</v>
      </c>
      <c r="AE64" s="31">
        <f>AH64*(1-AI64)*AD64</f>
        <v>41.299464000000008</v>
      </c>
      <c r="AF64" s="29">
        <f>IF(AND(AD64&gt;0,AB64&gt;0,Y64&gt;0),((Y64-AB64)*AD64)/((AD64-AB64)*Y64),0)</f>
        <v>0.90883644278732645</v>
      </c>
      <c r="AG64" s="62">
        <f t="shared" si="2"/>
        <v>0.90126872998774332</v>
      </c>
      <c r="AH64" s="12">
        <v>205</v>
      </c>
      <c r="AI64" s="14">
        <v>8.7999999999999995E-2</v>
      </c>
      <c r="AJ64" s="15">
        <v>0.2069</v>
      </c>
      <c r="AK64" s="31">
        <f t="shared" si="1"/>
        <v>38.682023999999998</v>
      </c>
      <c r="AL64" s="19">
        <v>1.64</v>
      </c>
      <c r="AM64" s="19">
        <v>1206.48</v>
      </c>
      <c r="AN64" s="119">
        <f>AN62+AH64-AM64</f>
        <v>3540.9919999999997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50</v>
      </c>
      <c r="D65" s="35">
        <v>17250</v>
      </c>
      <c r="E65" s="44">
        <v>6</v>
      </c>
      <c r="F65" s="35">
        <v>13984</v>
      </c>
      <c r="G65" s="36">
        <v>0.5</v>
      </c>
      <c r="H65" s="38">
        <v>3</v>
      </c>
      <c r="I65" s="35">
        <v>14941</v>
      </c>
      <c r="J65" s="35">
        <v>14630</v>
      </c>
      <c r="K65" s="66">
        <v>7.6999999999999999E-2</v>
      </c>
      <c r="L65" s="38">
        <f>J65*(1-K65)</f>
        <v>13503.49</v>
      </c>
      <c r="M65" s="39">
        <v>0.76800000000000002</v>
      </c>
      <c r="N65" s="26">
        <f>L65*M65</f>
        <v>10370.680319999999</v>
      </c>
      <c r="O65" s="37">
        <v>8.5000000000000006E-2</v>
      </c>
      <c r="P65" s="26">
        <f>L65*O65</f>
        <v>1147.79665</v>
      </c>
      <c r="Q65" s="40">
        <v>0.14699999999999999</v>
      </c>
      <c r="R65" s="26">
        <f>L65*Q65</f>
        <v>1985.0130299999998</v>
      </c>
      <c r="S65" s="40">
        <v>0.22800000000000001</v>
      </c>
      <c r="T65" s="26">
        <f>L65*S65</f>
        <v>3078.7957200000001</v>
      </c>
      <c r="U65" s="40">
        <v>0.48599999999999999</v>
      </c>
      <c r="V65" s="26">
        <f>L65*U65</f>
        <v>6562.69614</v>
      </c>
      <c r="W65" s="40">
        <v>0.39</v>
      </c>
      <c r="X65" s="26">
        <f>W65*L65</f>
        <v>5266.3611000000001</v>
      </c>
      <c r="Y65" s="41">
        <v>3.0200000000000001E-3</v>
      </c>
      <c r="Z65" s="18">
        <f>L65*Y65</f>
        <v>40.7805398</v>
      </c>
      <c r="AA65" s="28">
        <f>IF(J65&gt;0,(AC65+AK65)/J65,0)</f>
        <v>2.8391400000000004E-3</v>
      </c>
      <c r="AB65" s="41">
        <v>2.7999999999999998E-4</v>
      </c>
      <c r="AC65" s="38">
        <f>AB65*L65</f>
        <v>3.7809771999999997</v>
      </c>
      <c r="AD65" s="29">
        <v>0.2198</v>
      </c>
      <c r="AE65" s="42">
        <f>AH65*(1-AI65)*AD65</f>
        <v>38.295754000000002</v>
      </c>
      <c r="AF65" s="29">
        <f>IF(AND(AD65&gt;0,AB65&gt;0,Y65&gt;0),((Y65-AB65)*AD65)/((AD65-AB65)*Y65),0)</f>
        <v>0.9084420191917828</v>
      </c>
      <c r="AG65" s="30">
        <f t="shared" si="2"/>
        <v>0.90254477261241561</v>
      </c>
      <c r="AH65" s="35">
        <v>190</v>
      </c>
      <c r="AI65" s="66">
        <v>8.3000000000000004E-2</v>
      </c>
      <c r="AJ65" s="67">
        <v>0.2167</v>
      </c>
      <c r="AK65" s="42">
        <f t="shared" si="1"/>
        <v>37.755641000000004</v>
      </c>
      <c r="AL65" s="18">
        <v>1.65</v>
      </c>
      <c r="AM65" s="18"/>
      <c r="AN65" s="122">
        <f>AN64+AH65-AM65</f>
        <v>3730.9919999999997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47" t="s">
        <v>51</v>
      </c>
      <c r="D66" s="44">
        <v>21520</v>
      </c>
      <c r="E66" s="44">
        <v>1</v>
      </c>
      <c r="F66" s="44">
        <v>15813</v>
      </c>
      <c r="G66" s="38">
        <v>0.6</v>
      </c>
      <c r="H66" s="38">
        <v>2.9</v>
      </c>
      <c r="I66" s="44">
        <v>17999</v>
      </c>
      <c r="J66" s="44">
        <v>14725</v>
      </c>
      <c r="K66" s="66">
        <v>0.08</v>
      </c>
      <c r="L66" s="38">
        <f>J66*(1-K66)</f>
        <v>13547</v>
      </c>
      <c r="M66" s="29">
        <v>0.73599999999999999</v>
      </c>
      <c r="N66" s="26">
        <f>L66*M66</f>
        <v>9970.5920000000006</v>
      </c>
      <c r="O66" s="40">
        <v>0.114</v>
      </c>
      <c r="P66" s="26">
        <f>L66*O66</f>
        <v>1544.3579999999999</v>
      </c>
      <c r="Q66" s="40">
        <v>0.151</v>
      </c>
      <c r="R66" s="26">
        <f>L66*Q66</f>
        <v>2045.597</v>
      </c>
      <c r="S66" s="40">
        <v>0.22</v>
      </c>
      <c r="T66" s="26">
        <f>L66*S66</f>
        <v>2980.34</v>
      </c>
      <c r="U66" s="40">
        <v>0.49399999999999999</v>
      </c>
      <c r="V66" s="26">
        <f>L66*U66</f>
        <v>6692.2179999999998</v>
      </c>
      <c r="W66" s="40">
        <v>0.39</v>
      </c>
      <c r="X66" s="26">
        <f>W66*L66</f>
        <v>5283.33</v>
      </c>
      <c r="Y66" s="48">
        <v>3.13E-3</v>
      </c>
      <c r="Z66" s="18">
        <f>L66*Y66</f>
        <v>42.40211</v>
      </c>
      <c r="AA66" s="28">
        <f>IF(J66&gt;0,(AC66+AK66)/J66,0)</f>
        <v>2.9159001697792865E-3</v>
      </c>
      <c r="AB66" s="48">
        <v>2.9E-4</v>
      </c>
      <c r="AC66" s="38">
        <f>AB66*L66</f>
        <v>3.9286300000000001</v>
      </c>
      <c r="AD66" s="29">
        <v>0.22</v>
      </c>
      <c r="AE66" s="42">
        <f>AH66*(1-AI66)*AD66</f>
        <v>40.479999999999997</v>
      </c>
      <c r="AF66" s="29">
        <f>IF(AND(AD66&gt;0,AB66&gt;0,Y66&gt;0),((Y66-AB66)*AD66)/((AD66-AB66)*Y66),0)</f>
        <v>0.90854587146024479</v>
      </c>
      <c r="AG66" s="30">
        <f t="shared" si="2"/>
        <v>0.90177885739843699</v>
      </c>
      <c r="AH66" s="44">
        <v>200</v>
      </c>
      <c r="AI66" s="66">
        <v>0.08</v>
      </c>
      <c r="AJ66" s="67">
        <v>0.21199999999999999</v>
      </c>
      <c r="AK66" s="42">
        <f t="shared" si="1"/>
        <v>39.007999999999996</v>
      </c>
      <c r="AL66" s="18">
        <v>1.65</v>
      </c>
      <c r="AM66" s="18"/>
      <c r="AN66" s="122">
        <f>AN65+AH66-AM66</f>
        <v>3930.9919999999997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42570</v>
      </c>
      <c r="E67" s="68"/>
      <c r="F67" s="52">
        <f>SUM(F64:F66)</f>
        <v>39669</v>
      </c>
      <c r="G67" s="53"/>
      <c r="H67" s="69"/>
      <c r="I67" s="52">
        <f>SUM(I64:I66)</f>
        <v>44725</v>
      </c>
      <c r="J67" s="52">
        <f>SUM(J64:J66)</f>
        <v>44041</v>
      </c>
      <c r="K67" s="21">
        <f>IF(J67&gt;0,(J64*K64+J65*K65+J66*K66)/J67,0)</f>
        <v>7.9670352625962171E-2</v>
      </c>
      <c r="L67" s="53">
        <f>L64+L65+L66</f>
        <v>40532.237999999998</v>
      </c>
      <c r="M67" s="54">
        <f>IF(L67&gt;0,N67/L67,0)</f>
        <v>0.73634978310351384</v>
      </c>
      <c r="N67" s="55">
        <f>N64+N65+N66</f>
        <v>29845.90466</v>
      </c>
      <c r="O67" s="21">
        <f>IF(L67&gt;0,P67/L67,0)</f>
        <v>0.13394151820582917</v>
      </c>
      <c r="P67" s="55">
        <f>P64+P65+P66</f>
        <v>5428.9494940000004</v>
      </c>
      <c r="Q67" s="21">
        <f>IF(L67&gt;0,R67/L67,0)</f>
        <v>0.13004292647250321</v>
      </c>
      <c r="R67" s="55">
        <f>R64+R65+R66</f>
        <v>5270.9308460000002</v>
      </c>
      <c r="S67" s="21">
        <f>IF(L67&gt;0,T67/L67,0)</f>
        <v>0.22166738081425461</v>
      </c>
      <c r="T67" s="55">
        <f>T64+T65+T66</f>
        <v>8984.6750360000005</v>
      </c>
      <c r="U67" s="21">
        <f>IF(L67&gt;0,V67/L67,0)</f>
        <v>0.48401717161534485</v>
      </c>
      <c r="V67" s="55">
        <f>V64+V65+V66</f>
        <v>19618.299196</v>
      </c>
      <c r="W67" s="21">
        <f>IF(L67&gt;0,X67/L67,0)</f>
        <v>0.39</v>
      </c>
      <c r="X67" s="55">
        <f>X64+X65+X66</f>
        <v>15807.572819999999</v>
      </c>
      <c r="Y67" s="56">
        <f>IF(L67&gt;0,Z67/L67,0)</f>
        <v>3.0966792043409992E-3</v>
      </c>
      <c r="Z67" s="57">
        <f>SUM(Z64:Z66)</f>
        <v>125.51533852</v>
      </c>
      <c r="AA67" s="63">
        <f>IF(L67&gt;0,(AA64*L64+AA65*L65+AA66*L66)/L67,0)</f>
        <v>2.8850912990089519E-3</v>
      </c>
      <c r="AB67" s="56">
        <f>IF(J67&gt;0,(J64*AB64+J65*AB65+J66*AB66)/J67,0)</f>
        <v>2.8667809541109418E-4</v>
      </c>
      <c r="AC67" s="53">
        <f>SUM(AC64:AC66)</f>
        <v>11.61931412</v>
      </c>
      <c r="AD67" s="54">
        <f>IF(J67&gt;0,(J64*AD64+J65*AD65+J66*AD66)/J67,0)</f>
        <v>0.22023367770940716</v>
      </c>
      <c r="AE67" s="59">
        <f>SUM(AE64:AE66)</f>
        <v>120.07521800000001</v>
      </c>
      <c r="AF67" s="54">
        <f>IF(AND(Z67&gt;0),((Z64*AF64+Z65*AF65+Z66*AF66)/Z67),0)</f>
        <v>0.90861013065014207</v>
      </c>
      <c r="AG67" s="58">
        <f t="shared" si="2"/>
        <v>0.90185499419851733</v>
      </c>
      <c r="AH67" s="52">
        <f>SUM(AH64:AH66)</f>
        <v>595</v>
      </c>
      <c r="AI67" s="21">
        <f>IF(AH67&gt;0,(AI64*AH64+AI65*AH65+AI66*AH66)/AH67,0)</f>
        <v>8.3714285714285713E-2</v>
      </c>
      <c r="AJ67" s="54">
        <f>IF(J67&gt;0,(AJ64*J64+AJ65*J65+AJ66*J66)/J67,0)</f>
        <v>0.21186063895006926</v>
      </c>
      <c r="AK67" s="59">
        <f>SUM(AK64:AK66)</f>
        <v>115.44566500000001</v>
      </c>
      <c r="AL67" s="70"/>
      <c r="AM67" s="57">
        <f>SUM(AM64:AM66)</f>
        <v>1206.48</v>
      </c>
      <c r="AN67" s="124"/>
      <c r="AO67" s="125">
        <f>AN66</f>
        <v>3930.9919999999997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54</v>
      </c>
      <c r="D68" s="12">
        <v>1300</v>
      </c>
      <c r="E68" s="12">
        <v>2</v>
      </c>
      <c r="F68" s="12">
        <v>12657</v>
      </c>
      <c r="G68" s="13">
        <v>0.3</v>
      </c>
      <c r="H68" s="13">
        <v>2.9</v>
      </c>
      <c r="I68" s="12">
        <v>15012</v>
      </c>
      <c r="J68" s="12">
        <v>13839</v>
      </c>
      <c r="K68" s="14">
        <v>8.1000000000000003E-2</v>
      </c>
      <c r="L68" s="25">
        <f>J68*(1-K68)</f>
        <v>12718.041000000001</v>
      </c>
      <c r="M68" s="15">
        <v>0.59599999999999997</v>
      </c>
      <c r="N68" s="26">
        <f>L68*M68</f>
        <v>7579.9524360000005</v>
      </c>
      <c r="O68" s="14">
        <v>0.129</v>
      </c>
      <c r="P68" s="26">
        <f>L68*O68</f>
        <v>1640.6272890000002</v>
      </c>
      <c r="Q68" s="16">
        <v>0.27500000000000002</v>
      </c>
      <c r="R68" s="26">
        <f>L68*Q68</f>
        <v>3497.4612750000006</v>
      </c>
      <c r="S68" s="16">
        <v>0.21299999999999999</v>
      </c>
      <c r="T68" s="26">
        <f>L68*S68</f>
        <v>2708.9427330000003</v>
      </c>
      <c r="U68" s="16">
        <v>0.504</v>
      </c>
      <c r="V68" s="26">
        <f>L68*U68</f>
        <v>6409.8926640000009</v>
      </c>
      <c r="W68" s="16">
        <v>0.39</v>
      </c>
      <c r="X68" s="26">
        <f>W68*L68</f>
        <v>4960.0359900000003</v>
      </c>
      <c r="Y68" s="17">
        <v>3.2299999999999998E-3</v>
      </c>
      <c r="Z68" s="61">
        <f>L68*Y68</f>
        <v>41.079272430000003</v>
      </c>
      <c r="AA68" s="28">
        <f>IF(J68&gt;0,(AC68+AK68)/J68,0)</f>
        <v>2.8847683806633427E-3</v>
      </c>
      <c r="AB68" s="17">
        <v>3.2000000000000003E-4</v>
      </c>
      <c r="AC68" s="25">
        <f>AB68*L68</f>
        <v>4.0697731200000007</v>
      </c>
      <c r="AD68" s="141">
        <v>0.21329999999999999</v>
      </c>
      <c r="AE68" s="31">
        <f>AH68*(1-AI68)*AD68</f>
        <v>38.838730499999997</v>
      </c>
      <c r="AF68" s="29">
        <f>IF(AND(AD68&gt;0,AB68&gt;0,Y68&gt;0),((Y68-AB68)*AD68)/((AD68-AB68)*Y68),0)</f>
        <v>0.90228242771672618</v>
      </c>
      <c r="AG68" s="62">
        <f t="shared" ref="AG68:AG99" si="3">IF(AND(AA68&gt;0,AJ68&gt;0,AB68&gt;0),((AJ68*(AA68-AB68))/(AA68*(AJ68-AB68))),0)</f>
        <v>0.8905198144063291</v>
      </c>
      <c r="AH68" s="12">
        <v>199</v>
      </c>
      <c r="AI68" s="14">
        <v>8.5000000000000006E-2</v>
      </c>
      <c r="AJ68" s="15">
        <v>0.19689999999999999</v>
      </c>
      <c r="AK68" s="31">
        <f t="shared" si="1"/>
        <v>35.852536499999999</v>
      </c>
      <c r="AL68" s="19">
        <v>1.66</v>
      </c>
      <c r="AM68" s="19">
        <v>1211.56</v>
      </c>
      <c r="AN68" s="119">
        <f>AN66+AH68-AM68</f>
        <v>2918.4320000000002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24" t="s">
        <v>52</v>
      </c>
      <c r="D69" s="35">
        <v>16580</v>
      </c>
      <c r="E69" s="44">
        <v>8</v>
      </c>
      <c r="F69" s="35">
        <v>13044</v>
      </c>
      <c r="G69" s="36">
        <v>0.7</v>
      </c>
      <c r="H69" s="38">
        <v>3.4</v>
      </c>
      <c r="I69" s="35">
        <v>14654</v>
      </c>
      <c r="J69" s="35">
        <v>14537</v>
      </c>
      <c r="K69" s="66">
        <v>7.5999999999999998E-2</v>
      </c>
      <c r="L69" s="38">
        <f>J69*(1-K69)</f>
        <v>13432.188</v>
      </c>
      <c r="M69" s="39">
        <v>0.57199999999999995</v>
      </c>
      <c r="N69" s="26">
        <f>L69*M69</f>
        <v>7683.2115359999998</v>
      </c>
      <c r="O69" s="37">
        <v>0.19800000000000001</v>
      </c>
      <c r="P69" s="26">
        <f>L69*O69</f>
        <v>2659.5732240000002</v>
      </c>
      <c r="Q69" s="40">
        <v>0.23</v>
      </c>
      <c r="R69" s="26">
        <f>L69*Q69</f>
        <v>3089.4032400000001</v>
      </c>
      <c r="S69" s="40">
        <v>0.22</v>
      </c>
      <c r="T69" s="26">
        <f>L69*S69</f>
        <v>2955.0813600000001</v>
      </c>
      <c r="U69" s="40">
        <v>0.48699999999999999</v>
      </c>
      <c r="V69" s="26">
        <f>L69*U69</f>
        <v>6541.4755560000003</v>
      </c>
      <c r="W69" s="40">
        <v>0.4</v>
      </c>
      <c r="X69" s="26">
        <f>W69*L69</f>
        <v>5372.8752000000004</v>
      </c>
      <c r="Y69" s="41">
        <v>3.14E-3</v>
      </c>
      <c r="Z69" s="18">
        <f>L69*Y69</f>
        <v>42.177070319999999</v>
      </c>
      <c r="AA69" s="28">
        <f>IF(J69&gt;0,(AC69+AK69)/J69,0)</f>
        <v>3.1108151392997179E-3</v>
      </c>
      <c r="AB69" s="41">
        <v>3.1E-4</v>
      </c>
      <c r="AC69" s="38">
        <f>AB69*L69</f>
        <v>4.1639782800000003</v>
      </c>
      <c r="AD69" s="29">
        <v>0.21060000000000001</v>
      </c>
      <c r="AE69" s="42">
        <f>AH69*(1-AI69)*AD69</f>
        <v>40.748362200000003</v>
      </c>
      <c r="AF69" s="29">
        <f>IF(AND(AD69&gt;0,AB69&gt;0,Y69&gt;0),((Y69-AB69)*AD69)/((AD69-AB69)*Y69),0)</f>
        <v>0.90260250251926899</v>
      </c>
      <c r="AG69" s="30">
        <f t="shared" si="3"/>
        <v>0.9016648921304623</v>
      </c>
      <c r="AH69" s="35">
        <v>211</v>
      </c>
      <c r="AI69" s="66">
        <v>8.3000000000000004E-2</v>
      </c>
      <c r="AJ69" s="67">
        <v>0.2122</v>
      </c>
      <c r="AK69" s="42">
        <f t="shared" si="1"/>
        <v>41.057941399999997</v>
      </c>
      <c r="AL69" s="18">
        <v>1.75</v>
      </c>
      <c r="AM69" s="18"/>
      <c r="AN69" s="122">
        <f>AN68+AH69-AM69</f>
        <v>3129.4320000000002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47" t="s">
        <v>51</v>
      </c>
      <c r="D70" s="44">
        <v>22660</v>
      </c>
      <c r="E70" s="44">
        <v>2</v>
      </c>
      <c r="F70" s="44">
        <v>15702</v>
      </c>
      <c r="G70" s="38">
        <v>0.8</v>
      </c>
      <c r="H70" s="38">
        <v>3.6</v>
      </c>
      <c r="I70" s="44">
        <v>17754</v>
      </c>
      <c r="J70" s="44">
        <v>14573</v>
      </c>
      <c r="K70" s="66">
        <v>7.8E-2</v>
      </c>
      <c r="L70" s="38">
        <f>J70*(1-K70)</f>
        <v>13436.306</v>
      </c>
      <c r="M70" s="29">
        <v>0.57699999999999996</v>
      </c>
      <c r="N70" s="26">
        <f>L70*M70</f>
        <v>7752.7485619999998</v>
      </c>
      <c r="O70" s="40">
        <v>0.13500000000000001</v>
      </c>
      <c r="P70" s="26">
        <f>L70*O70</f>
        <v>1813.9013100000002</v>
      </c>
      <c r="Q70" s="40">
        <v>0.28799999999999998</v>
      </c>
      <c r="R70" s="26">
        <f>L70*Q70</f>
        <v>3869.6561279999996</v>
      </c>
      <c r="S70" s="40">
        <v>0.214</v>
      </c>
      <c r="T70" s="26">
        <f>L70*S70</f>
        <v>2875.3694839999998</v>
      </c>
      <c r="U70" s="40">
        <v>0.49199999999999999</v>
      </c>
      <c r="V70" s="26">
        <f>L70*U70</f>
        <v>6610.6625519999998</v>
      </c>
      <c r="W70" s="40">
        <v>0.39</v>
      </c>
      <c r="X70" s="26">
        <f>W70*L70</f>
        <v>5240.1593400000002</v>
      </c>
      <c r="Y70" s="48">
        <v>3.0899999999999999E-3</v>
      </c>
      <c r="Z70" s="18">
        <f>L70*Y70</f>
        <v>41.518185539999998</v>
      </c>
      <c r="AA70" s="28">
        <f>IF(J70&gt;0,(AC70+AK70)/J70,0)</f>
        <v>2.8477875207575656E-3</v>
      </c>
      <c r="AB70" s="48">
        <v>2.9E-4</v>
      </c>
      <c r="AC70" s="38">
        <f>AB70*L70</f>
        <v>3.8965287400000004</v>
      </c>
      <c r="AD70" s="29">
        <v>0.21440000000000001</v>
      </c>
      <c r="AE70" s="42">
        <f>AH70*(1-AI70)*AD70</f>
        <v>39.932428800000004</v>
      </c>
      <c r="AF70" s="29">
        <f>IF(AND(AD70&gt;0,AB70&gt;0,Y70&gt;0),((Y70-AB70)*AD70)/((AD70-AB70)*Y70),0)</f>
        <v>0.90737619518987234</v>
      </c>
      <c r="AG70" s="30">
        <f t="shared" si="3"/>
        <v>0.8994585012529791</v>
      </c>
      <c r="AH70" s="44">
        <v>204</v>
      </c>
      <c r="AI70" s="66">
        <v>8.6999999999999994E-2</v>
      </c>
      <c r="AJ70" s="67">
        <v>0.2019</v>
      </c>
      <c r="AK70" s="42">
        <f t="shared" si="1"/>
        <v>37.604278800000003</v>
      </c>
      <c r="AL70" s="18">
        <v>1.7</v>
      </c>
      <c r="AM70" s="18"/>
      <c r="AN70" s="122">
        <f>AN69+AH70-AM70</f>
        <v>3333.4320000000002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40540</v>
      </c>
      <c r="E71" s="68"/>
      <c r="F71" s="52">
        <f>SUM(F68:F70)</f>
        <v>41403</v>
      </c>
      <c r="G71" s="53"/>
      <c r="H71" s="69"/>
      <c r="I71" s="52">
        <f>SUM(I68:I70)</f>
        <v>47420</v>
      </c>
      <c r="J71" s="52">
        <f>SUM(J68:J70)</f>
        <v>42949</v>
      </c>
      <c r="K71" s="21">
        <f>IF(J71&gt;0,(J68*K68+J69*K69+J70*K70)/J71,0)</f>
        <v>7.828971570932966E-2</v>
      </c>
      <c r="L71" s="53">
        <f>L68+L69+L70</f>
        <v>39586.535000000003</v>
      </c>
      <c r="M71" s="54">
        <f>IF(L71&gt;0,N71/L71,0)</f>
        <v>0.58140760574271022</v>
      </c>
      <c r="N71" s="55">
        <f>N68+N69+N70</f>
        <v>23015.912533999999</v>
      </c>
      <c r="O71" s="21">
        <f>IF(L71&gt;0,P71/L71,0)</f>
        <v>0.1544490272513116</v>
      </c>
      <c r="P71" s="55">
        <f>P68+P69+P70</f>
        <v>6114.1018230000009</v>
      </c>
      <c r="Q71" s="21">
        <f>IF(L71&gt;0,R71/L71,0)</f>
        <v>0.26414336700597812</v>
      </c>
      <c r="R71" s="55">
        <f>R68+R69+R70</f>
        <v>10456.520643</v>
      </c>
      <c r="S71" s="21">
        <f>IF(L71&gt;0,T71/L71,0)</f>
        <v>0.21571460035590379</v>
      </c>
      <c r="T71" s="55">
        <f>T68+T69+T70</f>
        <v>8539.3935769999989</v>
      </c>
      <c r="U71" s="21">
        <f>IF(L71&gt;0,V71/L71,0)</f>
        <v>0.49415870249821048</v>
      </c>
      <c r="V71" s="55">
        <f>V68+V69+V70</f>
        <v>19562.030771999998</v>
      </c>
      <c r="W71" s="21">
        <f>IF(L71&gt;0,X71/L71,0)</f>
        <v>0.39339312041329205</v>
      </c>
      <c r="X71" s="55">
        <f>X68+X69+X70</f>
        <v>15573.070530000001</v>
      </c>
      <c r="Y71" s="56">
        <f>IF(L71&gt;0,Z71/L71,0)</f>
        <v>3.1519436669564535E-3</v>
      </c>
      <c r="Z71" s="57">
        <f>SUM(Z68:Z70)</f>
        <v>124.77452829000001</v>
      </c>
      <c r="AA71" s="63">
        <f>IF(L71&gt;0,(AA68*L68+AA69*L69+AA70*L70)/L71,0)</f>
        <v>2.9489168697634177E-3</v>
      </c>
      <c r="AB71" s="56">
        <f>IF(J71&gt;0,(J68*AB68+J69*AB69+J70*AB70)/J71,0)</f>
        <v>3.0643600549488931E-4</v>
      </c>
      <c r="AC71" s="53">
        <f>SUM(AC68:AC70)</f>
        <v>12.130280140000002</v>
      </c>
      <c r="AD71" s="54">
        <f>IF(J71&gt;0,(J68*AD68+J69*AD69+J70*AD70)/J71,0)</f>
        <v>0.21275936808773194</v>
      </c>
      <c r="AE71" s="59">
        <f>SUM(AE68:AE70)</f>
        <v>119.5195215</v>
      </c>
      <c r="AF71" s="54">
        <f>IF(AND(Z71&gt;0),((Z68*AF68+Z69*AF69+Z70*AF70)/Z71),0)</f>
        <v>0.9040855505462454</v>
      </c>
      <c r="AG71" s="58">
        <f t="shared" si="3"/>
        <v>0.89743479203837939</v>
      </c>
      <c r="AH71" s="52">
        <f>SUM(AH68:AH70)</f>
        <v>614</v>
      </c>
      <c r="AI71" s="21">
        <f>IF(AH71&gt;0,(AI68*AH68+AI69*AH69+AI70*AH70)/AH71,0)</f>
        <v>8.4977198697068407E-2</v>
      </c>
      <c r="AJ71" s="54">
        <f>IF(J71&gt;0,(AJ68*J68+AJ69*J69+AJ70*J70)/J71,0)</f>
        <v>0.20377515658106127</v>
      </c>
      <c r="AK71" s="59">
        <f>SUM(AK68:AK70)</f>
        <v>114.51475669999999</v>
      </c>
      <c r="AL71" s="70"/>
      <c r="AM71" s="57">
        <f>SUM(AM68:AM70)</f>
        <v>1211.56</v>
      </c>
      <c r="AN71" s="124"/>
      <c r="AO71" s="125">
        <f>AN70</f>
        <v>3333.4320000000002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54</v>
      </c>
      <c r="D72" s="12">
        <v>5700</v>
      </c>
      <c r="E72" s="12">
        <v>1</v>
      </c>
      <c r="F72" s="12">
        <v>10028</v>
      </c>
      <c r="G72" s="13">
        <v>0.3</v>
      </c>
      <c r="H72" s="13">
        <v>2.7</v>
      </c>
      <c r="I72" s="12">
        <v>11087</v>
      </c>
      <c r="J72" s="12">
        <v>14269</v>
      </c>
      <c r="K72" s="14">
        <v>7.6999999999999999E-2</v>
      </c>
      <c r="L72" s="25">
        <f>J72*(1-K72)</f>
        <v>13170.287</v>
      </c>
      <c r="M72" s="15">
        <v>0.65100000000000002</v>
      </c>
      <c r="N72" s="26">
        <f>L72*M72</f>
        <v>8573.8568370000012</v>
      </c>
      <c r="O72" s="14">
        <v>0.26200000000000001</v>
      </c>
      <c r="P72" s="26">
        <f>L72*O72</f>
        <v>3450.6151940000004</v>
      </c>
      <c r="Q72" s="16">
        <v>8.6999999999999994E-2</v>
      </c>
      <c r="R72" s="26">
        <f>L72*Q72</f>
        <v>1145.814969</v>
      </c>
      <c r="S72" s="16">
        <v>0.20399999999999999</v>
      </c>
      <c r="T72" s="26">
        <f>L72*S72</f>
        <v>2686.7385479999998</v>
      </c>
      <c r="U72" s="16">
        <v>0.504</v>
      </c>
      <c r="V72" s="26">
        <f>L72*U72</f>
        <v>6637.8246479999998</v>
      </c>
      <c r="W72" s="16">
        <v>0.4</v>
      </c>
      <c r="X72" s="26">
        <f>W72*L72</f>
        <v>5268.1148000000003</v>
      </c>
      <c r="Y72" s="17">
        <v>3.0799999999999998E-3</v>
      </c>
      <c r="Z72" s="61">
        <f>L72*Y72</f>
        <v>40.564483959999997</v>
      </c>
      <c r="AA72" s="28">
        <f>IF(J72&gt;0,(AC72+AK72)/J72,0)</f>
        <v>2.8922386621346979E-3</v>
      </c>
      <c r="AB72" s="17">
        <v>3.1E-4</v>
      </c>
      <c r="AC72" s="25">
        <f>AB72*L72</f>
        <v>4.0827889700000002</v>
      </c>
      <c r="AD72" s="141">
        <v>0.22259999999999999</v>
      </c>
      <c r="AE72" s="31">
        <f>AH72*(1-AI72)*AD72</f>
        <v>39.138199800000002</v>
      </c>
      <c r="AF72" s="29">
        <f>IF(AND(AD72&gt;0,AB72&gt;0,Y72&gt;0),((Y72-AB72)*AD72)/((AD72-AB72)*Y72),0)</f>
        <v>0.90060486097194892</v>
      </c>
      <c r="AG72" s="62">
        <f t="shared" si="3"/>
        <v>0.89412713175918135</v>
      </c>
      <c r="AH72" s="12">
        <v>193</v>
      </c>
      <c r="AI72" s="14">
        <v>8.8999999999999996E-2</v>
      </c>
      <c r="AJ72" s="15">
        <v>0.21149999999999999</v>
      </c>
      <c r="AK72" s="31">
        <f t="shared" ref="AK72:AK78" si="4">AH72*(1-AI72)*AJ72</f>
        <v>37.186564500000003</v>
      </c>
      <c r="AL72" s="19">
        <v>1.7</v>
      </c>
      <c r="AM72" s="19">
        <v>1205.96</v>
      </c>
      <c r="AN72" s="119">
        <f>AN70+AH72-AM72</f>
        <v>2320.4720000000002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24" t="s">
        <v>52</v>
      </c>
      <c r="D73" s="35">
        <v>21640</v>
      </c>
      <c r="E73" s="44">
        <v>4</v>
      </c>
      <c r="F73" s="35">
        <v>15171</v>
      </c>
      <c r="G73" s="36">
        <v>0.4</v>
      </c>
      <c r="H73" s="38">
        <v>3.3</v>
      </c>
      <c r="I73" s="35">
        <v>16491</v>
      </c>
      <c r="J73" s="35">
        <v>14524</v>
      </c>
      <c r="K73" s="66">
        <v>7.5999999999999998E-2</v>
      </c>
      <c r="L73" s="38">
        <f>J73*(1-K73)</f>
        <v>13420.176000000001</v>
      </c>
      <c r="M73" s="39">
        <v>0.67500000000000004</v>
      </c>
      <c r="N73" s="26">
        <f>L73*M73</f>
        <v>9058.618800000002</v>
      </c>
      <c r="O73" s="37">
        <v>0.16400000000000001</v>
      </c>
      <c r="P73" s="26">
        <f>L73*O73</f>
        <v>2200.9088640000004</v>
      </c>
      <c r="Q73" s="40">
        <v>0.161</v>
      </c>
      <c r="R73" s="26">
        <f>L73*Q73</f>
        <v>2160.6483360000002</v>
      </c>
      <c r="S73" s="40">
        <v>0.19500000000000001</v>
      </c>
      <c r="T73" s="26">
        <f>L73*S73</f>
        <v>2616.9343200000003</v>
      </c>
      <c r="U73" s="40">
        <v>0.52700000000000002</v>
      </c>
      <c r="V73" s="26">
        <f>L73*U73</f>
        <v>7072.4327520000006</v>
      </c>
      <c r="W73" s="40">
        <v>0.4</v>
      </c>
      <c r="X73" s="26">
        <f>W73*L73</f>
        <v>5368.0704000000005</v>
      </c>
      <c r="Y73" s="41">
        <v>3.0599999999999998E-3</v>
      </c>
      <c r="Z73" s="18">
        <f>L73*Y73</f>
        <v>41.06573856</v>
      </c>
      <c r="AA73" s="28">
        <f>IF(J73&gt;0,(AC73+AK73)/J73,0)</f>
        <v>2.8847607546130544E-3</v>
      </c>
      <c r="AB73" s="41">
        <v>2.9999999999999997E-4</v>
      </c>
      <c r="AC73" s="38">
        <f>AB73*L73</f>
        <v>4.0260528000000004</v>
      </c>
      <c r="AD73" s="29">
        <v>0.23019999999999999</v>
      </c>
      <c r="AE73" s="42">
        <f>AH73*(1-AI73)*AD73</f>
        <v>39.130086599999998</v>
      </c>
      <c r="AF73" s="29">
        <f>IF(AND(AD73&gt;0,AB73&gt;0,Y73&gt;0),((Y73-AB73)*AD73)/((AD73-AB73)*Y73),0)</f>
        <v>0.90313776663340417</v>
      </c>
      <c r="AG73" s="30">
        <f t="shared" si="3"/>
        <v>0.89721333776277201</v>
      </c>
      <c r="AH73" s="35">
        <v>187</v>
      </c>
      <c r="AI73" s="66">
        <v>9.0999999999999998E-2</v>
      </c>
      <c r="AJ73" s="67">
        <v>0.2228</v>
      </c>
      <c r="AK73" s="42">
        <f t="shared" si="4"/>
        <v>37.872212400000002</v>
      </c>
      <c r="AL73" s="18">
        <v>1.6</v>
      </c>
      <c r="AM73" s="18"/>
      <c r="AN73" s="122">
        <f>AN72+AH73-AM73</f>
        <v>2507.4720000000002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11" t="s">
        <v>53</v>
      </c>
      <c r="D74" s="44">
        <v>21860</v>
      </c>
      <c r="E74" s="44">
        <v>1</v>
      </c>
      <c r="F74" s="44">
        <v>16341</v>
      </c>
      <c r="G74" s="38">
        <v>0.7</v>
      </c>
      <c r="H74" s="38">
        <v>2.5</v>
      </c>
      <c r="I74" s="44">
        <v>18092</v>
      </c>
      <c r="J74" s="44">
        <v>14562</v>
      </c>
      <c r="K74" s="66">
        <v>7.3999999999999996E-2</v>
      </c>
      <c r="L74" s="38">
        <f>J74*(1-K74)</f>
        <v>13484.412</v>
      </c>
      <c r="M74" s="29">
        <v>0.64800000000000002</v>
      </c>
      <c r="N74" s="26">
        <f>L74*M74</f>
        <v>8737.8989760000004</v>
      </c>
      <c r="O74" s="40">
        <v>0.157</v>
      </c>
      <c r="P74" s="26">
        <f>L74*O74</f>
        <v>2117.0526840000002</v>
      </c>
      <c r="Q74" s="40">
        <v>0.19500000000000001</v>
      </c>
      <c r="R74" s="26">
        <f>L74*Q74</f>
        <v>2629.4603400000001</v>
      </c>
      <c r="S74" s="40">
        <v>0.189</v>
      </c>
      <c r="T74" s="26">
        <f>L74*S74</f>
        <v>2548.553868</v>
      </c>
      <c r="U74" s="40">
        <v>0.50900000000000001</v>
      </c>
      <c r="V74" s="26">
        <f>L74*U74</f>
        <v>6863.5657080000001</v>
      </c>
      <c r="W74" s="40">
        <v>0.39</v>
      </c>
      <c r="X74" s="26">
        <f>W74*L74</f>
        <v>5258.9206800000002</v>
      </c>
      <c r="Y74" s="48">
        <v>3.0999999999999999E-3</v>
      </c>
      <c r="Z74" s="18">
        <f>L74*Y74</f>
        <v>41.8016772</v>
      </c>
      <c r="AA74" s="28">
        <f>IF(J74&gt;0,(AC74+AK74)/J74,0)</f>
        <v>2.9397328471363823E-3</v>
      </c>
      <c r="AB74" s="48">
        <v>3.1E-4</v>
      </c>
      <c r="AC74" s="38">
        <f>AB74*L74</f>
        <v>4.18016772</v>
      </c>
      <c r="AD74" s="29">
        <v>0.2278</v>
      </c>
      <c r="AE74" s="42">
        <f>AH74*(1-AI74)*AD74</f>
        <v>39.637427800000005</v>
      </c>
      <c r="AF74" s="29">
        <f>IF(AND(AD74&gt;0,AB74&gt;0,Y74&gt;0),((Y74-AB74)*AD74)/((AD74-AB74)*Y74),0)</f>
        <v>0.90122642753527626</v>
      </c>
      <c r="AG74" s="30">
        <f t="shared" si="3"/>
        <v>0.89579913158419988</v>
      </c>
      <c r="AH74" s="44">
        <v>191</v>
      </c>
      <c r="AI74" s="66">
        <v>8.8999999999999996E-2</v>
      </c>
      <c r="AJ74" s="67">
        <v>0.222</v>
      </c>
      <c r="AK74" s="42">
        <f t="shared" si="4"/>
        <v>38.628222000000001</v>
      </c>
      <c r="AL74" s="18">
        <v>1.65</v>
      </c>
      <c r="AM74" s="18"/>
      <c r="AN74" s="122">
        <f>AN73+AH74-AM74</f>
        <v>2698.4720000000002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49200</v>
      </c>
      <c r="E75" s="68"/>
      <c r="F75" s="52">
        <f>SUM(F72:F74)</f>
        <v>41540</v>
      </c>
      <c r="G75" s="53"/>
      <c r="H75" s="69"/>
      <c r="I75" s="52">
        <f>SUM(I72:I74)</f>
        <v>45670</v>
      </c>
      <c r="J75" s="52">
        <f>SUM(J72:J74)</f>
        <v>43355</v>
      </c>
      <c r="K75" s="21">
        <f>IF(J75&gt;0,(J72*K72+J73*K73+J74*K74)/J75,0)</f>
        <v>7.5657363625879367E-2</v>
      </c>
      <c r="L75" s="53">
        <f>L72+L73+L74</f>
        <v>40074.875</v>
      </c>
      <c r="M75" s="54">
        <f>IF(L75&gt;0,N75/L75,0)</f>
        <v>0.65802761987404834</v>
      </c>
      <c r="N75" s="55">
        <f>N72+N73+N74</f>
        <v>26370.374613000004</v>
      </c>
      <c r="O75" s="21">
        <f>IF(L75&gt;0,P75/L75,0)</f>
        <v>0.19385155267483681</v>
      </c>
      <c r="P75" s="55">
        <f>P72+P73+P74</f>
        <v>7768.5767420000011</v>
      </c>
      <c r="Q75" s="21">
        <f>IF(L75&gt;0,R75/L75,0)</f>
        <v>0.14812082745111496</v>
      </c>
      <c r="R75" s="55">
        <f>R72+R73+R74</f>
        <v>5935.9236450000008</v>
      </c>
      <c r="S75" s="21">
        <f>IF(L75&gt;0,T75/L75,0)</f>
        <v>0.19593889528039699</v>
      </c>
      <c r="T75" s="55">
        <f>T72+T73+T74</f>
        <v>7852.2267359999996</v>
      </c>
      <c r="U75" s="21">
        <f>IF(L75&gt;0,V75/L75,0)</f>
        <v>0.51338458592821568</v>
      </c>
      <c r="V75" s="55">
        <f>V72+V73+V74</f>
        <v>20573.823108000001</v>
      </c>
      <c r="W75" s="21">
        <f>IF(L75&gt;0,X75/L75,0)</f>
        <v>0.39663519549343568</v>
      </c>
      <c r="X75" s="55">
        <f>X72+X73+X74</f>
        <v>15895.105879999999</v>
      </c>
      <c r="Y75" s="56">
        <f>IF(L75&gt;0,Z75/L75,0)</f>
        <v>3.0800320579914471E-3</v>
      </c>
      <c r="Z75" s="57">
        <f>SUM(Z72:Z74)</f>
        <v>123.43189971999999</v>
      </c>
      <c r="AA75" s="63">
        <f>IF(L75&gt;0,(AA72*L72+AA73*L73+AA74*L74)/L75,0)</f>
        <v>2.9057153435495431E-3</v>
      </c>
      <c r="AB75" s="56">
        <f>IF(J75&gt;0,(J72*AB72+J73*AB73+J74*AB74)/J75,0)</f>
        <v>3.0664998270095721E-4</v>
      </c>
      <c r="AC75" s="53">
        <f>SUM(AC72:AC74)</f>
        <v>12.289009490000002</v>
      </c>
      <c r="AD75" s="54">
        <f>IF(J75&gt;0,(J72*AD72+J73*AD73+J74*AD74)/J75,0)</f>
        <v>0.22689257986391423</v>
      </c>
      <c r="AE75" s="59">
        <f>SUM(AE72:AE74)</f>
        <v>117.90571420000001</v>
      </c>
      <c r="AF75" s="54">
        <f>IF(AND(Z75&gt;0),((Z72*AF72+Z73*AF73+Z74*AF74)/Z75),0)</f>
        <v>0.90165805845836766</v>
      </c>
      <c r="AG75" s="58">
        <f t="shared" si="3"/>
        <v>0.8957219040305221</v>
      </c>
      <c r="AH75" s="52">
        <f>SUM(AH72:AH74)</f>
        <v>571</v>
      </c>
      <c r="AI75" s="21">
        <f>IF(AH75&gt;0,(AI72*AH72+AI73*AH73+AI74*AH74)/AH75,0)</f>
        <v>8.9654991243432569E-2</v>
      </c>
      <c r="AJ75" s="54">
        <f>IF(J75&gt;0,(AJ72*J72+AJ73*J73+AJ74*J74)/J75,0)</f>
        <v>0.21881224080267558</v>
      </c>
      <c r="AK75" s="59">
        <f>SUM(AK72:AK74)</f>
        <v>113.68699889999999</v>
      </c>
      <c r="AL75" s="70"/>
      <c r="AM75" s="57">
        <f>SUM(AM72:AM74)</f>
        <v>1205.96</v>
      </c>
      <c r="AN75" s="124"/>
      <c r="AO75" s="125">
        <f>AN74</f>
        <v>2698.4720000000002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50</v>
      </c>
      <c r="D76" s="12">
        <v>6640</v>
      </c>
      <c r="E76" s="12">
        <v>0</v>
      </c>
      <c r="F76" s="12">
        <v>13245</v>
      </c>
      <c r="G76" s="13">
        <v>0.7</v>
      </c>
      <c r="H76" s="13">
        <v>3.8</v>
      </c>
      <c r="I76" s="12">
        <v>14763</v>
      </c>
      <c r="J76" s="12">
        <v>14581</v>
      </c>
      <c r="K76" s="14">
        <v>7.6999999999999999E-2</v>
      </c>
      <c r="L76" s="25">
        <f>J76*(1-K76)</f>
        <v>13458.263000000001</v>
      </c>
      <c r="M76" s="15">
        <v>0.754</v>
      </c>
      <c r="N76" s="26">
        <f>L76*M76</f>
        <v>10147.530302000001</v>
      </c>
      <c r="O76" s="14">
        <v>0.14099999999999999</v>
      </c>
      <c r="P76" s="26">
        <f>L76*O76</f>
        <v>1897.6150829999999</v>
      </c>
      <c r="Q76" s="16">
        <v>0.105</v>
      </c>
      <c r="R76" s="26">
        <f>L76*Q76</f>
        <v>1413.1176150000001</v>
      </c>
      <c r="S76" s="16">
        <v>0.20200000000000001</v>
      </c>
      <c r="T76" s="26">
        <f>L76*S76</f>
        <v>2718.5691260000003</v>
      </c>
      <c r="U76" s="16">
        <v>0.505</v>
      </c>
      <c r="V76" s="26">
        <f>L76*U76</f>
        <v>6796.4228150000008</v>
      </c>
      <c r="W76" s="16">
        <v>0.4</v>
      </c>
      <c r="X76" s="26">
        <f>W76*L76</f>
        <v>5383.3052000000007</v>
      </c>
      <c r="Y76" s="17">
        <v>3.2399999999999998E-3</v>
      </c>
      <c r="Z76" s="61">
        <f>L76*Y76</f>
        <v>43.60477212</v>
      </c>
      <c r="AA76" s="28">
        <f>IF(J76&gt;0,(AC76+AK76)/J76,0)</f>
        <v>3.0379019539126264E-3</v>
      </c>
      <c r="AB76" s="17">
        <v>3.3E-4</v>
      </c>
      <c r="AC76" s="25">
        <f>AB76*L76</f>
        <v>4.44122679</v>
      </c>
      <c r="AD76" s="141">
        <v>0.2205</v>
      </c>
      <c r="AE76" s="31">
        <f>AH76*(1-AI76)*AD76</f>
        <v>40.912011</v>
      </c>
      <c r="AF76" s="29">
        <f>IF(AND(AD76&gt;0,AB76&gt;0,Y76&gt;0),((Y76-AB76)*AD76)/((AD76-AB76)*Y76),0)</f>
        <v>0.89949433013883207</v>
      </c>
      <c r="AG76" s="62">
        <f t="shared" si="3"/>
        <v>0.89274393341264269</v>
      </c>
      <c r="AH76" s="12">
        <v>203</v>
      </c>
      <c r="AI76" s="14">
        <v>8.5999999999999993E-2</v>
      </c>
      <c r="AJ76" s="15">
        <v>0.21479999999999999</v>
      </c>
      <c r="AK76" s="31">
        <f t="shared" si="4"/>
        <v>39.854421600000002</v>
      </c>
      <c r="AL76" s="19">
        <v>1.75</v>
      </c>
      <c r="AM76" s="19">
        <v>1206.46</v>
      </c>
      <c r="AN76" s="119">
        <f>AN74+AH76-AM76-AO76</f>
        <v>1480.0120000000002</v>
      </c>
      <c r="AO76" s="120">
        <v>215</v>
      </c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24" t="s">
        <v>52</v>
      </c>
      <c r="D77" s="35">
        <v>18870</v>
      </c>
      <c r="E77" s="44">
        <v>4</v>
      </c>
      <c r="F77" s="35">
        <v>14902</v>
      </c>
      <c r="G77" s="36">
        <v>0.3</v>
      </c>
      <c r="H77" s="38">
        <v>3.7</v>
      </c>
      <c r="I77" s="35">
        <v>16211</v>
      </c>
      <c r="J77" s="35">
        <v>14587</v>
      </c>
      <c r="K77" s="66">
        <v>7.6999999999999999E-2</v>
      </c>
      <c r="L77" s="38">
        <f>J77*(1-K77)</f>
        <v>13463.801000000001</v>
      </c>
      <c r="M77" s="39">
        <v>0.745</v>
      </c>
      <c r="N77" s="26">
        <f>L77*M77</f>
        <v>10030.531745</v>
      </c>
      <c r="O77" s="37">
        <v>0.215</v>
      </c>
      <c r="P77" s="26">
        <f>L77*O77</f>
        <v>2894.7172150000001</v>
      </c>
      <c r="Q77" s="40">
        <v>0.04</v>
      </c>
      <c r="R77" s="26">
        <f>L77*Q77</f>
        <v>538.55204000000003</v>
      </c>
      <c r="S77" s="40">
        <v>0.19</v>
      </c>
      <c r="T77" s="26">
        <f>L77*S77</f>
        <v>2558.1221900000005</v>
      </c>
      <c r="U77" s="40">
        <v>0.53200000000000003</v>
      </c>
      <c r="V77" s="26">
        <f>L77*U77</f>
        <v>7162.7421320000012</v>
      </c>
      <c r="W77" s="40">
        <v>0.4</v>
      </c>
      <c r="X77" s="26">
        <f>W77*L77</f>
        <v>5385.5204000000012</v>
      </c>
      <c r="Y77" s="41">
        <v>3.2799999999999999E-3</v>
      </c>
      <c r="Z77" s="18">
        <f>L77*Y77</f>
        <v>44.161267280000004</v>
      </c>
      <c r="AA77" s="28">
        <f>IF(J77&gt;0,(AC77+AK77)/J77,0)</f>
        <v>2.9879532700349629E-3</v>
      </c>
      <c r="AB77" s="41">
        <v>3.5E-4</v>
      </c>
      <c r="AC77" s="38">
        <f>AB77*L77</f>
        <v>4.7123303500000002</v>
      </c>
      <c r="AD77" s="29">
        <v>0.22189999999999999</v>
      </c>
      <c r="AE77" s="42">
        <f>AH77*(1-AI77)*AD77</f>
        <v>40.421303999999999</v>
      </c>
      <c r="AF77" s="29">
        <f>IF(AND(AD77&gt;0,AB77&gt;0,Y77&gt;0),((Y77-AB77)*AD77)/((AD77-AB77)*Y77),0)</f>
        <v>0.89470388779717169</v>
      </c>
      <c r="AG77" s="30">
        <f t="shared" si="3"/>
        <v>0.88431333389412747</v>
      </c>
      <c r="AH77" s="35">
        <v>198</v>
      </c>
      <c r="AI77" s="66">
        <v>0.08</v>
      </c>
      <c r="AJ77" s="67">
        <v>0.21340000000000001</v>
      </c>
      <c r="AK77" s="42">
        <f t="shared" si="4"/>
        <v>38.872944000000004</v>
      </c>
      <c r="AL77" s="18">
        <v>1.75</v>
      </c>
      <c r="AM77" s="18"/>
      <c r="AN77" s="122">
        <f>AN76+AH77-AM77</f>
        <v>1678.0120000000002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53</v>
      </c>
      <c r="D78" s="44">
        <v>23190</v>
      </c>
      <c r="E78" s="44">
        <v>1</v>
      </c>
      <c r="F78" s="44">
        <v>16581</v>
      </c>
      <c r="G78" s="38">
        <v>0.4</v>
      </c>
      <c r="H78" s="38">
        <v>2.9</v>
      </c>
      <c r="I78" s="44">
        <v>18472</v>
      </c>
      <c r="J78" s="44">
        <v>14579</v>
      </c>
      <c r="K78" s="66">
        <v>7.6999999999999999E-2</v>
      </c>
      <c r="L78" s="38">
        <f>J78*(1-K78)</f>
        <v>13456.417000000001</v>
      </c>
      <c r="M78" s="29">
        <v>0.78500000000000003</v>
      </c>
      <c r="N78" s="26">
        <f>L78*M78</f>
        <v>10563.287345000001</v>
      </c>
      <c r="O78" s="40">
        <v>0.13200000000000001</v>
      </c>
      <c r="P78" s="26">
        <f>L78*O78</f>
        <v>1776.2470440000002</v>
      </c>
      <c r="Q78" s="40">
        <v>8.3000000000000004E-2</v>
      </c>
      <c r="R78" s="26">
        <f>L78*Q78</f>
        <v>1116.8826110000002</v>
      </c>
      <c r="S78" s="40">
        <v>0.19600000000000001</v>
      </c>
      <c r="T78" s="26">
        <f>L78*S78</f>
        <v>2637.4577320000003</v>
      </c>
      <c r="U78" s="40">
        <v>0.52</v>
      </c>
      <c r="V78" s="26">
        <f>L78*U78</f>
        <v>6997.3368400000008</v>
      </c>
      <c r="W78" s="40">
        <v>0.39</v>
      </c>
      <c r="X78" s="26">
        <f>W78*L78</f>
        <v>5248.0026300000009</v>
      </c>
      <c r="Y78" s="48">
        <v>3.1700000000000001E-3</v>
      </c>
      <c r="Z78" s="18">
        <f>L78*Y78</f>
        <v>42.656841890000003</v>
      </c>
      <c r="AA78" s="28">
        <f>IF(J78&gt;0,(AC78+AK78)/J78,0)</f>
        <v>3.1912673557857193E-3</v>
      </c>
      <c r="AB78" s="48">
        <v>3.4000000000000002E-4</v>
      </c>
      <c r="AC78" s="38">
        <f>AB78*L78</f>
        <v>4.5751817800000012</v>
      </c>
      <c r="AD78" s="29">
        <v>0.21829999999999999</v>
      </c>
      <c r="AE78" s="42">
        <f>AH78*(1-AI78)*AD78</f>
        <v>45.089865000000003</v>
      </c>
      <c r="AF78" s="29">
        <f>IF(AND(AD78&gt;0,AB78&gt;0,Y78&gt;0),((Y78-AB78)*AD78)/((AD78-AB78)*Y78),0)</f>
        <v>0.89413708879526999</v>
      </c>
      <c r="AG78" s="30">
        <f t="shared" si="3"/>
        <v>0.89495746099343554</v>
      </c>
      <c r="AH78" s="44">
        <v>225</v>
      </c>
      <c r="AI78" s="66">
        <v>8.2000000000000003E-2</v>
      </c>
      <c r="AJ78" s="67">
        <v>0.2031</v>
      </c>
      <c r="AK78" s="42">
        <f t="shared" si="4"/>
        <v>41.950305</v>
      </c>
      <c r="AL78" s="18">
        <v>1.75</v>
      </c>
      <c r="AM78" s="18"/>
      <c r="AN78" s="122">
        <f>AN77+AH78-AM78</f>
        <v>1903.0120000000002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48700</v>
      </c>
      <c r="E79" s="68"/>
      <c r="F79" s="52">
        <f>SUM(F76:F78)</f>
        <v>44728</v>
      </c>
      <c r="G79" s="53"/>
      <c r="H79" s="69"/>
      <c r="I79" s="52">
        <f>SUM(I76:I78)</f>
        <v>49446</v>
      </c>
      <c r="J79" s="52">
        <f>SUM(J76:J78)</f>
        <v>43747</v>
      </c>
      <c r="K79" s="21">
        <f>IF(J79&gt;0,(J76*K76+J77*K77+J78*K78)/J79,0)</f>
        <v>7.6999999999999999E-2</v>
      </c>
      <c r="L79" s="53">
        <f>L76+L77+L78</f>
        <v>40378.481</v>
      </c>
      <c r="M79" s="54">
        <f>IF(L79&gt;0,N79/L79,0)</f>
        <v>0.76133001120076804</v>
      </c>
      <c r="N79" s="55">
        <f>N76+N77+N78</f>
        <v>30741.349392</v>
      </c>
      <c r="O79" s="21">
        <f>IF(L79&gt;0,P79/L79,0)</f>
        <v>0.16267524630260363</v>
      </c>
      <c r="P79" s="55">
        <f>P76+P77+P78</f>
        <v>6568.5793420000009</v>
      </c>
      <c r="Q79" s="21">
        <f>IF(L79&gt;0,R79/L79,0)</f>
        <v>7.5994742496628354E-2</v>
      </c>
      <c r="R79" s="55">
        <f>R76+R77+R78</f>
        <v>3068.5522660000006</v>
      </c>
      <c r="S79" s="21">
        <f>IF(L79&gt;0,T79/L79,0)</f>
        <v>0.19599917708642881</v>
      </c>
      <c r="T79" s="55">
        <f>T76+T77+T78</f>
        <v>7914.1490480000011</v>
      </c>
      <c r="U79" s="21">
        <f>IF(L79&gt;0,V79/L79,0)</f>
        <v>0.51900173726198373</v>
      </c>
      <c r="V79" s="55">
        <f>V76+V77+V78</f>
        <v>20956.501787000001</v>
      </c>
      <c r="W79" s="21">
        <f>IF(L79&gt;0,X79/L79,0)</f>
        <v>0.3966674286236771</v>
      </c>
      <c r="X79" s="55">
        <f>X76+X77+X78</f>
        <v>16016.828230000003</v>
      </c>
      <c r="Y79" s="56">
        <f>IF(L79&gt;0,Z79/L79,0)</f>
        <v>3.2300096006583315E-3</v>
      </c>
      <c r="Z79" s="57">
        <f>SUM(Z76:Z78)</f>
        <v>130.42288129000002</v>
      </c>
      <c r="AA79" s="63">
        <f>IF(L79&gt;0,(AA76*L76+AA77*L77+AA78*L78)/L79,0)</f>
        <v>3.0723571792351479E-3</v>
      </c>
      <c r="AB79" s="56">
        <f>IF(J79&gt;0,(J76*AB76+J77*AB77+J78*AB78)/J79,0)</f>
        <v>3.400013715226187E-4</v>
      </c>
      <c r="AC79" s="53">
        <f>SUM(AC76:AC78)</f>
        <v>13.728738920000001</v>
      </c>
      <c r="AD79" s="54">
        <f>IF(J79&gt;0,(J76*AD76+J77*AD77+J78*AD78)/J79,0)</f>
        <v>0.22023365030744965</v>
      </c>
      <c r="AE79" s="59">
        <f>SUM(AE76:AE78)</f>
        <v>126.42318</v>
      </c>
      <c r="AF79" s="54">
        <f>IF(AND(Z79&gt;0),((Z76*AF76+Z77*AF77+Z78*AF78)/Z79),0)</f>
        <v>0.89612011391813773</v>
      </c>
      <c r="AG79" s="58">
        <f t="shared" si="3"/>
        <v>0.89077457443884867</v>
      </c>
      <c r="AH79" s="52">
        <f>SUM(AH76:AH78)</f>
        <v>626</v>
      </c>
      <c r="AI79" s="21">
        <f>IF(AH79&gt;0,(AI76*AH76+AI77*AH77+AI78*AH78)/AH79,0)</f>
        <v>8.2664536741214059E-2</v>
      </c>
      <c r="AJ79" s="54">
        <f>IF(J79&gt;0,(AJ76*J76+AJ77*J77+AJ78*J78)/J79,0)</f>
        <v>0.21043407547946147</v>
      </c>
      <c r="AK79" s="59">
        <f>SUM(AK76:AK78)</f>
        <v>120.67767060000001</v>
      </c>
      <c r="AL79" s="70"/>
      <c r="AM79" s="57">
        <f>SUM(AM76:AM78)</f>
        <v>1206.46</v>
      </c>
      <c r="AN79" s="124"/>
      <c r="AO79" s="125">
        <f>AN78</f>
        <v>1903.0120000000002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50</v>
      </c>
      <c r="D80" s="12">
        <v>6378</v>
      </c>
      <c r="E80" s="12">
        <v>0</v>
      </c>
      <c r="F80" s="12">
        <v>9519</v>
      </c>
      <c r="G80" s="13">
        <v>0.8</v>
      </c>
      <c r="H80" s="13">
        <v>3.7</v>
      </c>
      <c r="I80" s="12">
        <v>10723</v>
      </c>
      <c r="J80" s="12">
        <v>14527</v>
      </c>
      <c r="K80" s="14">
        <v>7.8E-2</v>
      </c>
      <c r="L80" s="25">
        <f>J80*(1-K80)</f>
        <v>13393.894</v>
      </c>
      <c r="M80" s="15">
        <v>0.753</v>
      </c>
      <c r="N80" s="26">
        <f>L80*M80</f>
        <v>10085.602182000001</v>
      </c>
      <c r="O80" s="14">
        <v>0.13300000000000001</v>
      </c>
      <c r="P80" s="26">
        <f>L80*O80</f>
        <v>1781.3879020000002</v>
      </c>
      <c r="Q80" s="16">
        <v>0.114</v>
      </c>
      <c r="R80" s="26">
        <f>L80*Q80</f>
        <v>1526.903916</v>
      </c>
      <c r="S80" s="16">
        <v>0.20799999999999999</v>
      </c>
      <c r="T80" s="26">
        <f>L80*S80</f>
        <v>2785.929952</v>
      </c>
      <c r="U80" s="16">
        <v>0.51800000000000002</v>
      </c>
      <c r="V80" s="26">
        <f>L80*U80</f>
        <v>6938.0370920000005</v>
      </c>
      <c r="W80" s="16">
        <v>0.4</v>
      </c>
      <c r="X80" s="26">
        <f>W80*L80</f>
        <v>5357.5576000000001</v>
      </c>
      <c r="Y80" s="17">
        <v>3.15E-3</v>
      </c>
      <c r="Z80" s="61">
        <f>L80*Y80</f>
        <v>42.190766099999998</v>
      </c>
      <c r="AA80" s="28">
        <f>IF(J80&gt;0,(AC80+AK80)/J80,0)</f>
        <v>2.9656288345838778E-3</v>
      </c>
      <c r="AB80" s="17">
        <v>3.2000000000000003E-4</v>
      </c>
      <c r="AC80" s="25">
        <f>AB80*L80</f>
        <v>4.2860460800000002</v>
      </c>
      <c r="AD80" s="141">
        <v>0.23039999999999999</v>
      </c>
      <c r="AE80" s="31">
        <f>AH80*(1-AI80)*AD80</f>
        <v>40.011263999999997</v>
      </c>
      <c r="AF80" s="29">
        <f>IF(AND(AD80&gt;0,AB80&gt;0,Y80&gt;0),((Y80-AB80)*AD80)/((AD80-AB80)*Y80),0)</f>
        <v>0.89966222928670758</v>
      </c>
      <c r="AG80" s="62">
        <f t="shared" si="3"/>
        <v>0.89337676390610887</v>
      </c>
      <c r="AH80" s="12">
        <v>190</v>
      </c>
      <c r="AI80" s="14">
        <v>8.5999999999999993E-2</v>
      </c>
      <c r="AJ80" s="15">
        <v>0.22339999999999999</v>
      </c>
      <c r="AK80" s="31">
        <f t="shared" ref="AK80:AK90" si="5">AH80*(1-AI80)*AJ80</f>
        <v>38.795643999999996</v>
      </c>
      <c r="AL80" s="19">
        <v>1.75</v>
      </c>
      <c r="AM80" s="19">
        <v>1206.0999999999999</v>
      </c>
      <c r="AN80" s="119">
        <f>AN78+AH80-AM80</f>
        <v>886.91200000000026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47" t="s">
        <v>51</v>
      </c>
      <c r="D81" s="35">
        <v>17572</v>
      </c>
      <c r="E81" s="44">
        <v>3</v>
      </c>
      <c r="F81" s="35">
        <v>16665</v>
      </c>
      <c r="G81" s="36">
        <v>0.4</v>
      </c>
      <c r="H81" s="38">
        <v>2.9</v>
      </c>
      <c r="I81" s="35">
        <v>18186</v>
      </c>
      <c r="J81" s="35">
        <v>14653</v>
      </c>
      <c r="K81" s="66">
        <v>7.9000000000000001E-2</v>
      </c>
      <c r="L81" s="38">
        <f>J81*(1-K81)</f>
        <v>13495.413</v>
      </c>
      <c r="M81" s="39">
        <v>0.76700000000000002</v>
      </c>
      <c r="N81" s="26">
        <f>L81*M81</f>
        <v>10350.981771000001</v>
      </c>
      <c r="O81" s="37">
        <v>0.14399999999999999</v>
      </c>
      <c r="P81" s="26">
        <f>L81*O81</f>
        <v>1943.3394719999999</v>
      </c>
      <c r="Q81" s="40">
        <v>8.8999999999999996E-2</v>
      </c>
      <c r="R81" s="26">
        <f>L81*Q81</f>
        <v>1201.0917569999999</v>
      </c>
      <c r="S81" s="40">
        <v>0.2</v>
      </c>
      <c r="T81" s="26">
        <f>L81*S81</f>
        <v>2699.0826000000002</v>
      </c>
      <c r="U81" s="40">
        <v>0.52</v>
      </c>
      <c r="V81" s="26">
        <f>L81*U81</f>
        <v>7017.6147600000004</v>
      </c>
      <c r="W81" s="40">
        <v>0.4</v>
      </c>
      <c r="X81" s="26">
        <f>W81*L81</f>
        <v>5398.1652000000004</v>
      </c>
      <c r="Y81" s="41">
        <v>3.16E-3</v>
      </c>
      <c r="Z81" s="18">
        <f>L81*Y81</f>
        <v>42.64550508</v>
      </c>
      <c r="AA81" s="28">
        <f>IF(J81&gt;0,(AC81+AK81)/J81,0)</f>
        <v>3.1223908749061628E-3</v>
      </c>
      <c r="AB81" s="41">
        <v>3.3E-4</v>
      </c>
      <c r="AC81" s="38">
        <f>AB81*L81</f>
        <v>4.4534862899999998</v>
      </c>
      <c r="AD81" s="29">
        <v>0.22639999999999999</v>
      </c>
      <c r="AE81" s="42">
        <f>AH81*(1-AI81)*AD81</f>
        <v>41.592849600000001</v>
      </c>
      <c r="AF81" s="29">
        <f>IF(AND(AD81&gt;0,AB81&gt;0,Y81&gt;0),((Y81-AB81)*AD81)/((AD81-AB81)*Y81),0)</f>
        <v>0.89687690549527332</v>
      </c>
      <c r="AG81" s="30">
        <f t="shared" si="3"/>
        <v>0.89562651299326956</v>
      </c>
      <c r="AH81" s="35">
        <v>201</v>
      </c>
      <c r="AI81" s="66">
        <v>8.5999999999999993E-2</v>
      </c>
      <c r="AJ81" s="67">
        <v>0.2248</v>
      </c>
      <c r="AK81" s="42">
        <f t="shared" si="5"/>
        <v>41.298907200000002</v>
      </c>
      <c r="AL81" s="18">
        <v>1.65</v>
      </c>
      <c r="AM81" s="18"/>
      <c r="AN81" s="122">
        <f>AN80+AH81-AM81</f>
        <v>1087.9120000000003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53</v>
      </c>
      <c r="D82" s="44">
        <v>14150</v>
      </c>
      <c r="E82" s="44">
        <v>4</v>
      </c>
      <c r="F82" s="44">
        <v>16042</v>
      </c>
      <c r="G82" s="38">
        <v>0.6</v>
      </c>
      <c r="H82" s="38">
        <v>2.9</v>
      </c>
      <c r="I82" s="44">
        <v>17857</v>
      </c>
      <c r="J82" s="44">
        <v>14600</v>
      </c>
      <c r="K82" s="66">
        <v>7.6999999999999999E-2</v>
      </c>
      <c r="L82" s="38">
        <f>J82*(1-K82)</f>
        <v>13475.800000000001</v>
      </c>
      <c r="M82" s="29">
        <v>0.63800000000000001</v>
      </c>
      <c r="N82" s="26">
        <f>L82*M82</f>
        <v>8597.5604000000003</v>
      </c>
      <c r="O82" s="40">
        <v>0.16200000000000001</v>
      </c>
      <c r="P82" s="26">
        <f>L82*O82</f>
        <v>2183.0796</v>
      </c>
      <c r="Q82" s="40">
        <v>0.19400000000000001</v>
      </c>
      <c r="R82" s="26">
        <f>L82*Q82</f>
        <v>2614.3052000000002</v>
      </c>
      <c r="S82" s="40">
        <v>0.2</v>
      </c>
      <c r="T82" s="26">
        <f>L82*S82</f>
        <v>2695.1600000000003</v>
      </c>
      <c r="U82" s="40">
        <v>0.51</v>
      </c>
      <c r="V82" s="26">
        <f>L82*U82</f>
        <v>6872.6580000000004</v>
      </c>
      <c r="W82" s="40">
        <v>0.39</v>
      </c>
      <c r="X82" s="26">
        <f>W82*L82</f>
        <v>5255.5620000000008</v>
      </c>
      <c r="Y82" s="48">
        <v>3.1900000000000001E-3</v>
      </c>
      <c r="Z82" s="18">
        <f>L82*Y82</f>
        <v>42.987802000000002</v>
      </c>
      <c r="AA82" s="28">
        <f>IF(J82&gt;0,(AC82+AK82)/J82,0)</f>
        <v>3.1770958904109585E-3</v>
      </c>
      <c r="AB82" s="48">
        <v>3.6000000000000002E-4</v>
      </c>
      <c r="AC82" s="38">
        <f>AB82*L82</f>
        <v>4.8512880000000003</v>
      </c>
      <c r="AD82" s="29">
        <v>0.2278</v>
      </c>
      <c r="AE82" s="42">
        <f>AH82*(1-AI82)*AD82</f>
        <v>42.542788999999999</v>
      </c>
      <c r="AF82" s="29">
        <f>IF(AND(AD82&gt;0,AB82&gt;0,Y82&gt;0),((Y82-AB82)*AD82)/((AD82-AB82)*Y82),0)</f>
        <v>0.88855154330550634</v>
      </c>
      <c r="AG82" s="30">
        <f t="shared" si="3"/>
        <v>0.88812658741935824</v>
      </c>
      <c r="AH82" s="44">
        <v>205</v>
      </c>
      <c r="AI82" s="66">
        <v>8.8999999999999996E-2</v>
      </c>
      <c r="AJ82" s="67">
        <v>0.22239999999999999</v>
      </c>
      <c r="AK82" s="42">
        <f t="shared" si="5"/>
        <v>41.534312</v>
      </c>
      <c r="AL82" s="18">
        <v>1.65</v>
      </c>
      <c r="AM82" s="18"/>
      <c r="AN82" s="122">
        <f>AN81+AH82-AM82</f>
        <v>1292.9120000000003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38100</v>
      </c>
      <c r="E83" s="68"/>
      <c r="F83" s="52">
        <f>SUM(F80:F82)</f>
        <v>42226</v>
      </c>
      <c r="G83" s="53"/>
      <c r="H83" s="69"/>
      <c r="I83" s="52">
        <f>SUM(I80:I82)</f>
        <v>46766</v>
      </c>
      <c r="J83" s="52">
        <f>SUM(J80:J82)</f>
        <v>43780</v>
      </c>
      <c r="K83" s="21">
        <f>IF(J83&gt;0,(J80*K80+J81*K81+J82*K82)/J83,0)</f>
        <v>7.800121059844678E-2</v>
      </c>
      <c r="L83" s="53">
        <f>L80+L81+L82</f>
        <v>40365.107000000004</v>
      </c>
      <c r="M83" s="54">
        <f>IF(L83&gt;0,N83/L83,0)</f>
        <v>0.71928818008583506</v>
      </c>
      <c r="N83" s="55">
        <f>N80+N81+N82</f>
        <v>29034.144353000003</v>
      </c>
      <c r="O83" s="21">
        <f>IF(L83&gt;0,P83/L83,0)</f>
        <v>0.14635925464040017</v>
      </c>
      <c r="P83" s="55">
        <f>P80+P81+P82</f>
        <v>5907.8069740000001</v>
      </c>
      <c r="Q83" s="21">
        <f>IF(L83&gt;0,R83/L83,0)</f>
        <v>0.13234947879612952</v>
      </c>
      <c r="R83" s="55">
        <f>R80+R81+R82</f>
        <v>5342.3008730000001</v>
      </c>
      <c r="S83" s="21">
        <f>IF(L83&gt;0,T83/L83,0)</f>
        <v>0.20265454894000404</v>
      </c>
      <c r="T83" s="55">
        <f>T80+T81+T82</f>
        <v>8180.172552</v>
      </c>
      <c r="U83" s="21">
        <f>IF(L83&gt;0,V83/L83,0)</f>
        <v>0.51599788530227353</v>
      </c>
      <c r="V83" s="55">
        <f>V80+V81+V82</f>
        <v>20828.309852000002</v>
      </c>
      <c r="W83" s="21">
        <f>IF(L83&gt;0,X83/L83,0)</f>
        <v>0.3966615225372746</v>
      </c>
      <c r="X83" s="55">
        <f>X80+X81+X82</f>
        <v>16011.284800000001</v>
      </c>
      <c r="Y83" s="56">
        <f>IF(L83&gt;0,Z83/L83,0)</f>
        <v>3.1666972462131709E-3</v>
      </c>
      <c r="Z83" s="57">
        <f>SUM(Z80:Z82)</f>
        <v>127.82407318</v>
      </c>
      <c r="AA83" s="63">
        <f>IF(L83&gt;0,(AA80*L80+AA81*L81+AA82*L82)/L83,0)</f>
        <v>3.0886374575459443E-3</v>
      </c>
      <c r="AB83" s="56">
        <f>IF(J83&gt;0,(J80*AB80+J81*AB81+J82*AB82)/J83,0)</f>
        <v>3.3668638647784375E-4</v>
      </c>
      <c r="AC83" s="53">
        <f>SUM(AC80:AC82)</f>
        <v>13.590820369999999</v>
      </c>
      <c r="AD83" s="54">
        <f>IF(J83&gt;0,(J80*AD80+J81*AD81+J82*AD82)/J83,0)</f>
        <v>0.22819415258108725</v>
      </c>
      <c r="AE83" s="59">
        <f>SUM(AE80:AE82)</f>
        <v>124.1469026</v>
      </c>
      <c r="AF83" s="54">
        <f>IF(AND(Z83&gt;0),((Z80*AF80+Z81*AF81+Z82*AF82)/Z83),0)</f>
        <v>0.89499639839817646</v>
      </c>
      <c r="AG83" s="58">
        <f t="shared" si="3"/>
        <v>0.89233596481429911</v>
      </c>
      <c r="AH83" s="52">
        <f>SUM(AH80:AH82)</f>
        <v>596</v>
      </c>
      <c r="AI83" s="21">
        <f>IF(AH83&gt;0,(AI80*AH80+AI81*AH81+AI82*AH82)/AH83,0)</f>
        <v>8.703187919463086E-2</v>
      </c>
      <c r="AJ83" s="54">
        <f>IF(J83&gt;0,(AJ80*J80+AJ81*J81+AJ82*J82)/J83,0)</f>
        <v>0.2235350890817725</v>
      </c>
      <c r="AK83" s="59">
        <f>SUM(AK80:AK82)</f>
        <v>121.6288632</v>
      </c>
      <c r="AL83" s="70"/>
      <c r="AM83" s="57">
        <f>SUM(AM80:AM82)</f>
        <v>1206.0999999999999</v>
      </c>
      <c r="AN83" s="124"/>
      <c r="AO83" s="125">
        <f>AN82</f>
        <v>1292.9120000000003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11" t="s">
        <v>50</v>
      </c>
      <c r="D84" s="12">
        <v>18855</v>
      </c>
      <c r="E84" s="12">
        <v>0</v>
      </c>
      <c r="F84" s="12">
        <v>15324</v>
      </c>
      <c r="G84" s="13">
        <v>0.4</v>
      </c>
      <c r="H84" s="13">
        <v>3</v>
      </c>
      <c r="I84" s="12">
        <v>17049</v>
      </c>
      <c r="J84" s="12">
        <v>14939</v>
      </c>
      <c r="K84" s="14">
        <v>8.3000000000000004E-2</v>
      </c>
      <c r="L84" s="25">
        <f>J84*(1-K84)</f>
        <v>13699.063</v>
      </c>
      <c r="M84" s="15">
        <v>0.79</v>
      </c>
      <c r="N84" s="26">
        <f>L84*M84</f>
        <v>10822.259770000001</v>
      </c>
      <c r="O84" s="14">
        <v>0.108</v>
      </c>
      <c r="P84" s="26">
        <f>L84*O84</f>
        <v>1479.4988040000001</v>
      </c>
      <c r="Q84" s="16">
        <v>0.10199999999999999</v>
      </c>
      <c r="R84" s="26">
        <f>L84*Q84</f>
        <v>1397.3044259999999</v>
      </c>
      <c r="S84" s="16">
        <v>0.20699999999999999</v>
      </c>
      <c r="T84" s="26">
        <f>L84*S84</f>
        <v>2835.7060409999999</v>
      </c>
      <c r="U84" s="16">
        <v>0.51400000000000001</v>
      </c>
      <c r="V84" s="26">
        <f>L84*U84</f>
        <v>7041.3183820000004</v>
      </c>
      <c r="W84" s="16">
        <v>0.4</v>
      </c>
      <c r="X84" s="26">
        <f>W84*L84</f>
        <v>5479.6252000000004</v>
      </c>
      <c r="Y84" s="17">
        <v>3.2100000000000002E-3</v>
      </c>
      <c r="Z84" s="61">
        <f>L84*Y84</f>
        <v>43.97399223</v>
      </c>
      <c r="AA84" s="28">
        <f>IF(J84&gt;0,(AC84+AK84)/J84,0)</f>
        <v>3.0171848985875898E-3</v>
      </c>
      <c r="AB84" s="17">
        <v>4.0000000000000002E-4</v>
      </c>
      <c r="AC84" s="25">
        <f>AB84*L84</f>
        <v>5.4796252000000001</v>
      </c>
      <c r="AD84" s="141">
        <v>0.22819999999999999</v>
      </c>
      <c r="AE84" s="31">
        <f>AH84*(1-AI84)*AD84</f>
        <v>39.715928000000005</v>
      </c>
      <c r="AF84" s="29">
        <f>IF(AND(AD84&gt;0,AB84&gt;0,Y84&gt;0),((Y84-AB84)*AD84)/((AD84-AB84)*Y84),0)</f>
        <v>0.87692652734130339</v>
      </c>
      <c r="AG84" s="62">
        <f t="shared" si="3"/>
        <v>0.86895392080397005</v>
      </c>
      <c r="AH84" s="12">
        <v>190</v>
      </c>
      <c r="AI84" s="14">
        <v>8.4000000000000005E-2</v>
      </c>
      <c r="AJ84" s="15">
        <v>0.22750000000000001</v>
      </c>
      <c r="AK84" s="31">
        <f t="shared" si="5"/>
        <v>39.594100000000005</v>
      </c>
      <c r="AL84" s="19">
        <v>1.65</v>
      </c>
      <c r="AM84" s="19"/>
      <c r="AN84" s="119">
        <f>AN82+AH84-AM84</f>
        <v>1482.9120000000003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47" t="s">
        <v>51</v>
      </c>
      <c r="D85" s="35">
        <v>18429</v>
      </c>
      <c r="E85" s="44">
        <v>3</v>
      </c>
      <c r="F85" s="35">
        <v>16515</v>
      </c>
      <c r="G85" s="36">
        <v>0.3</v>
      </c>
      <c r="H85" s="38">
        <v>2.5</v>
      </c>
      <c r="I85" s="35">
        <v>19058</v>
      </c>
      <c r="J85" s="35">
        <v>14918</v>
      </c>
      <c r="K85" s="66">
        <v>7.8E-2</v>
      </c>
      <c r="L85" s="38">
        <f>J85*(1-K85)</f>
        <v>13754.396000000001</v>
      </c>
      <c r="M85" s="39">
        <v>0.82199999999999995</v>
      </c>
      <c r="N85" s="26">
        <f>L85*M85</f>
        <v>11306.113512</v>
      </c>
      <c r="O85" s="37">
        <v>4.8000000000000001E-2</v>
      </c>
      <c r="P85" s="26">
        <f>L85*O85</f>
        <v>660.21100799999999</v>
      </c>
      <c r="Q85" s="40">
        <v>0.13</v>
      </c>
      <c r="R85" s="26">
        <f>L85*Q85</f>
        <v>1788.0714800000001</v>
      </c>
      <c r="S85" s="40">
        <v>0.20899999999999999</v>
      </c>
      <c r="T85" s="26">
        <f>L85*S85</f>
        <v>2874.668764</v>
      </c>
      <c r="U85" s="40">
        <v>0.50800000000000001</v>
      </c>
      <c r="V85" s="26">
        <f>L85*U85</f>
        <v>6987.2331680000007</v>
      </c>
      <c r="W85" s="40">
        <v>0.4</v>
      </c>
      <c r="X85" s="26">
        <f>W85*L85</f>
        <v>5501.7584000000006</v>
      </c>
      <c r="Y85" s="41">
        <v>3.1900000000000001E-3</v>
      </c>
      <c r="Z85" s="18">
        <f>L85*Y85</f>
        <v>43.876523240000004</v>
      </c>
      <c r="AA85" s="28">
        <f>IF(J85&gt;0,(AC85+AK85)/J85,0)</f>
        <v>2.9772229789516024E-3</v>
      </c>
      <c r="AB85" s="41">
        <v>4.0000000000000002E-4</v>
      </c>
      <c r="AC85" s="38">
        <f>AB85*L85</f>
        <v>5.5017584000000008</v>
      </c>
      <c r="AD85" s="29">
        <v>0.22600000000000001</v>
      </c>
      <c r="AE85" s="42">
        <f>AH85*(1-AI85)*AD85</f>
        <v>38.912454000000004</v>
      </c>
      <c r="AF85" s="29">
        <f>IF(AND(AD85&gt;0,AB85&gt;0,Y85&gt;0),((Y85-AB85)*AD85)/((AD85-AB85)*Y85),0)</f>
        <v>0.87615887414126592</v>
      </c>
      <c r="AG85" s="30">
        <f t="shared" si="3"/>
        <v>0.86718144441760114</v>
      </c>
      <c r="AH85" s="35">
        <v>189</v>
      </c>
      <c r="AI85" s="66">
        <v>8.8999999999999996E-2</v>
      </c>
      <c r="AJ85" s="67">
        <v>0.22600000000000001</v>
      </c>
      <c r="AK85" s="42">
        <f t="shared" si="5"/>
        <v>38.912454000000004</v>
      </c>
      <c r="AL85" s="18">
        <v>1.65</v>
      </c>
      <c r="AM85" s="18"/>
      <c r="AN85" s="122">
        <f>AN84+AH85-AM85</f>
        <v>1671.9120000000003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54</v>
      </c>
      <c r="D86" s="44">
        <v>16000</v>
      </c>
      <c r="E86" s="44">
        <v>3</v>
      </c>
      <c r="F86" s="44">
        <v>15608</v>
      </c>
      <c r="G86" s="38">
        <v>0.3</v>
      </c>
      <c r="H86" s="38">
        <v>2.6</v>
      </c>
      <c r="I86" s="44">
        <v>17021</v>
      </c>
      <c r="J86" s="44">
        <v>15063</v>
      </c>
      <c r="K86" s="66">
        <v>8.1000000000000003E-2</v>
      </c>
      <c r="L86" s="38">
        <f>J86*(1-K86)</f>
        <v>13842.897000000001</v>
      </c>
      <c r="M86" s="29">
        <v>0.81799999999999995</v>
      </c>
      <c r="N86" s="26">
        <f>L86*M86</f>
        <v>11323.489745999999</v>
      </c>
      <c r="O86" s="40">
        <v>0.107</v>
      </c>
      <c r="P86" s="26">
        <f>L86*O86</f>
        <v>1481.189979</v>
      </c>
      <c r="Q86" s="40">
        <v>7.4999999999999997E-2</v>
      </c>
      <c r="R86" s="26">
        <f>L86*Q86</f>
        <v>1038.217275</v>
      </c>
      <c r="S86" s="40">
        <v>0.2</v>
      </c>
      <c r="T86" s="26">
        <f>L86*S86</f>
        <v>2768.5794000000005</v>
      </c>
      <c r="U86" s="40">
        <v>0.49099999999999999</v>
      </c>
      <c r="V86" s="26">
        <f>L86*U86</f>
        <v>6796.862427</v>
      </c>
      <c r="W86" s="40">
        <v>0.4</v>
      </c>
      <c r="X86" s="26">
        <f>W86*L86</f>
        <v>5537.1588000000011</v>
      </c>
      <c r="Y86" s="48">
        <v>3.1900000000000001E-3</v>
      </c>
      <c r="Z86" s="18">
        <f>L86*Y86</f>
        <v>44.158841430000003</v>
      </c>
      <c r="AA86" s="28">
        <f>IF(J86&gt;0,(AC86+AK86)/J86,0)</f>
        <v>2.9932047002589127E-3</v>
      </c>
      <c r="AB86" s="48">
        <v>4.0000000000000002E-4</v>
      </c>
      <c r="AC86" s="38">
        <f>AB86*L86</f>
        <v>5.5371588000000003</v>
      </c>
      <c r="AD86" s="29">
        <v>0.2268</v>
      </c>
      <c r="AE86" s="42">
        <f>AH86*(1-AI86)*AD86</f>
        <v>40.569076800000005</v>
      </c>
      <c r="AF86" s="29">
        <f>IF(AND(AD86&gt;0,AB86&gt;0,Y86&gt;0),((Y86-AB86)*AD86)/((AD86-AB86)*Y86),0)</f>
        <v>0.87615339455232222</v>
      </c>
      <c r="AG86" s="30">
        <f t="shared" si="3"/>
        <v>0.8679341787892545</v>
      </c>
      <c r="AH86" s="44">
        <v>197</v>
      </c>
      <c r="AI86" s="66">
        <v>9.1999999999999998E-2</v>
      </c>
      <c r="AJ86" s="67">
        <v>0.22109999999999999</v>
      </c>
      <c r="AK86" s="42">
        <f t="shared" si="5"/>
        <v>39.549483600000002</v>
      </c>
      <c r="AL86" s="18">
        <v>1.63</v>
      </c>
      <c r="AM86" s="18"/>
      <c r="AN86" s="122">
        <f>AN85+AH86-AM86</f>
        <v>1868.9120000000003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53284</v>
      </c>
      <c r="E87" s="68"/>
      <c r="F87" s="52">
        <f>SUM(F84:F86)</f>
        <v>47447</v>
      </c>
      <c r="G87" s="53"/>
      <c r="H87" s="69"/>
      <c r="I87" s="52">
        <f>SUM(I84:I86)</f>
        <v>53128</v>
      </c>
      <c r="J87" s="52">
        <f>SUM(J84:J86)</f>
        <v>44920</v>
      </c>
      <c r="K87" s="21">
        <f>IF(J87&gt;0,(J84*K84+J85*K85+J86*K86)/J87,0)</f>
        <v>8.0668833481745333E-2</v>
      </c>
      <c r="L87" s="53">
        <f>L84+L85+L86</f>
        <v>41296.356</v>
      </c>
      <c r="M87" s="54">
        <f>IF(L87&gt;0,N87/L87,0)</f>
        <v>0.81004394256965429</v>
      </c>
      <c r="N87" s="55">
        <f>N84+N85+N86</f>
        <v>33451.863028</v>
      </c>
      <c r="O87" s="21">
        <f>IF(L87&gt;0,P87/L87,0)</f>
        <v>8.7680854722387611E-2</v>
      </c>
      <c r="P87" s="55">
        <f>P84+P85+P86</f>
        <v>3620.8997909999998</v>
      </c>
      <c r="Q87" s="21">
        <f>IF(L87&gt;0,R87/L87,0)</f>
        <v>0.10227520270795806</v>
      </c>
      <c r="R87" s="55">
        <f>R84+R85+R86</f>
        <v>4223.5931810000002</v>
      </c>
      <c r="S87" s="21">
        <f>IF(L87&gt;0,T87/L87,0)</f>
        <v>0.20531967045712218</v>
      </c>
      <c r="T87" s="55">
        <f>T84+T85+T86</f>
        <v>8478.954205</v>
      </c>
      <c r="U87" s="21">
        <f>IF(L87&gt;0,V87/L87,0)</f>
        <v>0.50429180669112794</v>
      </c>
      <c r="V87" s="55">
        <f>V84+V85+V86</f>
        <v>20825.413977</v>
      </c>
      <c r="W87" s="21">
        <f>IF(L87&gt;0,X87/L87,0)</f>
        <v>0.40000000000000008</v>
      </c>
      <c r="X87" s="55">
        <f>X84+X85+X86</f>
        <v>16518.542400000002</v>
      </c>
      <c r="Y87" s="56">
        <f>IF(L87&gt;0,Z87/L87,0)</f>
        <v>3.1966345141929715E-3</v>
      </c>
      <c r="Z87" s="57">
        <f>SUM(Z84:Z86)</f>
        <v>132.0093569</v>
      </c>
      <c r="AA87" s="63">
        <f>IF(L87&gt;0,(AA84*L84+AA85*L85+AA86*L86)/L87,0)</f>
        <v>2.9958365868116791E-3</v>
      </c>
      <c r="AB87" s="56">
        <f>IF(J87&gt;0,(J84*AB84+J85*AB85+J86*AB86)/J87,0)</f>
        <v>4.0000000000000002E-4</v>
      </c>
      <c r="AC87" s="53">
        <f>SUM(AC84:AC86)</f>
        <v>16.518542400000001</v>
      </c>
      <c r="AD87" s="54">
        <f>IF(J87&gt;0,(J84*AD84+J85*AD85+J86*AD86)/J87,0)</f>
        <v>0.22699991540516473</v>
      </c>
      <c r="AE87" s="59">
        <f>SUM(AE84:AE86)</f>
        <v>119.19745880000002</v>
      </c>
      <c r="AF87" s="54">
        <f>IF(AND(Z87&gt;0),((Z84*AF84+Z85*AF85+Z86*AF86)/Z87),0)</f>
        <v>0.87641275617161241</v>
      </c>
      <c r="AG87" s="58">
        <f t="shared" si="3"/>
        <v>0.86802551543974016</v>
      </c>
      <c r="AH87" s="52">
        <f>SUM(AH84:AH86)</f>
        <v>576</v>
      </c>
      <c r="AI87" s="21">
        <f>IF(AH87&gt;0,(AI84*AH84+AI85*AH85+AI86*AH86)/AH87,0)</f>
        <v>8.8376736111111118E-2</v>
      </c>
      <c r="AJ87" s="54">
        <f>IF(J87&gt;0,(AJ84*J84+AJ85*J85+AJ86*J86)/J87,0)</f>
        <v>0.2248557390917186</v>
      </c>
      <c r="AK87" s="59">
        <f>SUM(AK84:AK86)</f>
        <v>118.05603760000001</v>
      </c>
      <c r="AL87" s="70"/>
      <c r="AM87" s="57">
        <f>SUM(AM84:AM86)</f>
        <v>0</v>
      </c>
      <c r="AN87" s="124"/>
      <c r="AO87" s="125">
        <f>AN86</f>
        <v>1868.9120000000003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24" t="s">
        <v>52</v>
      </c>
      <c r="D88" s="12">
        <v>14665</v>
      </c>
      <c r="E88" s="12">
        <v>0</v>
      </c>
      <c r="F88" s="12">
        <v>12410</v>
      </c>
      <c r="G88" s="13">
        <v>0.4</v>
      </c>
      <c r="H88" s="13">
        <v>3.1</v>
      </c>
      <c r="I88" s="12">
        <v>13835</v>
      </c>
      <c r="J88" s="12">
        <v>14832</v>
      </c>
      <c r="K88" s="14">
        <v>7.4999999999999997E-2</v>
      </c>
      <c r="L88" s="25">
        <f>J88*(1-K88)</f>
        <v>13719.6</v>
      </c>
      <c r="M88" s="15">
        <v>0.75800000000000001</v>
      </c>
      <c r="N88" s="26">
        <f>L88*M88</f>
        <v>10399.4568</v>
      </c>
      <c r="O88" s="14">
        <v>0.151</v>
      </c>
      <c r="P88" s="26">
        <f>L88*O88</f>
        <v>2071.6596</v>
      </c>
      <c r="Q88" s="16">
        <v>9.0999999999999998E-2</v>
      </c>
      <c r="R88" s="26">
        <f>L88*Q88</f>
        <v>1248.4836</v>
      </c>
      <c r="S88" s="16">
        <v>0.21199999999999999</v>
      </c>
      <c r="T88" s="26">
        <f>L88*S88</f>
        <v>2908.5551999999998</v>
      </c>
      <c r="U88" s="16">
        <v>0.50800000000000001</v>
      </c>
      <c r="V88" s="26">
        <f>L88*U88</f>
        <v>6969.5568000000003</v>
      </c>
      <c r="W88" s="16">
        <v>0.4</v>
      </c>
      <c r="X88" s="26">
        <f>W88*L88</f>
        <v>5487.84</v>
      </c>
      <c r="Y88" s="17">
        <v>3.1099999999999999E-3</v>
      </c>
      <c r="Z88" s="61">
        <f>L88*Y88</f>
        <v>42.667955999999997</v>
      </c>
      <c r="AA88" s="28">
        <f>IF(J88&gt;0,(AC88+AK88)/J88,0)</f>
        <v>2.9930367313915863E-3</v>
      </c>
      <c r="AB88" s="17">
        <v>3.8999999999999999E-4</v>
      </c>
      <c r="AC88" s="25">
        <f>AB88*L88</f>
        <v>5.350644</v>
      </c>
      <c r="AD88" s="141">
        <v>0.2293</v>
      </c>
      <c r="AE88" s="31">
        <f>AH88*(1-AI88)*AD88</f>
        <v>38.225227199999999</v>
      </c>
      <c r="AF88" s="29">
        <f>IF(AND(AD88&gt;0,AB88&gt;0,Y88&gt;0),((Y88-AB88)*AD88)/((AD88-AB88)*Y88),0)</f>
        <v>0.87608814652299494</v>
      </c>
      <c r="AG88" s="62">
        <f t="shared" si="3"/>
        <v>0.87114823018635679</v>
      </c>
      <c r="AH88" s="12">
        <v>184</v>
      </c>
      <c r="AI88" s="14">
        <v>9.4E-2</v>
      </c>
      <c r="AJ88" s="15">
        <v>0.23419999999999999</v>
      </c>
      <c r="AK88" s="31">
        <f t="shared" si="5"/>
        <v>39.042076800000004</v>
      </c>
      <c r="AL88" s="19">
        <v>1.65</v>
      </c>
      <c r="AM88" s="19"/>
      <c r="AN88" s="119">
        <f>AN86+AH88-AM88</f>
        <v>2052.9120000000003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47" t="s">
        <v>51</v>
      </c>
      <c r="D89" s="35">
        <v>19151</v>
      </c>
      <c r="E89" s="44">
        <v>1</v>
      </c>
      <c r="F89" s="35">
        <v>16227</v>
      </c>
      <c r="G89" s="36">
        <v>0.5</v>
      </c>
      <c r="H89" s="38">
        <v>2.6</v>
      </c>
      <c r="I89" s="35">
        <v>18490</v>
      </c>
      <c r="J89" s="35">
        <v>14934</v>
      </c>
      <c r="K89" s="66">
        <v>8.2000000000000003E-2</v>
      </c>
      <c r="L89" s="38">
        <f>J89*(1-K89)</f>
        <v>13709.412</v>
      </c>
      <c r="M89" s="39">
        <v>0.70499999999999996</v>
      </c>
      <c r="N89" s="26">
        <f>L89*M89</f>
        <v>9665.1354599999995</v>
      </c>
      <c r="O89" s="37">
        <v>0.17599999999999999</v>
      </c>
      <c r="P89" s="26">
        <f>L89*O89</f>
        <v>2412.8565119999998</v>
      </c>
      <c r="Q89" s="40">
        <v>0.11899999999999999</v>
      </c>
      <c r="R89" s="26">
        <f>L89*Q89</f>
        <v>1631.420028</v>
      </c>
      <c r="S89" s="40">
        <v>0.20300000000000001</v>
      </c>
      <c r="T89" s="26">
        <f>L89*S89</f>
        <v>2783.0106360000004</v>
      </c>
      <c r="U89" s="40">
        <v>0.49399999999999999</v>
      </c>
      <c r="V89" s="26">
        <f>L89*U89</f>
        <v>6772.4495280000001</v>
      </c>
      <c r="W89" s="40">
        <v>0.4</v>
      </c>
      <c r="X89" s="26">
        <f>W89*L89</f>
        <v>5483.7648000000008</v>
      </c>
      <c r="Y89" s="41">
        <v>3.1099999999999999E-3</v>
      </c>
      <c r="Z89" s="18">
        <f>L89*Y89</f>
        <v>42.636271319999999</v>
      </c>
      <c r="AA89" s="28">
        <f>IF(J89&gt;0,(AC89+AK89)/J89,0)</f>
        <v>2.8454629007633593E-3</v>
      </c>
      <c r="AB89" s="41">
        <v>3.8000000000000002E-4</v>
      </c>
      <c r="AC89" s="38">
        <f>AB89*L89</f>
        <v>5.2095765600000004</v>
      </c>
      <c r="AD89" s="29">
        <v>0.23</v>
      </c>
      <c r="AE89" s="42">
        <f>AH89*(1-AI89)*AD89</f>
        <v>38.386080000000007</v>
      </c>
      <c r="AF89" s="29">
        <f>IF(AND(AD89&gt;0,AB89&gt;0,Y89&gt;0),((Y89-AB89)*AD89)/((AD89-AB89)*Y89),0)</f>
        <v>0.87926620551051626</v>
      </c>
      <c r="AG89" s="30">
        <f t="shared" si="3"/>
        <v>0.86793040266735866</v>
      </c>
      <c r="AH89" s="35">
        <v>183</v>
      </c>
      <c r="AI89" s="66">
        <v>8.7999999999999995E-2</v>
      </c>
      <c r="AJ89" s="67">
        <v>0.22339999999999999</v>
      </c>
      <c r="AK89" s="42">
        <f t="shared" si="5"/>
        <v>37.284566400000003</v>
      </c>
      <c r="AL89" s="18">
        <v>1.55</v>
      </c>
      <c r="AM89" s="18"/>
      <c r="AN89" s="122">
        <f>AN88+AH89-AM89</f>
        <v>2235.9120000000003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54</v>
      </c>
      <c r="D90" s="44">
        <v>15500</v>
      </c>
      <c r="E90" s="44">
        <v>2</v>
      </c>
      <c r="F90" s="44">
        <v>16307</v>
      </c>
      <c r="G90" s="38">
        <v>0.5</v>
      </c>
      <c r="H90" s="38">
        <v>2.7</v>
      </c>
      <c r="I90" s="44">
        <v>18073</v>
      </c>
      <c r="J90" s="44">
        <v>14714</v>
      </c>
      <c r="K90" s="66">
        <v>7.9000000000000001E-2</v>
      </c>
      <c r="L90" s="38">
        <f>J90*(1-K90)</f>
        <v>13551.594000000001</v>
      </c>
      <c r="M90" s="29">
        <v>0.66200000000000003</v>
      </c>
      <c r="N90" s="26">
        <f>L90*M90</f>
        <v>8971.1552280000014</v>
      </c>
      <c r="O90" s="40">
        <v>0.21199999999999999</v>
      </c>
      <c r="P90" s="26">
        <f>L90*O90</f>
        <v>2872.9379280000003</v>
      </c>
      <c r="Q90" s="40">
        <v>0.126</v>
      </c>
      <c r="R90" s="26">
        <f>L90*Q90</f>
        <v>1707.5008440000001</v>
      </c>
      <c r="S90" s="40">
        <v>0.19700000000000001</v>
      </c>
      <c r="T90" s="26">
        <f>L90*S90</f>
        <v>2669.6640180000004</v>
      </c>
      <c r="U90" s="40">
        <v>0.50900000000000001</v>
      </c>
      <c r="V90" s="26">
        <f>L90*U90</f>
        <v>6897.7613460000002</v>
      </c>
      <c r="W90" s="40">
        <v>0.4</v>
      </c>
      <c r="X90" s="26">
        <f>W90*L90</f>
        <v>5420.6376000000009</v>
      </c>
      <c r="Y90" s="48">
        <v>3.1099999999999999E-3</v>
      </c>
      <c r="Z90" s="18">
        <f>L90*Y90</f>
        <v>42.14545734</v>
      </c>
      <c r="AA90" s="28">
        <f>IF(J90&gt;0,(AC90+AK90)/J90,0)</f>
        <v>2.8603075914095419E-3</v>
      </c>
      <c r="AB90" s="48">
        <v>3.5E-4</v>
      </c>
      <c r="AC90" s="38">
        <f>AB90*L90</f>
        <v>4.7430579000000002</v>
      </c>
      <c r="AD90" s="29">
        <v>0.2324</v>
      </c>
      <c r="AE90" s="42">
        <f>AH90*(1-AI90)*AD90</f>
        <v>38.952564000000002</v>
      </c>
      <c r="AF90" s="29">
        <f>IF(AND(AD90&gt;0,AB90&gt;0,Y90&gt;0),((Y90-AB90)*AD90)/((AD90-AB90)*Y90),0)</f>
        <v>0.88879835881916447</v>
      </c>
      <c r="AG90" s="30">
        <f t="shared" si="3"/>
        <v>0.87901639844224666</v>
      </c>
      <c r="AH90" s="44">
        <v>185</v>
      </c>
      <c r="AI90" s="66">
        <v>9.4E-2</v>
      </c>
      <c r="AJ90" s="67">
        <v>0.2228</v>
      </c>
      <c r="AK90" s="42">
        <f t="shared" si="5"/>
        <v>37.343508</v>
      </c>
      <c r="AL90" s="18">
        <v>1.62</v>
      </c>
      <c r="AM90" s="18"/>
      <c r="AN90" s="122">
        <f>AN89+AH90-AM90</f>
        <v>2420.9120000000003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49316</v>
      </c>
      <c r="E91" s="68"/>
      <c r="F91" s="52">
        <f>SUM(F88:F90)</f>
        <v>44944</v>
      </c>
      <c r="G91" s="53"/>
      <c r="H91" s="69"/>
      <c r="I91" s="52">
        <f>SUM(I88:I90)</f>
        <v>50398</v>
      </c>
      <c r="J91" s="52">
        <f>SUM(J88:J90)</f>
        <v>44480</v>
      </c>
      <c r="K91" s="21">
        <f>IF(J91&gt;0,(J88*K88+J89*K89+J90*K90)/J91,0)</f>
        <v>7.8673426258992804E-2</v>
      </c>
      <c r="L91" s="53">
        <f>L88+L89+L90</f>
        <v>40980.606</v>
      </c>
      <c r="M91" s="54">
        <f>IF(L91&gt;0,N91/L91,0)</f>
        <v>0.70852411230814893</v>
      </c>
      <c r="N91" s="55">
        <f>N88+N89+N90</f>
        <v>29035.747488000001</v>
      </c>
      <c r="O91" s="21">
        <f>IF(L91&gt;0,P91/L91,0)</f>
        <v>0.17953502298135854</v>
      </c>
      <c r="P91" s="55">
        <f>P88+P89+P90</f>
        <v>7357.4540399999996</v>
      </c>
      <c r="Q91" s="21">
        <f>IF(L91&gt;0,R91/L91,0)</f>
        <v>0.11194086471049257</v>
      </c>
      <c r="R91" s="55">
        <f>R88+R89+R90</f>
        <v>4587.4044720000002</v>
      </c>
      <c r="S91" s="21">
        <f>IF(L91&gt;0,T91/L91,0)</f>
        <v>0.2040289461312505</v>
      </c>
      <c r="T91" s="55">
        <f>T88+T89+T90</f>
        <v>8361.2298540000011</v>
      </c>
      <c r="U91" s="21">
        <f>IF(L91&gt;0,V91/L91,0)</f>
        <v>0.50364720507061311</v>
      </c>
      <c r="V91" s="55">
        <f>V88+V89+V90</f>
        <v>20639.767673999999</v>
      </c>
      <c r="W91" s="21">
        <f>IF(L91&gt;0,X91/L91,0)</f>
        <v>0.40000000000000008</v>
      </c>
      <c r="X91" s="55">
        <f>X88+X89+X90</f>
        <v>16392.242400000003</v>
      </c>
      <c r="Y91" s="56">
        <f>IF(L91&gt;0,Z91/L91,0)</f>
        <v>3.1099999999999999E-3</v>
      </c>
      <c r="Z91" s="57">
        <f>SUM(Z88:Z90)</f>
        <v>127.44968466</v>
      </c>
      <c r="AA91" s="63">
        <f>IF(L91&gt;0,(AA88*L88+AA89*L89+AA90*L90)/L91,0)</f>
        <v>2.8997769620873843E-3</v>
      </c>
      <c r="AB91" s="56">
        <f>IF(J91&gt;0,(J88*AB88+J89*AB89+J90*AB90)/J91,0)</f>
        <v>3.7341052158273384E-4</v>
      </c>
      <c r="AC91" s="53">
        <f>SUM(AC88:AC90)</f>
        <v>15.303278460000001</v>
      </c>
      <c r="AD91" s="54">
        <f>IF(J91&gt;0,(J88*AD88+J89*AD89+J90*AD90)/J91,0)</f>
        <v>0.23056050359712232</v>
      </c>
      <c r="AE91" s="59">
        <f>SUM(AE88:AE90)</f>
        <v>115.56387119999999</v>
      </c>
      <c r="AF91" s="54">
        <f>IF(AND(Z91&gt;0),((Z88*AF88+Z89*AF89+Z90*AF90)/Z91),0)</f>
        <v>0.88135436822581037</v>
      </c>
      <c r="AG91" s="58">
        <f t="shared" si="3"/>
        <v>0.87266461148566787</v>
      </c>
      <c r="AH91" s="52">
        <f>SUM(AH88:AH90)</f>
        <v>552</v>
      </c>
      <c r="AI91" s="21">
        <f>IF(AH91&gt;0,(AI88*AH88+AI89*AH89+AI90*AH90)/AH91,0)</f>
        <v>9.2010869565217396E-2</v>
      </c>
      <c r="AJ91" s="54">
        <f>IF(J91&gt;0,(AJ88*J88+AJ89*J89+AJ90*J90)/J91,0)</f>
        <v>0.22680281474820146</v>
      </c>
      <c r="AK91" s="59">
        <f>SUM(AK88:AK90)</f>
        <v>113.67015120000001</v>
      </c>
      <c r="AL91" s="70"/>
      <c r="AM91" s="57">
        <f>SUM(AM88:AM90)</f>
        <v>0</v>
      </c>
      <c r="AN91" s="124"/>
      <c r="AO91" s="125">
        <f>AN90</f>
        <v>2420.9120000000003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52</v>
      </c>
      <c r="D92" s="12">
        <v>5137</v>
      </c>
      <c r="E92" s="12">
        <v>1</v>
      </c>
      <c r="F92" s="12">
        <v>6853</v>
      </c>
      <c r="G92" s="13">
        <v>0.6</v>
      </c>
      <c r="H92" s="13">
        <v>2.5</v>
      </c>
      <c r="I92" s="12">
        <v>7896</v>
      </c>
      <c r="J92" s="12">
        <v>12288</v>
      </c>
      <c r="K92" s="14">
        <v>0.08</v>
      </c>
      <c r="L92" s="25">
        <f>J92*(1-K92)</f>
        <v>11304.960000000001</v>
      </c>
      <c r="M92" s="15">
        <v>0.76100000000000001</v>
      </c>
      <c r="N92" s="26">
        <f>L92*M92</f>
        <v>8603.0745600000009</v>
      </c>
      <c r="O92" s="14">
        <v>0.16800000000000001</v>
      </c>
      <c r="P92" s="26">
        <f>L92*O92</f>
        <v>1899.2332800000004</v>
      </c>
      <c r="Q92" s="16">
        <v>7.0999999999999994E-2</v>
      </c>
      <c r="R92" s="26">
        <f>L92*Q92</f>
        <v>802.65215999999998</v>
      </c>
      <c r="S92" s="16">
        <v>0.17699999999999999</v>
      </c>
      <c r="T92" s="26">
        <f>L92*S92</f>
        <v>2000.97792</v>
      </c>
      <c r="U92" s="16">
        <v>0.53800000000000003</v>
      </c>
      <c r="V92" s="26">
        <f>L92*U92</f>
        <v>6082.0684800000008</v>
      </c>
      <c r="W92" s="16">
        <v>0.4</v>
      </c>
      <c r="X92" s="26">
        <f>W92*L92</f>
        <v>4521.9840000000004</v>
      </c>
      <c r="Y92" s="17">
        <v>3.16E-3</v>
      </c>
      <c r="Z92" s="61">
        <f>L92*Y92</f>
        <v>35.723673600000005</v>
      </c>
      <c r="AA92" s="28">
        <f>IF(J92&gt;0,(AC92+AK92)/J92,0)</f>
        <v>2.8070135335286454E-3</v>
      </c>
      <c r="AB92" s="17">
        <v>3.3E-4</v>
      </c>
      <c r="AC92" s="25">
        <f>AB92*L92</f>
        <v>3.7306368000000001</v>
      </c>
      <c r="AD92" s="141">
        <v>0.2402</v>
      </c>
      <c r="AE92" s="31">
        <f>AH92*(1-AI92)*AD92</f>
        <v>31.085482999999996</v>
      </c>
      <c r="AF92" s="29">
        <f>IF(AND(AD92&gt;0,AB92&gt;0,Y92&gt;0),((Y92-AB92)*AD92)/((AD92-AB92)*Y92),0)</f>
        <v>0.89680169585529723</v>
      </c>
      <c r="AG92" s="62">
        <f t="shared" si="3"/>
        <v>0.88366412700017349</v>
      </c>
      <c r="AH92" s="12">
        <v>143</v>
      </c>
      <c r="AI92" s="14">
        <v>9.5000000000000001E-2</v>
      </c>
      <c r="AJ92" s="15">
        <v>0.23769999999999999</v>
      </c>
      <c r="AK92" s="31">
        <f t="shared" ref="AK92:AK102" si="6">AH92*(1-AI92)*AJ92</f>
        <v>30.761945499999996</v>
      </c>
      <c r="AL92" s="19">
        <v>1.6</v>
      </c>
      <c r="AM92" s="19">
        <v>1004.94</v>
      </c>
      <c r="AN92" s="119">
        <f>AN90+AH92-AM92</f>
        <v>1558.9720000000002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53</v>
      </c>
      <c r="D93" s="35">
        <v>18763</v>
      </c>
      <c r="E93" s="44">
        <v>1</v>
      </c>
      <c r="F93" s="35">
        <v>12543</v>
      </c>
      <c r="G93" s="36">
        <v>0.7</v>
      </c>
      <c r="H93" s="38">
        <v>2.8</v>
      </c>
      <c r="I93" s="35">
        <v>14785</v>
      </c>
      <c r="J93" s="35">
        <v>12271</v>
      </c>
      <c r="K93" s="66">
        <v>8.6999999999999994E-2</v>
      </c>
      <c r="L93" s="38">
        <f>J93*(1-K93)</f>
        <v>11203.423000000001</v>
      </c>
      <c r="M93" s="39">
        <v>0.68</v>
      </c>
      <c r="N93" s="26">
        <f>L93*M93</f>
        <v>7618.3276400000013</v>
      </c>
      <c r="O93" s="37">
        <v>0.247</v>
      </c>
      <c r="P93" s="26">
        <f>L93*O93</f>
        <v>2767.2454809999999</v>
      </c>
      <c r="Q93" s="40">
        <v>7.2999999999999995E-2</v>
      </c>
      <c r="R93" s="26">
        <f>L93*Q93</f>
        <v>817.84987899999999</v>
      </c>
      <c r="S93" s="40">
        <v>0.17699999999999999</v>
      </c>
      <c r="T93" s="26">
        <f>L93*S93</f>
        <v>1983.0058710000001</v>
      </c>
      <c r="U93" s="40">
        <v>0.53</v>
      </c>
      <c r="V93" s="26">
        <f>L93*U93</f>
        <v>5937.814190000001</v>
      </c>
      <c r="W93" s="40">
        <v>0.39</v>
      </c>
      <c r="X93" s="26">
        <f>W93*L93</f>
        <v>4369.3349700000008</v>
      </c>
      <c r="Y93" s="41">
        <v>3.1800000000000001E-3</v>
      </c>
      <c r="Z93" s="18">
        <f>L93*Y93</f>
        <v>35.626885140000006</v>
      </c>
      <c r="AA93" s="28">
        <f>IF(J93&gt;0,(AC93+AK93)/J93,0)</f>
        <v>2.9177627658707522E-3</v>
      </c>
      <c r="AB93" s="41">
        <v>2.9999999999999997E-4</v>
      </c>
      <c r="AC93" s="38">
        <f>AB93*L93</f>
        <v>3.3610268999999997</v>
      </c>
      <c r="AD93" s="29">
        <v>0.2293</v>
      </c>
      <c r="AE93" s="42">
        <f>AH93*(1-AI93)*AD93</f>
        <v>31.230660000000004</v>
      </c>
      <c r="AF93" s="29">
        <f>IF(AND(AD93&gt;0,AB93&gt;0,Y93&gt;0),((Y93-AB93)*AD93)/((AD93-AB93)*Y93),0)</f>
        <v>0.90684683200131833</v>
      </c>
      <c r="AG93" s="30">
        <f t="shared" si="3"/>
        <v>0.8983128733105491</v>
      </c>
      <c r="AH93" s="35">
        <v>150</v>
      </c>
      <c r="AI93" s="66">
        <v>9.1999999999999998E-2</v>
      </c>
      <c r="AJ93" s="67">
        <v>0.2382</v>
      </c>
      <c r="AK93" s="42">
        <f t="shared" si="6"/>
        <v>32.442840000000004</v>
      </c>
      <c r="AL93" s="18">
        <v>1.6</v>
      </c>
      <c r="AM93" s="18"/>
      <c r="AN93" s="122">
        <f>AN92+AH93-AM93</f>
        <v>1708.9720000000002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54</v>
      </c>
      <c r="D94" s="44">
        <v>12900</v>
      </c>
      <c r="E94" s="44">
        <v>0</v>
      </c>
      <c r="F94" s="44">
        <v>12675</v>
      </c>
      <c r="G94" s="38">
        <v>0.6</v>
      </c>
      <c r="H94" s="38">
        <v>2.9</v>
      </c>
      <c r="I94" s="44">
        <v>14905</v>
      </c>
      <c r="J94" s="44">
        <v>12401</v>
      </c>
      <c r="K94" s="66">
        <v>8.2000000000000003E-2</v>
      </c>
      <c r="L94" s="38">
        <f>J94*(1-K94)</f>
        <v>11384.118</v>
      </c>
      <c r="M94" s="29">
        <v>0.70199999999999996</v>
      </c>
      <c r="N94" s="26">
        <f>L94*M94</f>
        <v>7991.6508359999998</v>
      </c>
      <c r="O94" s="40">
        <v>0.24099999999999999</v>
      </c>
      <c r="P94" s="26">
        <f>L94*O94</f>
        <v>2743.5724380000001</v>
      </c>
      <c r="Q94" s="40">
        <v>5.7000000000000002E-2</v>
      </c>
      <c r="R94" s="26">
        <f>L94*Q94</f>
        <v>648.89472599999999</v>
      </c>
      <c r="S94" s="40">
        <v>0.17</v>
      </c>
      <c r="T94" s="26">
        <f>L94*S94</f>
        <v>1935.3000600000003</v>
      </c>
      <c r="U94" s="40">
        <v>0.54100000000000004</v>
      </c>
      <c r="V94" s="26">
        <f>L94*U94</f>
        <v>6158.8078380000006</v>
      </c>
      <c r="W94" s="40">
        <v>0.4</v>
      </c>
      <c r="X94" s="26">
        <f>W94*L94</f>
        <v>4553.6472000000003</v>
      </c>
      <c r="Y94" s="48">
        <v>3.2499999999999999E-3</v>
      </c>
      <c r="Z94" s="18">
        <f>L94*Y94</f>
        <v>36.998383500000003</v>
      </c>
      <c r="AA94" s="28">
        <f>IF(J94&gt;0,(AC94+AK94)/J94,0)</f>
        <v>2.4939079945165712E-3</v>
      </c>
      <c r="AB94" s="48">
        <v>2.7999999999999998E-4</v>
      </c>
      <c r="AC94" s="38">
        <f>AB94*L94</f>
        <v>3.1875530399999996</v>
      </c>
      <c r="AD94" s="29">
        <v>0.21590000000000001</v>
      </c>
      <c r="AE94" s="42">
        <f>AH94*(1-AI94)*AD94</f>
        <v>25.484836000000001</v>
      </c>
      <c r="AF94" s="29">
        <f>IF(AND(AD94&gt;0,AB94&gt;0,Y94&gt;0),((Y94-AB94)*AD94)/((AD94-AB94)*Y94),0)</f>
        <v>0.91503285694919123</v>
      </c>
      <c r="AG94" s="30">
        <f t="shared" si="3"/>
        <v>0.88878538981001531</v>
      </c>
      <c r="AH94" s="44">
        <v>130</v>
      </c>
      <c r="AI94" s="66">
        <v>9.1999999999999998E-2</v>
      </c>
      <c r="AJ94" s="67">
        <v>0.23499999999999999</v>
      </c>
      <c r="AK94" s="42">
        <f t="shared" si="6"/>
        <v>27.7394</v>
      </c>
      <c r="AL94" s="18">
        <v>1.5</v>
      </c>
      <c r="AM94" s="18"/>
      <c r="AN94" s="122">
        <f>AN93+AH94-AM94</f>
        <v>1838.9720000000002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36800</v>
      </c>
      <c r="E95" s="68"/>
      <c r="F95" s="52">
        <f>SUM(F92:F94)</f>
        <v>32071</v>
      </c>
      <c r="G95" s="53"/>
      <c r="H95" s="69"/>
      <c r="I95" s="52">
        <f>SUM(I92:I94)</f>
        <v>37586</v>
      </c>
      <c r="J95" s="52">
        <f>SUM(J92:J94)</f>
        <v>36960</v>
      </c>
      <c r="K95" s="21">
        <f>IF(J95&gt;0,(J92*K92+J93*K93+J94*K94)/J95,0)</f>
        <v>8.299510281385282E-2</v>
      </c>
      <c r="L95" s="53">
        <f>L92+L93+L94</f>
        <v>33892.501000000004</v>
      </c>
      <c r="M95" s="54">
        <f>IF(L95&gt;0,N95/L95,0)</f>
        <v>0.71440738575179208</v>
      </c>
      <c r="N95" s="55">
        <f>N92+N93+N94</f>
        <v>24213.053036000001</v>
      </c>
      <c r="O95" s="21">
        <f>IF(L95&gt;0,P95/L95,0)</f>
        <v>0.21863394498387709</v>
      </c>
      <c r="P95" s="55">
        <f>P92+P93+P94</f>
        <v>7410.0511990000005</v>
      </c>
      <c r="Q95" s="21">
        <f>IF(L95&gt;0,R95/L95,0)</f>
        <v>6.6958669264330764E-2</v>
      </c>
      <c r="R95" s="55">
        <f>R92+R93+R94</f>
        <v>2269.396765</v>
      </c>
      <c r="S95" s="21">
        <f>IF(L95&gt;0,T95/L95,0)</f>
        <v>0.1746487770554318</v>
      </c>
      <c r="T95" s="55">
        <f>T92+T93+T94</f>
        <v>5919.2838510000001</v>
      </c>
      <c r="U95" s="21">
        <f>IF(L95&gt;0,V95/L95,0)</f>
        <v>0.536363206362375</v>
      </c>
      <c r="V95" s="55">
        <f>V92+V93+V94</f>
        <v>18178.690508000003</v>
      </c>
      <c r="W95" s="21">
        <f>IF(L95&gt;0,X95/L95,0)</f>
        <v>0.39669442423266427</v>
      </c>
      <c r="X95" s="55">
        <f>X92+X93+X94</f>
        <v>13444.96617</v>
      </c>
      <c r="Y95" s="56">
        <f>IF(L95&gt;0,Z95/L95,0)</f>
        <v>3.1968411608219766E-3</v>
      </c>
      <c r="Z95" s="57">
        <f>SUM(Z92:Z94)</f>
        <v>108.34894224000001</v>
      </c>
      <c r="AA95" s="63">
        <f>IF(L95&gt;0,(AA92*L92+AA93*L93+AA94*L94)/L95,0)</f>
        <v>2.7384538274829581E-3</v>
      </c>
      <c r="AB95" s="56">
        <f>IF(J95&gt;0,(J92*AB92+J93*AB93+J94*AB94)/J95,0)</f>
        <v>3.0326352813852815E-4</v>
      </c>
      <c r="AC95" s="53">
        <f>SUM(AC92:AC94)</f>
        <v>10.279216739999999</v>
      </c>
      <c r="AD95" s="54">
        <f>IF(J95&gt;0,(J92*AD92+J93*AD93+J94*AD94)/J95,0)</f>
        <v>0.22842786255411257</v>
      </c>
      <c r="AE95" s="59">
        <f>SUM(AE92:AE94)</f>
        <v>87.800978999999998</v>
      </c>
      <c r="AF95" s="54">
        <f>IF(AND(Z95&gt;0),((Z92*AF92+Z93*AF93+Z94*AF94)/Z95),0)</f>
        <v>0.90633017283115269</v>
      </c>
      <c r="AG95" s="58">
        <f t="shared" si="3"/>
        <v>0.8903969261053194</v>
      </c>
      <c r="AH95" s="52">
        <f>SUM(AH92:AH94)</f>
        <v>423</v>
      </c>
      <c r="AI95" s="21">
        <f>IF(AH95&gt;0,(AI92*AH92+AI93*AH93+AI94*AH94)/AH95,0)</f>
        <v>9.3014184397163122E-2</v>
      </c>
      <c r="AJ95" s="54">
        <f>IF(J95&gt;0,(AJ92*J92+AJ93*J93+AJ94*J94)/J95,0)</f>
        <v>0.23696008658008658</v>
      </c>
      <c r="AK95" s="59">
        <f>SUM(AK92:AK94)</f>
        <v>90.944185500000003</v>
      </c>
      <c r="AL95" s="70"/>
      <c r="AM95" s="57">
        <f>SUM(AM92:AM94)</f>
        <v>1004.94</v>
      </c>
      <c r="AN95" s="124"/>
      <c r="AO95" s="125">
        <f>AN94</f>
        <v>1838.9720000000002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24" t="s">
        <v>52</v>
      </c>
      <c r="D96" s="12">
        <v>4052</v>
      </c>
      <c r="E96" s="12">
        <v>0</v>
      </c>
      <c r="F96" s="12">
        <v>6099</v>
      </c>
      <c r="G96" s="13">
        <v>0.5</v>
      </c>
      <c r="H96" s="13">
        <v>3.8</v>
      </c>
      <c r="I96" s="12">
        <v>7014</v>
      </c>
      <c r="J96" s="12">
        <v>12428</v>
      </c>
      <c r="K96" s="14">
        <v>7.2999999999999995E-2</v>
      </c>
      <c r="L96" s="25">
        <f>J96*(1-K96)</f>
        <v>11520.756000000001</v>
      </c>
      <c r="M96" s="15">
        <v>0.80900000000000005</v>
      </c>
      <c r="N96" s="26">
        <f>L96*M96</f>
        <v>9320.2916040000018</v>
      </c>
      <c r="O96" s="14">
        <v>0.107</v>
      </c>
      <c r="P96" s="26">
        <f>L96*O96</f>
        <v>1232.720892</v>
      </c>
      <c r="Q96" s="16">
        <v>8.4000000000000005E-2</v>
      </c>
      <c r="R96" s="26">
        <f>L96*Q96</f>
        <v>967.74350400000014</v>
      </c>
      <c r="S96" s="16">
        <v>0.186</v>
      </c>
      <c r="T96" s="26">
        <f>L96*S96</f>
        <v>2142.8606160000004</v>
      </c>
      <c r="U96" s="16">
        <v>0.51700000000000002</v>
      </c>
      <c r="V96" s="26">
        <f>L96*U96</f>
        <v>5956.2308520000006</v>
      </c>
      <c r="W96" s="16">
        <v>0.4</v>
      </c>
      <c r="X96" s="26">
        <f>W96*L96</f>
        <v>4608.3024000000005</v>
      </c>
      <c r="Y96" s="17">
        <v>3.31E-3</v>
      </c>
      <c r="Z96" s="61">
        <f>L96*Y96</f>
        <v>38.133702360000001</v>
      </c>
      <c r="AA96" s="28">
        <f>IF(J96&gt;0,(AC96+AK96)/J96,0)</f>
        <v>3.4875254908271649E-3</v>
      </c>
      <c r="AB96" s="17">
        <v>2.9999999999999997E-4</v>
      </c>
      <c r="AC96" s="25">
        <f>AB96*L96</f>
        <v>3.4562268</v>
      </c>
      <c r="AD96" s="141">
        <v>0.2092</v>
      </c>
      <c r="AE96" s="31">
        <f>AH96*(1-AI96)*AD96</f>
        <v>34.986608000000004</v>
      </c>
      <c r="AF96" s="29">
        <f>IF(AND(AD96&gt;0,AB96&gt;0,Y96&gt;0),((Y96-AB96)*AD96)/((AD96-AB96)*Y96),0)</f>
        <v>0.91067149317602347</v>
      </c>
      <c r="AG96" s="62">
        <f t="shared" si="3"/>
        <v>0.91513023057552512</v>
      </c>
      <c r="AH96" s="12">
        <v>185</v>
      </c>
      <c r="AI96" s="14">
        <v>9.6000000000000002E-2</v>
      </c>
      <c r="AJ96" s="15">
        <v>0.23849999999999999</v>
      </c>
      <c r="AK96" s="31">
        <f t="shared" si="6"/>
        <v>39.886740000000003</v>
      </c>
      <c r="AL96" s="19">
        <v>1.7</v>
      </c>
      <c r="AM96" s="19">
        <v>1001.46</v>
      </c>
      <c r="AN96" s="119">
        <f>AN94+AH96-AM96</f>
        <v>1022.5120000000002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53</v>
      </c>
      <c r="D97" s="35">
        <v>16248</v>
      </c>
      <c r="E97" s="44">
        <v>2</v>
      </c>
      <c r="F97" s="35">
        <v>14245</v>
      </c>
      <c r="G97" s="36">
        <v>0.7</v>
      </c>
      <c r="H97" s="38">
        <v>2.8</v>
      </c>
      <c r="I97" s="35">
        <v>15841</v>
      </c>
      <c r="J97" s="35">
        <v>12348</v>
      </c>
      <c r="K97" s="66">
        <v>7.6999999999999999E-2</v>
      </c>
      <c r="L97" s="38">
        <f>J97*(1-K97)</f>
        <v>11397.204</v>
      </c>
      <c r="M97" s="39">
        <v>0.748</v>
      </c>
      <c r="N97" s="26">
        <f>L97*M97</f>
        <v>8525.1085920000005</v>
      </c>
      <c r="O97" s="37">
        <v>0.17699999999999999</v>
      </c>
      <c r="P97" s="26">
        <f>L97*O97</f>
        <v>2017.3051079999998</v>
      </c>
      <c r="Q97" s="40">
        <v>7.4999999999999997E-2</v>
      </c>
      <c r="R97" s="26">
        <f>L97*Q97</f>
        <v>854.7903</v>
      </c>
      <c r="S97" s="40">
        <v>0.185</v>
      </c>
      <c r="T97" s="26">
        <f>L97*S97</f>
        <v>2108.4827399999999</v>
      </c>
      <c r="U97" s="40">
        <v>0.52500000000000002</v>
      </c>
      <c r="V97" s="26">
        <f>L97*U97</f>
        <v>5983.5321000000004</v>
      </c>
      <c r="W97" s="40">
        <v>0.4</v>
      </c>
      <c r="X97" s="26">
        <f>W97*L97</f>
        <v>4558.8815999999997</v>
      </c>
      <c r="Y97" s="41">
        <v>3.32E-3</v>
      </c>
      <c r="Z97" s="18">
        <f>L97*Y97</f>
        <v>37.838717279999997</v>
      </c>
      <c r="AA97" s="28">
        <f>IF(J97&gt;0,(AC97+AK97)/J97,0)</f>
        <v>3.3619482701652088E-3</v>
      </c>
      <c r="AB97" s="41">
        <v>3.1E-4</v>
      </c>
      <c r="AC97" s="38">
        <f>AB97*L97</f>
        <v>3.5331332399999997</v>
      </c>
      <c r="AD97" s="29">
        <v>0.21299999999999999</v>
      </c>
      <c r="AE97" s="42">
        <f>AH97*(1-AI97)*AD97</f>
        <v>35.622120000000002</v>
      </c>
      <c r="AF97" s="29">
        <f>IF(AND(AD97&gt;0,AB97&gt;0,Y97&gt;0),((Y97-AB97)*AD97)/((AD97-AB97)*Y97),0)</f>
        <v>0.90794793259265849</v>
      </c>
      <c r="AG97" s="30">
        <f t="shared" si="3"/>
        <v>0.90903242487574842</v>
      </c>
      <c r="AH97" s="35">
        <v>185</v>
      </c>
      <c r="AI97" s="66">
        <v>9.6000000000000002E-2</v>
      </c>
      <c r="AJ97" s="67">
        <v>0.2271</v>
      </c>
      <c r="AK97" s="42">
        <f t="shared" si="6"/>
        <v>37.980204000000001</v>
      </c>
      <c r="AL97" s="18">
        <v>1.65</v>
      </c>
      <c r="AM97" s="18"/>
      <c r="AN97" s="122">
        <f>AN96+AH97-AM97</f>
        <v>1207.5120000000002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50</v>
      </c>
      <c r="D98" s="44">
        <v>17500</v>
      </c>
      <c r="E98" s="44">
        <v>1</v>
      </c>
      <c r="F98" s="44">
        <v>14276</v>
      </c>
      <c r="G98" s="38">
        <v>0.5</v>
      </c>
      <c r="H98" s="38">
        <v>3</v>
      </c>
      <c r="I98" s="44">
        <v>15813</v>
      </c>
      <c r="J98" s="44">
        <v>12255</v>
      </c>
      <c r="K98" s="66">
        <v>8.2000000000000003E-2</v>
      </c>
      <c r="L98" s="38">
        <f>J98*(1-K98)</f>
        <v>11250.09</v>
      </c>
      <c r="M98" s="29">
        <v>0.73499999999999999</v>
      </c>
      <c r="N98" s="26">
        <f>L98*M98</f>
        <v>8268.8161500000006</v>
      </c>
      <c r="O98" s="40">
        <v>0.104</v>
      </c>
      <c r="P98" s="26">
        <f>L98*O98</f>
        <v>1170.00936</v>
      </c>
      <c r="Q98" s="40">
        <v>0.161</v>
      </c>
      <c r="R98" s="26">
        <f>L98*Q98</f>
        <v>1811.26449</v>
      </c>
      <c r="S98" s="40">
        <v>0.19600000000000001</v>
      </c>
      <c r="T98" s="26">
        <f>L98*S98</f>
        <v>2205.01764</v>
      </c>
      <c r="U98" s="40">
        <v>0.51900000000000002</v>
      </c>
      <c r="V98" s="26">
        <f>L98*U98</f>
        <v>5838.7967100000005</v>
      </c>
      <c r="W98" s="40">
        <v>0.41</v>
      </c>
      <c r="X98" s="26">
        <f>W98*L98</f>
        <v>4612.5369000000001</v>
      </c>
      <c r="Y98" s="48">
        <v>3.2599999999999999E-3</v>
      </c>
      <c r="Z98" s="18">
        <f>L98*Y98</f>
        <v>36.675293400000001</v>
      </c>
      <c r="AA98" s="28">
        <f>IF(J98&gt;0,(AC98+AK98)/J98,0)</f>
        <v>3.034389457364341E-3</v>
      </c>
      <c r="AB98" s="48">
        <v>2.7999999999999998E-4</v>
      </c>
      <c r="AC98" s="38">
        <f>AB98*L98</f>
        <v>3.1500252</v>
      </c>
      <c r="AD98" s="29">
        <v>0.2253</v>
      </c>
      <c r="AE98" s="42">
        <f>AH98*(1-AI98)*AD98</f>
        <v>31.197741600000001</v>
      </c>
      <c r="AF98" s="29">
        <f>IF(AND(AD98&gt;0,AB98&gt;0,Y98&gt;0),((Y98-AB98)*AD98)/((AD98-AB98)*Y98),0)</f>
        <v>0.91524788798596224</v>
      </c>
      <c r="AG98" s="30">
        <f t="shared" si="3"/>
        <v>0.90875963772109425</v>
      </c>
      <c r="AH98" s="44">
        <v>152</v>
      </c>
      <c r="AI98" s="66">
        <v>8.8999999999999996E-2</v>
      </c>
      <c r="AJ98" s="67">
        <v>0.24579999999999999</v>
      </c>
      <c r="AK98" s="42">
        <f t="shared" si="6"/>
        <v>34.0364176</v>
      </c>
      <c r="AL98" s="18">
        <v>1.65</v>
      </c>
      <c r="AM98" s="18"/>
      <c r="AN98" s="122">
        <f>AN97+AH98-AM98</f>
        <v>1359.5120000000002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37800</v>
      </c>
      <c r="E99" s="68"/>
      <c r="F99" s="52">
        <f>SUM(F96:F98)</f>
        <v>34620</v>
      </c>
      <c r="G99" s="53"/>
      <c r="H99" s="69"/>
      <c r="I99" s="52">
        <f>SUM(I96:I98)</f>
        <v>38668</v>
      </c>
      <c r="J99" s="52">
        <f>SUM(J96:J98)</f>
        <v>37031</v>
      </c>
      <c r="K99" s="21">
        <f>IF(J99&gt;0,(J96*K96+J97*K97+J98*K98)/J99,0)</f>
        <v>7.7312251897059217E-2</v>
      </c>
      <c r="L99" s="53">
        <f>L96+L97+L98</f>
        <v>34168.050000000003</v>
      </c>
      <c r="M99" s="54">
        <f>IF(L99&gt;0,N99/L99,0)</f>
        <v>0.76428758287347387</v>
      </c>
      <c r="N99" s="55">
        <f>N96+N97+N98</f>
        <v>26114.216346000001</v>
      </c>
      <c r="O99" s="21">
        <f>IF(L99&gt;0,P99/L99,0)</f>
        <v>0.1293616510160808</v>
      </c>
      <c r="P99" s="55">
        <f>P96+P97+P98</f>
        <v>4420.0353599999999</v>
      </c>
      <c r="Q99" s="21">
        <f>IF(L99&gt;0,R99/L99,0)</f>
        <v>0.10635076611044528</v>
      </c>
      <c r="R99" s="55">
        <f>R96+R97+R98</f>
        <v>3633.7982940000002</v>
      </c>
      <c r="S99" s="21">
        <f>IF(L99&gt;0,T99/L99,0)</f>
        <v>0.18895901276192231</v>
      </c>
      <c r="T99" s="55">
        <f>T96+T97+T98</f>
        <v>6456.3609960000003</v>
      </c>
      <c r="U99" s="21">
        <f>IF(L99&gt;0,V99/L99,0)</f>
        <v>0.52032702076940296</v>
      </c>
      <c r="V99" s="55">
        <f>V96+V97+V98</f>
        <v>17778.559662</v>
      </c>
      <c r="W99" s="21">
        <f>IF(L99&gt;0,X99/L99,0)</f>
        <v>0.40329257595911966</v>
      </c>
      <c r="X99" s="55">
        <f>X96+X97+X98</f>
        <v>13779.7209</v>
      </c>
      <c r="Y99" s="56">
        <f>IF(L99&gt;0,Z99/L99,0)</f>
        <v>3.2968727521763752E-3</v>
      </c>
      <c r="Z99" s="57">
        <f>SUM(Z96:Z98)</f>
        <v>112.64771304</v>
      </c>
      <c r="AA99" s="63">
        <f>IF(L99&gt;0,(AA96*L96+AA97*L97+AA98*L98)/L99,0)</f>
        <v>3.2964390706089457E-3</v>
      </c>
      <c r="AB99" s="56">
        <f>IF(J99&gt;0,(J96*AB96+J97*AB97+J98*AB98)/J99,0)</f>
        <v>2.9671572466312006E-4</v>
      </c>
      <c r="AC99" s="53">
        <f>SUM(AC96:AC98)</f>
        <v>10.139385239999999</v>
      </c>
      <c r="AD99" s="54">
        <f>IF(J99&gt;0,(J96*AD96+J97*AD97+J98*AD98)/J99,0)</f>
        <v>0.21579522832221648</v>
      </c>
      <c r="AE99" s="59">
        <f>SUM(AE96:AE98)</f>
        <v>101.80646960000001</v>
      </c>
      <c r="AF99" s="54">
        <f>IF(AND(Z99&gt;0),((Z96*AF96+Z97*AF97+Z98*AF98)/Z99),0)</f>
        <v>0.91124660102075017</v>
      </c>
      <c r="AG99" s="58">
        <f t="shared" si="3"/>
        <v>0.91112916690589474</v>
      </c>
      <c r="AH99" s="52">
        <f>SUM(AH96:AH98)</f>
        <v>522</v>
      </c>
      <c r="AI99" s="21">
        <f>IF(AH99&gt;0,(AI96*AH96+AI97*AH97+AI98*AH98)/AH99,0)</f>
        <v>9.396168582375479E-2</v>
      </c>
      <c r="AJ99" s="54">
        <f>IF(J99&gt;0,(AJ96*J96+AJ97*J97+AJ98*J98)/J99,0)</f>
        <v>0.23711452026680346</v>
      </c>
      <c r="AK99" s="59">
        <f>SUM(AK96:AK98)</f>
        <v>111.90336160000001</v>
      </c>
      <c r="AL99" s="70"/>
      <c r="AM99" s="57">
        <f>SUM(AM96:AM98)</f>
        <v>1001.46</v>
      </c>
      <c r="AN99" s="124"/>
      <c r="AO99" s="125">
        <f>AN98</f>
        <v>1359.5120000000002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47" t="s">
        <v>51</v>
      </c>
      <c r="D100" s="12">
        <v>5540</v>
      </c>
      <c r="E100" s="73">
        <v>1</v>
      </c>
      <c r="F100" s="12">
        <v>5234</v>
      </c>
      <c r="G100" s="74">
        <v>0.6</v>
      </c>
      <c r="H100" s="74">
        <v>3</v>
      </c>
      <c r="I100" s="12">
        <v>6101</v>
      </c>
      <c r="J100" s="12">
        <v>12056</v>
      </c>
      <c r="K100" s="66">
        <v>7.9000000000000001E-2</v>
      </c>
      <c r="L100" s="25">
        <f>J100*(1-K100)</f>
        <v>11103.576000000001</v>
      </c>
      <c r="M100" s="15">
        <v>0.83199999999999996</v>
      </c>
      <c r="N100" s="26">
        <f>L100*M100</f>
        <v>9238.1752319999996</v>
      </c>
      <c r="O100" s="14">
        <v>5.6000000000000001E-2</v>
      </c>
      <c r="P100" s="26">
        <f>L100*O100</f>
        <v>621.8002560000001</v>
      </c>
      <c r="Q100" s="16">
        <v>0.112</v>
      </c>
      <c r="R100" s="26">
        <f>L100*Q100</f>
        <v>1243.6005120000002</v>
      </c>
      <c r="S100" s="16">
        <v>0.18</v>
      </c>
      <c r="T100" s="26">
        <f>L100*S100</f>
        <v>1998.6436800000001</v>
      </c>
      <c r="U100" s="16">
        <v>0.54</v>
      </c>
      <c r="V100" s="26">
        <f>L100*U100</f>
        <v>5995.9310400000013</v>
      </c>
      <c r="W100" s="16">
        <v>0.41</v>
      </c>
      <c r="X100" s="26">
        <f>W100*L100</f>
        <v>4552.4661599999999</v>
      </c>
      <c r="Y100" s="17">
        <v>3.2699999999999999E-3</v>
      </c>
      <c r="Z100" s="61">
        <f>L100*Y100</f>
        <v>36.308693519999999</v>
      </c>
      <c r="AA100" s="28">
        <f>IF(J100&gt;0,(AC100+AK100)/J100,0)</f>
        <v>3.6573696748506972E-3</v>
      </c>
      <c r="AB100" s="17">
        <v>2.9999999999999997E-4</v>
      </c>
      <c r="AC100" s="25">
        <f>AB100*L100</f>
        <v>3.3310727999999998</v>
      </c>
      <c r="AD100" s="141">
        <v>0.21940000000000001</v>
      </c>
      <c r="AE100" s="31">
        <f>AH100*(1-AI100)*AD100</f>
        <v>38.333568</v>
      </c>
      <c r="AF100" s="29">
        <f>IF(AND(AD100&gt;0,AB100&gt;0,Y100&gt;0),((Y100-AB100)*AD100)/((AD100-AB100)*Y100),0)</f>
        <v>0.90950050037894814</v>
      </c>
      <c r="AG100" s="62">
        <f t="shared" ref="AG100:AG127" si="7">IF(AND(AA100&gt;0,AJ100&gt;0,AB100&gt;0),((AJ100*(AA100-AB100))/(AA100*(AJ100-AB100))),0)</f>
        <v>0.91915577786396419</v>
      </c>
      <c r="AH100" s="12">
        <v>192</v>
      </c>
      <c r="AI100" s="66">
        <v>0.09</v>
      </c>
      <c r="AJ100" s="67">
        <v>0.23330000000000001</v>
      </c>
      <c r="AK100" s="31">
        <f t="shared" si="6"/>
        <v>40.762176000000004</v>
      </c>
      <c r="AL100" s="75">
        <v>1.7</v>
      </c>
      <c r="AM100" s="75">
        <v>1004.12</v>
      </c>
      <c r="AN100" s="119">
        <f>AN98+AH100-AM100</f>
        <v>547.39200000000017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53</v>
      </c>
      <c r="D101" s="35">
        <v>19560</v>
      </c>
      <c r="E101" s="44">
        <v>0</v>
      </c>
      <c r="F101" s="35">
        <v>14968</v>
      </c>
      <c r="G101" s="36">
        <v>0.5</v>
      </c>
      <c r="H101" s="38">
        <v>2.8</v>
      </c>
      <c r="I101" s="35">
        <v>16415</v>
      </c>
      <c r="J101" s="35">
        <v>12181</v>
      </c>
      <c r="K101" s="66">
        <v>8.7999999999999995E-2</v>
      </c>
      <c r="L101" s="38">
        <f>J101*(1-K101)</f>
        <v>11109.072</v>
      </c>
      <c r="M101" s="39">
        <v>0.85899999999999999</v>
      </c>
      <c r="N101" s="26">
        <f>L101*M101</f>
        <v>9542.6928480000006</v>
      </c>
      <c r="O101" s="37">
        <v>9.0999999999999998E-2</v>
      </c>
      <c r="P101" s="26">
        <f>L101*O101</f>
        <v>1010.925552</v>
      </c>
      <c r="Q101" s="40">
        <v>0.05</v>
      </c>
      <c r="R101" s="26">
        <f>L101*Q101</f>
        <v>555.45360000000005</v>
      </c>
      <c r="S101" s="40">
        <v>0.187</v>
      </c>
      <c r="T101" s="26">
        <f>L101*S101</f>
        <v>2077.3964639999999</v>
      </c>
      <c r="U101" s="40">
        <v>0.52600000000000002</v>
      </c>
      <c r="V101" s="26">
        <f>L101*U101</f>
        <v>5843.3718720000006</v>
      </c>
      <c r="W101" s="40">
        <v>0.41</v>
      </c>
      <c r="X101" s="26">
        <f>W101*L101</f>
        <v>4554.7195199999996</v>
      </c>
      <c r="Y101" s="41">
        <v>3.3E-3</v>
      </c>
      <c r="Z101" s="18">
        <f>L101*Y101</f>
        <v>36.659937599999999</v>
      </c>
      <c r="AA101" s="28">
        <f>IF(J101&gt;0,(AC101+AK101)/J101,0)</f>
        <v>3.0962500287332736E-3</v>
      </c>
      <c r="AB101" s="41">
        <v>2.9999999999999997E-4</v>
      </c>
      <c r="AC101" s="38">
        <f>AB101*L101</f>
        <v>3.3327215999999997</v>
      </c>
      <c r="AD101" s="29">
        <v>0.2198</v>
      </c>
      <c r="AE101" s="42">
        <f>AH101*(1-AI101)*AD101</f>
        <v>32.857902000000003</v>
      </c>
      <c r="AF101" s="29">
        <f>IF(AND(AD101&gt;0,AB101&gt;0,Y101&gt;0),((Y101-AB101)*AD101)/((AD101-AB101)*Y101),0)</f>
        <v>0.91033340236073712</v>
      </c>
      <c r="AG101" s="30">
        <f t="shared" si="7"/>
        <v>0.90428810623650913</v>
      </c>
      <c r="AH101" s="35">
        <v>165</v>
      </c>
      <c r="AI101" s="66">
        <v>9.4E-2</v>
      </c>
      <c r="AJ101" s="67">
        <v>0.23</v>
      </c>
      <c r="AK101" s="42">
        <f t="shared" si="6"/>
        <v>34.382700000000007</v>
      </c>
      <c r="AL101" s="18">
        <v>1.6</v>
      </c>
      <c r="AM101" s="18"/>
      <c r="AN101" s="122">
        <f>AN100+AH101-AM101</f>
        <v>712.39200000000017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50</v>
      </c>
      <c r="D102" s="44">
        <v>13240</v>
      </c>
      <c r="E102" s="44">
        <v>0</v>
      </c>
      <c r="F102" s="44">
        <v>14363</v>
      </c>
      <c r="G102" s="38">
        <v>0.6</v>
      </c>
      <c r="H102" s="38">
        <v>3.4</v>
      </c>
      <c r="I102" s="44">
        <v>15908</v>
      </c>
      <c r="J102" s="44">
        <v>12213</v>
      </c>
      <c r="K102" s="66">
        <v>7.8E-2</v>
      </c>
      <c r="L102" s="38">
        <f>J102*(1-K102)</f>
        <v>11260.386</v>
      </c>
      <c r="M102" s="29">
        <v>0.78500000000000003</v>
      </c>
      <c r="N102" s="26">
        <f>L102*M102</f>
        <v>8839.40301</v>
      </c>
      <c r="O102" s="40">
        <v>0.188</v>
      </c>
      <c r="P102" s="26">
        <f>L102*O102</f>
        <v>2116.9525680000002</v>
      </c>
      <c r="Q102" s="40">
        <v>2.7E-2</v>
      </c>
      <c r="R102" s="26">
        <f>L102*Q102</f>
        <v>304.03042199999999</v>
      </c>
      <c r="S102" s="40">
        <v>0.19400000000000001</v>
      </c>
      <c r="T102" s="26">
        <f>L102*S102</f>
        <v>2184.5148840000002</v>
      </c>
      <c r="U102" s="40">
        <v>0.52500000000000002</v>
      </c>
      <c r="V102" s="26">
        <f>L102*U102</f>
        <v>5911.7026500000002</v>
      </c>
      <c r="W102" s="40">
        <v>0.42</v>
      </c>
      <c r="X102" s="26">
        <f>W102*L102</f>
        <v>4729.3621199999998</v>
      </c>
      <c r="Y102" s="48">
        <v>3.3300000000000001E-3</v>
      </c>
      <c r="Z102" s="18">
        <f>L102*Y102</f>
        <v>37.497085380000001</v>
      </c>
      <c r="AA102" s="28">
        <f>IF(J102&gt;0,(AC102+AK102)/J102,0)</f>
        <v>3.2240675460574806E-3</v>
      </c>
      <c r="AB102" s="48">
        <v>2.9E-4</v>
      </c>
      <c r="AC102" s="38">
        <f>AB102*L102</f>
        <v>3.2655119400000001</v>
      </c>
      <c r="AD102" s="29">
        <v>0.21410000000000001</v>
      </c>
      <c r="AE102" s="42">
        <f>AH102*(1-AI102)*AD102</f>
        <v>34.057957500000008</v>
      </c>
      <c r="AF102" s="29">
        <f>IF(AND(AD102&gt;0,AB102&gt;0,Y102&gt;0),((Y102-AB102)*AD102)/((AD102-AB102)*Y102),0)</f>
        <v>0.91415113724640884</v>
      </c>
      <c r="AG102" s="30">
        <f t="shared" si="7"/>
        <v>0.91121562036452186</v>
      </c>
      <c r="AH102" s="44">
        <v>175</v>
      </c>
      <c r="AI102" s="66">
        <v>9.0999999999999998E-2</v>
      </c>
      <c r="AJ102" s="67">
        <v>0.22700000000000001</v>
      </c>
      <c r="AK102" s="42">
        <f t="shared" si="6"/>
        <v>36.110025000000007</v>
      </c>
      <c r="AL102" s="18">
        <v>1.65</v>
      </c>
      <c r="AM102" s="18"/>
      <c r="AN102" s="122">
        <f>AN101+AH102-AM102</f>
        <v>887.39200000000017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38340</v>
      </c>
      <c r="E103" s="79"/>
      <c r="F103" s="52">
        <f>SUM(F100:F102)</f>
        <v>34565</v>
      </c>
      <c r="G103" s="146"/>
      <c r="H103" s="80"/>
      <c r="I103" s="52">
        <f>SUM(I100:I102)</f>
        <v>38424</v>
      </c>
      <c r="J103" s="52">
        <f>SUM(J100:J102)</f>
        <v>36450</v>
      </c>
      <c r="K103" s="21">
        <f>IF(J103&gt;0,(J100*K100+J101*K101+J102*K102)/J103,0)</f>
        <v>8.1672592592592588E-2</v>
      </c>
      <c r="L103" s="53">
        <f>L100+L101+L102</f>
        <v>33473.034</v>
      </c>
      <c r="M103" s="54">
        <f>IF(L103&gt;0,N103/L103,0)</f>
        <v>0.82514991291198769</v>
      </c>
      <c r="N103" s="55">
        <f>N100+N101+N102</f>
        <v>27620.271090000002</v>
      </c>
      <c r="O103" s="21">
        <f>IF(L103&gt;0,P103/L103,0)</f>
        <v>0.11202086957519299</v>
      </c>
      <c r="P103" s="55">
        <f>P100+P101+P102</f>
        <v>3749.6783760000003</v>
      </c>
      <c r="Q103" s="21">
        <f>IF(L103&gt;0,R103/L103,0)</f>
        <v>6.2829217512819432E-2</v>
      </c>
      <c r="R103" s="55">
        <f>R100+R101+R102</f>
        <v>2103.0845340000001</v>
      </c>
      <c r="S103" s="21">
        <f>IF(L103&gt;0,T103/L103,0)</f>
        <v>0.18703279266528397</v>
      </c>
      <c r="T103" s="55">
        <f>T100+T101+T102</f>
        <v>6260.5550280000007</v>
      </c>
      <c r="U103" s="21">
        <f>IF(L103&gt;0,V103/L103,0)</f>
        <v>0.5303076369474008</v>
      </c>
      <c r="V103" s="55">
        <f>V100+V101+V102</f>
        <v>17751.005562000002</v>
      </c>
      <c r="W103" s="21">
        <f>IF(L103&gt;0,X103/L103,0)</f>
        <v>0.41336401713689885</v>
      </c>
      <c r="X103" s="55">
        <f>X100+X101+X102</f>
        <v>13836.547799999998</v>
      </c>
      <c r="Y103" s="56">
        <f>IF(L103&gt;0,Z103/L103,0)</f>
        <v>3.3001405399940742E-3</v>
      </c>
      <c r="Z103" s="57">
        <f>SUM(Z100:Z102)</f>
        <v>110.4657165</v>
      </c>
      <c r="AA103" s="63">
        <f>IF(L103&gt;0,(AA100*L100+AA101*L101+AA102*L102)/L103,0)</f>
        <v>3.3253810127483524E-3</v>
      </c>
      <c r="AB103" s="56">
        <f>IF(J103&gt;0,(J100*AB100+J101*AB101+J102*AB102)/J103,0)</f>
        <v>2.9664938271604935E-4</v>
      </c>
      <c r="AC103" s="53">
        <f>SUM(AC100:AC102)</f>
        <v>9.9293063400000001</v>
      </c>
      <c r="AD103" s="54">
        <f>IF(J103&gt;0,(J100*AD100+J101*AD101+J102*AD102)/J103,0)</f>
        <v>0.21775784636488338</v>
      </c>
      <c r="AE103" s="59">
        <f>SUM(AE100:AE102)</f>
        <v>105.24942750000002</v>
      </c>
      <c r="AF103" s="54">
        <f>IF(AND(Z103&gt;0),((Z100*AF100+Z101*AF101+Z102*AF102)/Z103),0)</f>
        <v>0.91135555069557606</v>
      </c>
      <c r="AG103" s="58">
        <f t="shared" si="7"/>
        <v>0.91196815988854685</v>
      </c>
      <c r="AH103" s="52">
        <f>SUM(AH100:AH102)</f>
        <v>532</v>
      </c>
      <c r="AI103" s="21">
        <f>IF(AH103&gt;0,(AI100*AH100+AI101*AH101+AI102*AH102)/AH103,0)</f>
        <v>9.156954887218044E-2</v>
      </c>
      <c r="AJ103" s="54">
        <f>IF(J103&gt;0,(AJ100*J100+AJ101*J101+AJ102*J102)/J103,0)</f>
        <v>0.23008630452674897</v>
      </c>
      <c r="AK103" s="59">
        <f>SUM(AK100:AK102)</f>
        <v>111.25490100000002</v>
      </c>
      <c r="AL103" s="81"/>
      <c r="AM103" s="57">
        <f>SUM(AM100:AM102)</f>
        <v>1004.12</v>
      </c>
      <c r="AN103" s="127"/>
      <c r="AO103" s="125">
        <f>AN102</f>
        <v>887.39200000000017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47" t="s">
        <v>51</v>
      </c>
      <c r="D104" s="12">
        <v>4982</v>
      </c>
      <c r="E104" s="12">
        <v>1</v>
      </c>
      <c r="F104" s="12">
        <v>5496</v>
      </c>
      <c r="G104" s="13">
        <v>0.4</v>
      </c>
      <c r="H104" s="13">
        <v>3.2</v>
      </c>
      <c r="I104" s="12">
        <v>6278</v>
      </c>
      <c r="J104" s="12">
        <v>12275</v>
      </c>
      <c r="K104" s="14">
        <v>7.6999999999999999E-2</v>
      </c>
      <c r="L104" s="25">
        <f>J104*(1-K104)</f>
        <v>11329.825000000001</v>
      </c>
      <c r="M104" s="15">
        <v>0.82399999999999995</v>
      </c>
      <c r="N104" s="26">
        <f>L104*M104</f>
        <v>9335.7757999999994</v>
      </c>
      <c r="O104" s="14">
        <v>0.13600000000000001</v>
      </c>
      <c r="P104" s="26">
        <f>L104*O104</f>
        <v>1540.8562000000002</v>
      </c>
      <c r="Q104" s="16">
        <v>0.04</v>
      </c>
      <c r="R104" s="26">
        <f>L104*Q104</f>
        <v>453.19300000000004</v>
      </c>
      <c r="S104" s="16">
        <v>0.182</v>
      </c>
      <c r="T104" s="26">
        <f>L104*S104</f>
        <v>2062.0281500000001</v>
      </c>
      <c r="U104" s="16">
        <v>0.53200000000000003</v>
      </c>
      <c r="V104" s="26">
        <f>L104*U104</f>
        <v>6027.4669000000004</v>
      </c>
      <c r="W104" s="16">
        <v>0.41</v>
      </c>
      <c r="X104" s="26">
        <f>W104*L104</f>
        <v>4645.2282500000001</v>
      </c>
      <c r="Y104" s="17">
        <v>3.3999999999999998E-3</v>
      </c>
      <c r="Z104" s="61">
        <f>L104*Y104</f>
        <v>38.521405000000001</v>
      </c>
      <c r="AA104" s="28">
        <f>IF(J104&gt;0,(AC104+AK104)/J104,0)</f>
        <v>3.3122816496945007E-3</v>
      </c>
      <c r="AB104" s="17">
        <v>2.9E-4</v>
      </c>
      <c r="AC104" s="25">
        <f>AB104*L104</f>
        <v>3.2856492500000001</v>
      </c>
      <c r="AD104" s="141">
        <v>0.214</v>
      </c>
      <c r="AE104" s="31">
        <f>AH104*(1-AI104)*AD104</f>
        <v>35.832160000000002</v>
      </c>
      <c r="AF104" s="29">
        <f>IF(AND(AD104&gt;0,AB104&gt;0,Y104&gt;0),((Y104-AB104)*AD104)/((AD104-AB104)*Y104),0)</f>
        <v>0.91594711910312776</v>
      </c>
      <c r="AG104" s="62">
        <f t="shared" si="7"/>
        <v>0.91363412838708591</v>
      </c>
      <c r="AH104" s="12">
        <v>184</v>
      </c>
      <c r="AI104" s="14">
        <v>0.09</v>
      </c>
      <c r="AJ104" s="15">
        <v>0.22320000000000001</v>
      </c>
      <c r="AK104" s="31">
        <f t="shared" ref="AK104:AK114" si="8">AH104*(1-AI104)*AJ104</f>
        <v>37.372608</v>
      </c>
      <c r="AL104" s="19">
        <v>1.68</v>
      </c>
      <c r="AM104" s="19">
        <v>750.36</v>
      </c>
      <c r="AN104" s="119">
        <f>AN102+AH104-AM104</f>
        <v>321.03200000000027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54</v>
      </c>
      <c r="D105" s="35">
        <v>17752</v>
      </c>
      <c r="E105" s="44">
        <v>1</v>
      </c>
      <c r="F105" s="35">
        <v>14110</v>
      </c>
      <c r="G105" s="36">
        <v>0.6</v>
      </c>
      <c r="H105" s="38">
        <v>3.4</v>
      </c>
      <c r="I105" s="35">
        <v>15220</v>
      </c>
      <c r="J105" s="35">
        <v>12229</v>
      </c>
      <c r="K105" s="66">
        <v>7.5999999999999998E-2</v>
      </c>
      <c r="L105" s="38">
        <f>J105*(1-K105)</f>
        <v>11299.596000000001</v>
      </c>
      <c r="M105" s="39">
        <v>0.83699999999999997</v>
      </c>
      <c r="N105" s="26">
        <f>L105*M105</f>
        <v>9457.7618520000015</v>
      </c>
      <c r="O105" s="37">
        <v>0.108</v>
      </c>
      <c r="P105" s="26">
        <f>L105*O105</f>
        <v>1220.3563680000002</v>
      </c>
      <c r="Q105" s="40">
        <v>5.5E-2</v>
      </c>
      <c r="R105" s="26">
        <f>L105*Q105</f>
        <v>621.47778000000005</v>
      </c>
      <c r="S105" s="40">
        <v>0.187</v>
      </c>
      <c r="T105" s="26">
        <f>L105*S105</f>
        <v>2113.0244520000001</v>
      </c>
      <c r="U105" s="40">
        <v>0.53100000000000003</v>
      </c>
      <c r="V105" s="26">
        <f>L105*U105</f>
        <v>6000.0854760000011</v>
      </c>
      <c r="W105" s="40">
        <v>0.41</v>
      </c>
      <c r="X105" s="26">
        <f>W105*L105</f>
        <v>4632.8343599999998</v>
      </c>
      <c r="Y105" s="41">
        <v>3.3600000000000001E-3</v>
      </c>
      <c r="Z105" s="18">
        <f>L105*Y105</f>
        <v>37.966642560000004</v>
      </c>
      <c r="AA105" s="28">
        <f>IF(J105&gt;0,(AC105+AK105)/J105,0)</f>
        <v>3.3394830321367241E-3</v>
      </c>
      <c r="AB105" s="41">
        <v>2.9999999999999997E-4</v>
      </c>
      <c r="AC105" s="38">
        <f>AB105*L105</f>
        <v>3.3898788</v>
      </c>
      <c r="AD105" s="29">
        <v>0.2145</v>
      </c>
      <c r="AE105" s="42">
        <f>AH105*(1-AI105)*AD105</f>
        <v>37.518624000000003</v>
      </c>
      <c r="AF105" s="29">
        <f>IF(AND(AD105&gt;0,AB105&gt;0,Y105&gt;0),((Y105-AB105)*AD105)/((AD105-AB105)*Y105),0)</f>
        <v>0.91198979591836737</v>
      </c>
      <c r="AG105" s="30">
        <f t="shared" si="7"/>
        <v>0.91144286295096621</v>
      </c>
      <c r="AH105" s="35">
        <v>192</v>
      </c>
      <c r="AI105" s="66">
        <v>8.8999999999999996E-2</v>
      </c>
      <c r="AJ105" s="67">
        <v>0.21410000000000001</v>
      </c>
      <c r="AK105" s="42">
        <f t="shared" si="8"/>
        <v>37.448659200000002</v>
      </c>
      <c r="AL105" s="18">
        <v>1.62</v>
      </c>
      <c r="AM105" s="18"/>
      <c r="AN105" s="122">
        <f>AN104+AH105-AM105</f>
        <v>513.03200000000027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11" t="s">
        <v>50</v>
      </c>
      <c r="D106" s="44">
        <v>13866</v>
      </c>
      <c r="E106" s="44">
        <v>1</v>
      </c>
      <c r="F106" s="44">
        <v>14549</v>
      </c>
      <c r="G106" s="38">
        <v>0.9</v>
      </c>
      <c r="H106" s="38">
        <v>3.1</v>
      </c>
      <c r="I106" s="44">
        <v>16370</v>
      </c>
      <c r="J106" s="44">
        <v>12205</v>
      </c>
      <c r="K106" s="66">
        <v>7.9000000000000001E-2</v>
      </c>
      <c r="L106" s="38">
        <f>J106*(1-K106)</f>
        <v>11240.805</v>
      </c>
      <c r="M106" s="29">
        <v>0.71399999999999997</v>
      </c>
      <c r="N106" s="26">
        <f>L106*M106</f>
        <v>8025.9347699999998</v>
      </c>
      <c r="O106" s="40">
        <v>0.16600000000000001</v>
      </c>
      <c r="P106" s="26">
        <f>L106*O106</f>
        <v>1865.9736300000002</v>
      </c>
      <c r="Q106" s="40">
        <v>0.12</v>
      </c>
      <c r="R106" s="26">
        <f>L106*Q106</f>
        <v>1348.8966</v>
      </c>
      <c r="S106" s="40">
        <v>0.193</v>
      </c>
      <c r="T106" s="26">
        <f>L106*S106</f>
        <v>2169.4753650000002</v>
      </c>
      <c r="U106" s="40">
        <v>0.52500000000000002</v>
      </c>
      <c r="V106" s="26">
        <f>L106*U106</f>
        <v>5901.4226250000002</v>
      </c>
      <c r="W106" s="40">
        <v>0.41</v>
      </c>
      <c r="X106" s="26">
        <f>W106*L106</f>
        <v>4608.7300500000001</v>
      </c>
      <c r="Y106" s="48">
        <v>3.2799999999999999E-3</v>
      </c>
      <c r="Z106" s="18">
        <f>L106*Y106</f>
        <v>36.869840400000001</v>
      </c>
      <c r="AA106" s="28">
        <f>IF(J106&gt;0,(AC106+AK106)/J106,0)</f>
        <v>3.3666237689471529E-3</v>
      </c>
      <c r="AB106" s="48">
        <v>2.9999999999999997E-4</v>
      </c>
      <c r="AC106" s="38">
        <f>AB106*L106</f>
        <v>3.3722414999999999</v>
      </c>
      <c r="AD106" s="29">
        <v>0.2054</v>
      </c>
      <c r="AE106" s="42">
        <f>AH106*(1-AI106)*AD106</f>
        <v>35.966361600000006</v>
      </c>
      <c r="AF106" s="29">
        <f>IF(AND(AD106&gt;0,AB106&gt;0,Y106&gt;0),((Y106-AB106)*AD106)/((AD106-AB106)*Y106),0)</f>
        <v>0.90986550284810486</v>
      </c>
      <c r="AG106" s="30">
        <f t="shared" si="7"/>
        <v>0.91216037202332567</v>
      </c>
      <c r="AH106" s="44">
        <v>192</v>
      </c>
      <c r="AI106" s="66">
        <v>8.7999999999999995E-2</v>
      </c>
      <c r="AJ106" s="67">
        <v>0.21540000000000001</v>
      </c>
      <c r="AK106" s="42">
        <f t="shared" si="8"/>
        <v>37.717401600000002</v>
      </c>
      <c r="AL106" s="18">
        <v>1.65</v>
      </c>
      <c r="AM106" s="18"/>
      <c r="AN106" s="122">
        <f>AN105+AH106-AM106</f>
        <v>705.03200000000027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36600</v>
      </c>
      <c r="E107" s="68"/>
      <c r="F107" s="52">
        <f>SUM(F104:F106)</f>
        <v>34155</v>
      </c>
      <c r="G107" s="53"/>
      <c r="H107" s="69"/>
      <c r="I107" s="52">
        <f>SUM(I104:I106)</f>
        <v>37868</v>
      </c>
      <c r="J107" s="52">
        <f>SUM(J104:J106)</f>
        <v>36709</v>
      </c>
      <c r="K107" s="21">
        <f>IF(J107&gt;0,(J104*K104+J105*K105+J106*K106)/J107,0)</f>
        <v>7.733182598272903E-2</v>
      </c>
      <c r="L107" s="53">
        <f>L104+L105+L106</f>
        <v>33870.226000000002</v>
      </c>
      <c r="M107" s="54">
        <f>IF(L107&gt;0,N107/L107,0)</f>
        <v>0.79183033564641692</v>
      </c>
      <c r="N107" s="55">
        <f>N104+N105+N106</f>
        <v>26819.472421999999</v>
      </c>
      <c r="O107" s="21">
        <f>IF(L107&gt;0,P107/L107,0)</f>
        <v>0.13661515568275215</v>
      </c>
      <c r="P107" s="55">
        <f>P104+P105+P106</f>
        <v>4627.1861980000003</v>
      </c>
      <c r="Q107" s="21">
        <f>IF(L107&gt;0,R107/L107,0)</f>
        <v>7.1554508670830838E-2</v>
      </c>
      <c r="R107" s="55">
        <f>R104+R105+R106</f>
        <v>2423.5673800000004</v>
      </c>
      <c r="S107" s="21">
        <f>IF(L107&gt;0,T107/L107,0)</f>
        <v>0.18731873731813894</v>
      </c>
      <c r="T107" s="55">
        <f>T104+T105+T106</f>
        <v>6344.527967</v>
      </c>
      <c r="U107" s="21">
        <f>IF(L107&gt;0,V107/L107,0)</f>
        <v>0.52934323499937674</v>
      </c>
      <c r="V107" s="55">
        <f>V104+V105+V106</f>
        <v>17928.975001000003</v>
      </c>
      <c r="W107" s="21">
        <f>IF(L107&gt;0,X107/L107,0)</f>
        <v>0.41</v>
      </c>
      <c r="X107" s="55">
        <f>X104+X105+X106</f>
        <v>13886.792660000001</v>
      </c>
      <c r="Y107" s="56">
        <f>IF(L107&gt;0,Z107/L107,0)</f>
        <v>3.3468299845415854E-3</v>
      </c>
      <c r="Z107" s="57">
        <f>SUM(Z104:Z106)</f>
        <v>113.35788796000001</v>
      </c>
      <c r="AA107" s="63">
        <f>IF(L107&gt;0,(AA104*L104+AA105*L105+AA106*L106)/L107,0)</f>
        <v>3.3393914126480882E-3</v>
      </c>
      <c r="AB107" s="56">
        <f>IF(J107&gt;0,(J104*AB104+J105*AB105+J106*AB106)/J107,0)</f>
        <v>2.966561333732872E-4</v>
      </c>
      <c r="AC107" s="53">
        <f>SUM(AC104:AC106)</f>
        <v>10.04776955</v>
      </c>
      <c r="AD107" s="54">
        <f>IF(J107&gt;0,(J104*AD104+J105*AD105+J106*AD106)/J107,0)</f>
        <v>0.21130724073115584</v>
      </c>
      <c r="AE107" s="59">
        <f>SUM(AE104:AE106)</f>
        <v>109.3171456</v>
      </c>
      <c r="AF107" s="54">
        <f>IF(AND(Z107&gt;0),((Z104*AF104+Z105*AF105+Z106*AF106)/Z107),0)</f>
        <v>0.91264364810268817</v>
      </c>
      <c r="AG107" s="58">
        <f t="shared" si="7"/>
        <v>0.91240864897119234</v>
      </c>
      <c r="AH107" s="52">
        <f>SUM(AH104:AH106)</f>
        <v>568</v>
      </c>
      <c r="AI107" s="21">
        <f>IF(AH107&gt;0,(AI104*AH104+AI105*AH105+AI106*AH106)/AH107,0)</f>
        <v>8.8985915492957743E-2</v>
      </c>
      <c r="AJ107" s="54">
        <f>IF(J107&gt;0,(AJ104*J104+AJ105*J105+AJ106*J106)/J107,0)</f>
        <v>0.21757514233566702</v>
      </c>
      <c r="AK107" s="59">
        <f>SUM(AK104:AK106)</f>
        <v>112.5386688</v>
      </c>
      <c r="AL107" s="70"/>
      <c r="AM107" s="57">
        <f>SUM(AM104:AM106)</f>
        <v>750.36</v>
      </c>
      <c r="AN107" s="124"/>
      <c r="AO107" s="125">
        <f>AN106</f>
        <v>705.03200000000027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47" t="s">
        <v>51</v>
      </c>
      <c r="D108" s="12">
        <v>4212</v>
      </c>
      <c r="E108" s="12">
        <v>0</v>
      </c>
      <c r="F108" s="12">
        <v>5248</v>
      </c>
      <c r="G108" s="13">
        <v>0.4</v>
      </c>
      <c r="H108" s="13">
        <v>3.1</v>
      </c>
      <c r="I108" s="12">
        <v>5958</v>
      </c>
      <c r="J108" s="12">
        <v>12146</v>
      </c>
      <c r="K108" s="14">
        <v>7.8E-2</v>
      </c>
      <c r="L108" s="25">
        <f>J108*(1-K108)</f>
        <v>11198.612000000001</v>
      </c>
      <c r="M108" s="15">
        <v>0.72899999999999998</v>
      </c>
      <c r="N108" s="26">
        <f>L108*M108</f>
        <v>8163.7881480000005</v>
      </c>
      <c r="O108" s="14">
        <v>0.153</v>
      </c>
      <c r="P108" s="26">
        <f>L108*O108</f>
        <v>1713.3876360000002</v>
      </c>
      <c r="Q108" s="16">
        <v>0.11799999999999999</v>
      </c>
      <c r="R108" s="26">
        <f>L108*Q108</f>
        <v>1321.4362160000001</v>
      </c>
      <c r="S108" s="16">
        <v>0.19</v>
      </c>
      <c r="T108" s="26">
        <f>L108*S108</f>
        <v>2127.7362800000001</v>
      </c>
      <c r="U108" s="16">
        <v>0.52600000000000002</v>
      </c>
      <c r="V108" s="26">
        <f>L108*U108</f>
        <v>5890.4699120000005</v>
      </c>
      <c r="W108" s="16">
        <v>0.41</v>
      </c>
      <c r="X108" s="26">
        <f>W108*L108</f>
        <v>4591.4309199999998</v>
      </c>
      <c r="Y108" s="17">
        <v>3.32E-3</v>
      </c>
      <c r="Z108" s="61">
        <f>L108*Y108</f>
        <v>37.179391840000001</v>
      </c>
      <c r="AA108" s="28">
        <f>IF(J108&gt;0,(AC108+AK108)/J108,0)</f>
        <v>3.1731041379878151E-3</v>
      </c>
      <c r="AB108" s="17">
        <v>2.7999999999999998E-4</v>
      </c>
      <c r="AC108" s="25">
        <f>AB108*L108</f>
        <v>3.13561136</v>
      </c>
      <c r="AD108" s="141">
        <v>0.216</v>
      </c>
      <c r="AE108" s="31">
        <f>AH108*(1-AI108)*AD108</f>
        <v>36.643320000000003</v>
      </c>
      <c r="AF108" s="29">
        <f>IF(AND(AD108&gt;0,AB108&gt;0,Y108&gt;0),((Y108-AB108)*AD108)/((AD108-AB108)*Y108),0)</f>
        <v>0.91685116136714473</v>
      </c>
      <c r="AG108" s="62">
        <f t="shared" si="7"/>
        <v>0.91298322623375516</v>
      </c>
      <c r="AH108" s="12">
        <v>185</v>
      </c>
      <c r="AI108" s="14">
        <v>8.3000000000000004E-2</v>
      </c>
      <c r="AJ108" s="15">
        <v>0.2087</v>
      </c>
      <c r="AK108" s="31">
        <f t="shared" si="8"/>
        <v>35.404911500000004</v>
      </c>
      <c r="AL108" s="19">
        <v>1.65</v>
      </c>
      <c r="AM108" s="19">
        <v>749.52</v>
      </c>
      <c r="AN108" s="119">
        <f>AN106+AH108-AM108-AO108</f>
        <v>85.512000000000285</v>
      </c>
      <c r="AO108" s="120">
        <v>55</v>
      </c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54</v>
      </c>
      <c r="D109" s="35">
        <v>17652</v>
      </c>
      <c r="E109" s="44">
        <v>1</v>
      </c>
      <c r="F109" s="35">
        <v>13062</v>
      </c>
      <c r="G109" s="36">
        <v>0.3</v>
      </c>
      <c r="H109" s="38">
        <v>3.3</v>
      </c>
      <c r="I109" s="35">
        <v>14305</v>
      </c>
      <c r="J109" s="35">
        <v>12365</v>
      </c>
      <c r="K109" s="66">
        <v>7.6999999999999999E-2</v>
      </c>
      <c r="L109" s="38">
        <f>J109*(1-K109)</f>
        <v>11412.895</v>
      </c>
      <c r="M109" s="39">
        <v>0.84099999999999997</v>
      </c>
      <c r="N109" s="26">
        <f>L109*M109</f>
        <v>9598.2446949999994</v>
      </c>
      <c r="O109" s="37">
        <v>0.121</v>
      </c>
      <c r="P109" s="26">
        <f>L109*O109</f>
        <v>1380.9602950000001</v>
      </c>
      <c r="Q109" s="40">
        <v>3.7999999999999999E-2</v>
      </c>
      <c r="R109" s="26">
        <f>L109*Q109</f>
        <v>433.69001000000003</v>
      </c>
      <c r="S109" s="40">
        <v>0.19700000000000001</v>
      </c>
      <c r="T109" s="26">
        <f>L109*S109</f>
        <v>2248.3403150000004</v>
      </c>
      <c r="U109" s="40">
        <v>0.496</v>
      </c>
      <c r="V109" s="26">
        <f>L109*U109</f>
        <v>5660.7959200000005</v>
      </c>
      <c r="W109" s="40">
        <v>0.4</v>
      </c>
      <c r="X109" s="26">
        <f>W109*L109</f>
        <v>4565.1580000000004</v>
      </c>
      <c r="Y109" s="41">
        <v>3.0899999999999999E-3</v>
      </c>
      <c r="Z109" s="18">
        <f>L109*Y109</f>
        <v>35.265845550000002</v>
      </c>
      <c r="AA109" s="28">
        <f>IF(J109&gt;0,(AC109+AK109)/J109,0)</f>
        <v>3.0703026000808735E-3</v>
      </c>
      <c r="AB109" s="41">
        <v>2.7E-4</v>
      </c>
      <c r="AC109" s="38">
        <f>AB109*L109</f>
        <v>3.0814816500000002</v>
      </c>
      <c r="AD109" s="29">
        <v>0.22450000000000001</v>
      </c>
      <c r="AE109" s="42">
        <f>AH109*(1-AI109)*AD109</f>
        <v>34.882809999999999</v>
      </c>
      <c r="AF109" s="29">
        <f>IF(AND(AD109&gt;0,AB109&gt;0,Y109&gt;0),((Y109-AB109)*AD109)/((AD109-AB109)*Y109),0)</f>
        <v>0.91372026555604102</v>
      </c>
      <c r="AG109" s="30">
        <f t="shared" si="7"/>
        <v>0.91315901648484243</v>
      </c>
      <c r="AH109" s="35">
        <v>170</v>
      </c>
      <c r="AI109" s="66">
        <v>8.5999999999999993E-2</v>
      </c>
      <c r="AJ109" s="67">
        <v>0.22450000000000001</v>
      </c>
      <c r="AK109" s="42">
        <f t="shared" si="8"/>
        <v>34.882809999999999</v>
      </c>
      <c r="AL109" s="18">
        <v>1.6</v>
      </c>
      <c r="AM109" s="18"/>
      <c r="AN109" s="122">
        <f>AN108+AH109-AM109</f>
        <v>255.51200000000028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24" t="s">
        <v>52</v>
      </c>
      <c r="D110" s="44">
        <v>12236</v>
      </c>
      <c r="E110" s="44">
        <v>1</v>
      </c>
      <c r="F110" s="44">
        <v>14579</v>
      </c>
      <c r="G110" s="38">
        <v>0.4</v>
      </c>
      <c r="H110" s="38">
        <v>3.1</v>
      </c>
      <c r="I110" s="44">
        <v>17407</v>
      </c>
      <c r="J110" s="44">
        <v>11972</v>
      </c>
      <c r="K110" s="66">
        <v>8.1000000000000003E-2</v>
      </c>
      <c r="L110" s="38">
        <f>J110*(1-K110)</f>
        <v>11002.268</v>
      </c>
      <c r="M110" s="29">
        <v>0.754</v>
      </c>
      <c r="N110" s="26">
        <f>L110*M110</f>
        <v>8295.7100719999999</v>
      </c>
      <c r="O110" s="40">
        <v>0.17199999999999999</v>
      </c>
      <c r="P110" s="26">
        <f>L110*O110</f>
        <v>1892.3900959999999</v>
      </c>
      <c r="Q110" s="40">
        <v>7.3999999999999996E-2</v>
      </c>
      <c r="R110" s="26">
        <f>L110*Q110</f>
        <v>814.16783199999998</v>
      </c>
      <c r="S110" s="40">
        <v>0.191</v>
      </c>
      <c r="T110" s="26">
        <f>L110*S110</f>
        <v>2101.433188</v>
      </c>
      <c r="U110" s="40">
        <v>0.51300000000000001</v>
      </c>
      <c r="V110" s="26">
        <f>L110*U110</f>
        <v>5644.1634839999997</v>
      </c>
      <c r="W110" s="40">
        <v>0.4</v>
      </c>
      <c r="X110" s="26">
        <f>W110*L110</f>
        <v>4400.9072000000006</v>
      </c>
      <c r="Y110" s="48">
        <v>2.9499999999999999E-3</v>
      </c>
      <c r="Z110" s="18">
        <f>L110*Y110</f>
        <v>32.456690600000002</v>
      </c>
      <c r="AA110" s="28">
        <f>IF(J110&gt;0,(AC110+AK110)/J110,0)</f>
        <v>2.2975000000000003E-4</v>
      </c>
      <c r="AB110" s="48">
        <v>2.5000000000000001E-4</v>
      </c>
      <c r="AC110" s="38">
        <f>AB110*L110</f>
        <v>2.7505670000000002</v>
      </c>
      <c r="AD110" s="29">
        <v>0.22989999999999999</v>
      </c>
      <c r="AE110" s="42">
        <f>AH110*(1-AI110)*AD110</f>
        <v>31.137885900000001</v>
      </c>
      <c r="AF110" s="29">
        <f>IF(AND(AD110&gt;0,AB110&gt;0,Y110&gt;0),((Y110-AB110)*AD110)/((AD110-AB110)*Y110),0)</f>
        <v>0.91625059504699502</v>
      </c>
      <c r="AG110" s="30">
        <f t="shared" si="7"/>
        <v>0</v>
      </c>
      <c r="AH110" s="44">
        <v>149</v>
      </c>
      <c r="AI110" s="66">
        <v>9.0999999999999998E-2</v>
      </c>
      <c r="AJ110" s="67"/>
      <c r="AK110" s="42">
        <f t="shared" si="8"/>
        <v>0</v>
      </c>
      <c r="AL110" s="18">
        <v>1.6</v>
      </c>
      <c r="AM110" s="18"/>
      <c r="AN110" s="122">
        <f>AN109+AH110-AM110</f>
        <v>404.51200000000028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34100</v>
      </c>
      <c r="E111" s="68"/>
      <c r="F111" s="52">
        <f>SUM(F108:F110)</f>
        <v>32889</v>
      </c>
      <c r="G111" s="53"/>
      <c r="H111" s="69"/>
      <c r="I111" s="52">
        <f>SUM(I108:I110)</f>
        <v>37670</v>
      </c>
      <c r="J111" s="52">
        <f>SUM(J108:J110)</f>
        <v>36483</v>
      </c>
      <c r="K111" s="21">
        <f>IF(J111&gt;0,(J108*K108+J109*K109+J110*K110)/J111,0)</f>
        <v>7.8645533536167531E-2</v>
      </c>
      <c r="L111" s="53">
        <f>L108+L109+L110</f>
        <v>33613.775000000001</v>
      </c>
      <c r="M111" s="54">
        <f>IF(L111&gt;0,N111/L111,0)</f>
        <v>0.77521024981573783</v>
      </c>
      <c r="N111" s="55">
        <f>N108+N109+N110</f>
        <v>26057.742915000003</v>
      </c>
      <c r="O111" s="21">
        <f>IF(L111&gt;0,P111/L111,0)</f>
        <v>0.14835400150682274</v>
      </c>
      <c r="P111" s="55">
        <f>P108+P109+P110</f>
        <v>4986.7380270000003</v>
      </c>
      <c r="Q111" s="21">
        <f>IF(L111&gt;0,R111/L111,0)</f>
        <v>7.6435748677439533E-2</v>
      </c>
      <c r="R111" s="55">
        <f>R108+R109+R110</f>
        <v>2569.2940579999999</v>
      </c>
      <c r="S111" s="21">
        <f>IF(L111&gt;0,T111/L111,0)</f>
        <v>0.19270402634039172</v>
      </c>
      <c r="T111" s="55">
        <f>T108+T109+T110</f>
        <v>6477.5097830000004</v>
      </c>
      <c r="U111" s="21">
        <f>IF(L111&gt;0,V111/L111,0)</f>
        <v>0.51155900567550061</v>
      </c>
      <c r="V111" s="55">
        <f>V108+V109+V110</f>
        <v>17195.429316000002</v>
      </c>
      <c r="W111" s="21">
        <f>IF(L111&gt;0,X111/L111,0)</f>
        <v>0.40333155439994467</v>
      </c>
      <c r="X111" s="55">
        <f>X108+X109+X110</f>
        <v>13557.49612</v>
      </c>
      <c r="Y111" s="56">
        <f>IF(L111&gt;0,Z111/L111,0)</f>
        <v>3.1208017543402967E-3</v>
      </c>
      <c r="Z111" s="57">
        <f>SUM(Z108:Z110)</f>
        <v>104.90192799</v>
      </c>
      <c r="AA111" s="63">
        <f>IF(L111&gt;0,(AA108*L108+AA109*L109+AA110*L110)/L111,0)</f>
        <v>2.1747981100864156E-3</v>
      </c>
      <c r="AB111" s="56">
        <f>IF(J111&gt;0,(J108*AB108+J109*AB109+J110*AB110)/J111,0)</f>
        <v>2.6676616506318012E-4</v>
      </c>
      <c r="AC111" s="53">
        <f>SUM(AC108:AC110)</f>
        <v>8.9676600099999995</v>
      </c>
      <c r="AD111" s="54">
        <f>IF(J111&gt;0,(J108*AD108+J109*AD109+J110*AD110)/J111,0)</f>
        <v>0.22344218677192118</v>
      </c>
      <c r="AE111" s="59">
        <f>SUM(AE108:AE110)</f>
        <v>102.6640159</v>
      </c>
      <c r="AF111" s="54">
        <f>IF(AND(Z111&gt;0),((Z108*AF108+Z109*AF109+Z110*AF110)/Z111),0)</f>
        <v>0.91561280392382127</v>
      </c>
      <c r="AG111" s="58">
        <f t="shared" si="7"/>
        <v>0.87894823690410462</v>
      </c>
      <c r="AH111" s="52">
        <f>SUM(AH108:AH110)</f>
        <v>504</v>
      </c>
      <c r="AI111" s="21">
        <f>IF(AH111&gt;0,(AI108*AH108+AI109*AH109+AI110*AH110)/AH111,0)</f>
        <v>8.6376984126984122E-2</v>
      </c>
      <c r="AJ111" s="54">
        <f>IF(J111&gt;0,(AJ108*J108+AJ109*J109+AJ110*J110)/J111,0)</f>
        <v>0.1455695173094318</v>
      </c>
      <c r="AK111" s="59">
        <f>SUM(AK108:AK110)</f>
        <v>70.287721500000004</v>
      </c>
      <c r="AL111" s="70"/>
      <c r="AM111" s="57">
        <f>SUM(AM108:AM110)</f>
        <v>749.52</v>
      </c>
      <c r="AN111" s="124"/>
      <c r="AO111" s="125">
        <f>AN110</f>
        <v>404.51200000000028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53</v>
      </c>
      <c r="D112" s="12">
        <v>7908</v>
      </c>
      <c r="E112" s="12">
        <v>0</v>
      </c>
      <c r="F112" s="12">
        <v>5610</v>
      </c>
      <c r="G112" s="13">
        <v>0.6</v>
      </c>
      <c r="H112" s="13">
        <v>3.7</v>
      </c>
      <c r="I112" s="12">
        <v>6448</v>
      </c>
      <c r="J112" s="12">
        <v>12174</v>
      </c>
      <c r="K112" s="14">
        <v>0.08</v>
      </c>
      <c r="L112" s="25">
        <f>J112*(1-K112)</f>
        <v>11200.08</v>
      </c>
      <c r="M112" s="15">
        <v>0.81</v>
      </c>
      <c r="N112" s="26">
        <f>L112*M112</f>
        <v>9072.0648000000001</v>
      </c>
      <c r="O112" s="14">
        <v>0.127</v>
      </c>
      <c r="P112" s="26">
        <f>L112*O112</f>
        <v>1422.4101599999999</v>
      </c>
      <c r="Q112" s="16">
        <v>6.3E-2</v>
      </c>
      <c r="R112" s="26">
        <f>L112*Q112</f>
        <v>705.60504000000003</v>
      </c>
      <c r="S112" s="16">
        <v>0.185</v>
      </c>
      <c r="T112" s="26">
        <f>L112*S112</f>
        <v>2072.0147999999999</v>
      </c>
      <c r="U112" s="16">
        <v>0.50900000000000001</v>
      </c>
      <c r="V112" s="26">
        <f>L112*U112</f>
        <v>5700.8407200000001</v>
      </c>
      <c r="W112" s="16">
        <v>0.4</v>
      </c>
      <c r="X112" s="26">
        <f>W112*L112</f>
        <v>4480.0320000000002</v>
      </c>
      <c r="Y112" s="17">
        <v>2.96E-3</v>
      </c>
      <c r="Z112" s="61">
        <f>L112*Y112</f>
        <v>33.152236799999997</v>
      </c>
      <c r="AA112" s="28">
        <f>IF(J112&gt;0,(AC112+AK112)/J112,0)</f>
        <v>2.3919999999999996E-4</v>
      </c>
      <c r="AB112" s="17">
        <v>2.5999999999999998E-4</v>
      </c>
      <c r="AC112" s="25">
        <f>AB112*L112</f>
        <v>2.9120207999999996</v>
      </c>
      <c r="AD112" s="141">
        <v>0.22</v>
      </c>
      <c r="AE112" s="31">
        <f>AH112*(1-AI112)*AD112</f>
        <v>31.162559999999999</v>
      </c>
      <c r="AF112" s="29">
        <f>IF(AND(AD112&gt;0,AB112&gt;0,Y112&gt;0),((Y112-AB112)*AD112)/((AD112-AB112)*Y112),0)</f>
        <v>0.91324144750921865</v>
      </c>
      <c r="AG112" s="62">
        <f t="shared" si="7"/>
        <v>0</v>
      </c>
      <c r="AH112" s="12">
        <v>156</v>
      </c>
      <c r="AI112" s="14">
        <v>9.1999999999999998E-2</v>
      </c>
      <c r="AJ112" s="15"/>
      <c r="AK112" s="31">
        <f t="shared" si="8"/>
        <v>0</v>
      </c>
      <c r="AL112" s="19">
        <v>1.5</v>
      </c>
      <c r="AM112" s="19"/>
      <c r="AN112" s="119">
        <f>AN110+AH112-AM112</f>
        <v>560.51200000000028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54</v>
      </c>
      <c r="D113" s="35">
        <v>13600</v>
      </c>
      <c r="E113" s="35">
        <v>1</v>
      </c>
      <c r="F113" s="35">
        <v>15069</v>
      </c>
      <c r="G113" s="36">
        <v>0.5</v>
      </c>
      <c r="H113" s="36">
        <v>3.3</v>
      </c>
      <c r="I113" s="35">
        <v>17069</v>
      </c>
      <c r="J113" s="35">
        <v>12270</v>
      </c>
      <c r="K113" s="37">
        <v>7.9000000000000001E-2</v>
      </c>
      <c r="L113" s="38">
        <f>J113*(1-K113)</f>
        <v>11300.67</v>
      </c>
      <c r="M113" s="39">
        <v>0.78700000000000003</v>
      </c>
      <c r="N113" s="26">
        <f>L113*M113</f>
        <v>8893.6272900000004</v>
      </c>
      <c r="O113" s="37">
        <v>0.14399999999999999</v>
      </c>
      <c r="P113" s="26">
        <f>L113*O113</f>
        <v>1627.29648</v>
      </c>
      <c r="Q113" s="40">
        <v>6.9000000000000006E-2</v>
      </c>
      <c r="R113" s="26">
        <f>L113*Q113</f>
        <v>779.74623000000008</v>
      </c>
      <c r="S113" s="40">
        <v>0.18099999999999999</v>
      </c>
      <c r="T113" s="26">
        <f>L113*S113</f>
        <v>2045.42127</v>
      </c>
      <c r="U113" s="40">
        <v>0.51800000000000002</v>
      </c>
      <c r="V113" s="26">
        <f>L113*U113</f>
        <v>5853.7470600000006</v>
      </c>
      <c r="W113" s="40">
        <v>0.4</v>
      </c>
      <c r="X113" s="26">
        <f>W113*L113</f>
        <v>4520.268</v>
      </c>
      <c r="Y113" s="41">
        <v>3.0300000000000001E-3</v>
      </c>
      <c r="Z113" s="18">
        <f>L113*Y113</f>
        <v>34.241030100000003</v>
      </c>
      <c r="AA113" s="28">
        <f>IF(J113&gt;0,(AC113+AK113)/J113,0)</f>
        <v>2.4866999999999999E-4</v>
      </c>
      <c r="AB113" s="41">
        <v>2.7E-4</v>
      </c>
      <c r="AC113" s="38">
        <f>AB113*L113</f>
        <v>3.0511808999999999</v>
      </c>
      <c r="AD113" s="29">
        <v>0.21959999999999999</v>
      </c>
      <c r="AE113" s="42">
        <f>AH113*(1-AI113)*AD113</f>
        <v>32.480157599999998</v>
      </c>
      <c r="AF113" s="29">
        <f>IF(AND(AD113&gt;0,AB113&gt;0,Y113&gt;0),((Y113-AB113)*AD113)/((AD113-AB113)*Y113),0)</f>
        <v>0.91201241584970982</v>
      </c>
      <c r="AG113" s="30">
        <f t="shared" si="7"/>
        <v>0</v>
      </c>
      <c r="AH113" s="35">
        <v>162</v>
      </c>
      <c r="AI113" s="66">
        <v>8.6999999999999994E-2</v>
      </c>
      <c r="AJ113" s="67"/>
      <c r="AK113" s="42">
        <f t="shared" si="8"/>
        <v>0</v>
      </c>
      <c r="AL113" s="18">
        <v>1.57</v>
      </c>
      <c r="AM113" s="18"/>
      <c r="AN113" s="122">
        <f>AN112+AH113-AM113</f>
        <v>722.51200000000028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52</v>
      </c>
      <c r="D114" s="44">
        <v>14792</v>
      </c>
      <c r="E114" s="44">
        <v>1</v>
      </c>
      <c r="F114" s="44">
        <v>13707</v>
      </c>
      <c r="G114" s="38">
        <v>0.4</v>
      </c>
      <c r="H114" s="38">
        <v>2.9</v>
      </c>
      <c r="I114" s="44">
        <v>15694</v>
      </c>
      <c r="J114" s="44">
        <v>10778</v>
      </c>
      <c r="K114" s="40">
        <v>7.8E-2</v>
      </c>
      <c r="L114" s="38">
        <f>J114*(1-K114)</f>
        <v>9937.3160000000007</v>
      </c>
      <c r="M114" s="29">
        <v>0.71</v>
      </c>
      <c r="N114" s="26">
        <f>L114*M114</f>
        <v>7055.4943600000006</v>
      </c>
      <c r="O114" s="40">
        <v>0.16600000000000001</v>
      </c>
      <c r="P114" s="26">
        <f>L114*O114</f>
        <v>1649.5944560000003</v>
      </c>
      <c r="Q114" s="40">
        <v>0.124</v>
      </c>
      <c r="R114" s="26">
        <f>L114*Q114</f>
        <v>1232.2271840000001</v>
      </c>
      <c r="S114" s="40">
        <v>0.17299999999999999</v>
      </c>
      <c r="T114" s="26">
        <f>L114*S114</f>
        <v>1719.1556680000001</v>
      </c>
      <c r="U114" s="40">
        <v>0.52400000000000002</v>
      </c>
      <c r="V114" s="26">
        <f>L114*U114</f>
        <v>5207.1535840000006</v>
      </c>
      <c r="W114" s="40">
        <v>0.4</v>
      </c>
      <c r="X114" s="26">
        <f>W114*L114</f>
        <v>3974.9264000000003</v>
      </c>
      <c r="Y114" s="48">
        <v>3.15E-3</v>
      </c>
      <c r="Z114" s="18">
        <f>L114*Y114</f>
        <v>31.302545400000003</v>
      </c>
      <c r="AA114" s="28">
        <f>IF(J114&gt;0,(AC114+AK114)/J114,0)</f>
        <v>2.4894000000000001E-4</v>
      </c>
      <c r="AB114" s="48">
        <v>2.7E-4</v>
      </c>
      <c r="AC114" s="38">
        <f>AB114*L114</f>
        <v>2.6830753200000004</v>
      </c>
      <c r="AD114" s="29">
        <v>0.21909999999999999</v>
      </c>
      <c r="AE114" s="42">
        <f>AH114*(1-AI114)*AD114</f>
        <v>29.4378378</v>
      </c>
      <c r="AF114" s="29">
        <f>IF(AND(AD114&gt;0,AB114&gt;0,Y114&gt;0),((Y114-AB114)*AD114)/((AD114-AB114)*Y114),0)</f>
        <v>0.91541379152766988</v>
      </c>
      <c r="AG114" s="30">
        <f t="shared" si="7"/>
        <v>0</v>
      </c>
      <c r="AH114" s="44">
        <v>147</v>
      </c>
      <c r="AI114" s="66">
        <v>8.5999999999999993E-2</v>
      </c>
      <c r="AJ114" s="67"/>
      <c r="AK114" s="42">
        <f t="shared" si="8"/>
        <v>0</v>
      </c>
      <c r="AL114" s="18">
        <v>1.55</v>
      </c>
      <c r="AM114" s="18"/>
      <c r="AN114" s="122">
        <f>AN113+AH114-AM114</f>
        <v>869.51200000000028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36300</v>
      </c>
      <c r="E115" s="68"/>
      <c r="F115" s="52">
        <f>SUM(F112:F114)</f>
        <v>34386</v>
      </c>
      <c r="G115" s="53"/>
      <c r="H115" s="69"/>
      <c r="I115" s="52">
        <f>SUM(I112:I114)</f>
        <v>39211</v>
      </c>
      <c r="J115" s="52">
        <f>SUM(J112:J114)</f>
        <v>35222</v>
      </c>
      <c r="K115" s="21">
        <f>IF(J115&gt;0,(J112*K112+J113*K113+J114*K114)/J115,0)</f>
        <v>7.9039634319459429E-2</v>
      </c>
      <c r="L115" s="53">
        <f>L112+L113+L114</f>
        <v>32438.065999999999</v>
      </c>
      <c r="M115" s="54">
        <f>IF(L115&gt;0,N115/L115,0)</f>
        <v>0.77135259697665093</v>
      </c>
      <c r="N115" s="55">
        <f>N112+N113+N114</f>
        <v>25021.186450000001</v>
      </c>
      <c r="O115" s="21">
        <f>IF(L115&gt;0,P115/L115,0)</f>
        <v>0.1448699529743851</v>
      </c>
      <c r="P115" s="55">
        <f>P112+P113+P114</f>
        <v>4699.3010960000001</v>
      </c>
      <c r="Q115" s="21">
        <f>IF(L115&gt;0,R115/L115,0)</f>
        <v>8.37774500489641E-2</v>
      </c>
      <c r="R115" s="55">
        <f>R112+R113+R114</f>
        <v>2717.5784540000004</v>
      </c>
      <c r="S115" s="21">
        <f>IF(L115&gt;0,T115/L115,0)</f>
        <v>0.17993032439110274</v>
      </c>
      <c r="T115" s="55">
        <f>T112+T113+T114</f>
        <v>5836.5917380000001</v>
      </c>
      <c r="U115" s="21">
        <f>IF(L115&gt;0,V115/L115,0)</f>
        <v>0.51673060175659058</v>
      </c>
      <c r="V115" s="55">
        <f>V112+V113+V114</f>
        <v>16761.741364000001</v>
      </c>
      <c r="W115" s="21">
        <f>IF(L115&gt;0,X115/L115,0)</f>
        <v>0.4</v>
      </c>
      <c r="X115" s="55">
        <f>X112+X113+X114</f>
        <v>12975.2264</v>
      </c>
      <c r="Y115" s="56">
        <f>IF(L115&gt;0,Z115/L115,0)</f>
        <v>3.0425923758833221E-3</v>
      </c>
      <c r="Z115" s="57">
        <f>SUM(Z112:Z114)</f>
        <v>98.6958123</v>
      </c>
      <c r="AA115" s="63">
        <f>IF(L115&gt;0,(AA112*L112+AA113*L113+AA114*L114)/L115,0)</f>
        <v>2.4548295172529703E-4</v>
      </c>
      <c r="AB115" s="56">
        <f>IF(J115&gt;0,(J112*AB112+J113*AB113+J114*AB114)/J115,0)</f>
        <v>2.6654363749929023E-4</v>
      </c>
      <c r="AC115" s="53">
        <f>SUM(AC112:AC114)</f>
        <v>8.6462770199999994</v>
      </c>
      <c r="AD115" s="54">
        <f>IF(J115&gt;0,(J112*AD112+J113*AD113+J114*AD114)/J115,0)</f>
        <v>0.21958525353472261</v>
      </c>
      <c r="AE115" s="59">
        <f>SUM(AE112:AE114)</f>
        <v>93.080555399999994</v>
      </c>
      <c r="AF115" s="54">
        <f>IF(AND(Z115&gt;0),((Z112*AF112+Z113*AF113+Z114*AF114)/Z115),0)</f>
        <v>0.91350403805496661</v>
      </c>
      <c r="AG115" s="58">
        <f t="shared" si="7"/>
        <v>0</v>
      </c>
      <c r="AH115" s="52">
        <f>SUM(AH112:AH114)</f>
        <v>465</v>
      </c>
      <c r="AI115" s="21">
        <f>IF(AH115&gt;0,(AI112*AH112+AI113*AH113+AI114*AH114)/AH115,0)</f>
        <v>8.8361290322580638E-2</v>
      </c>
      <c r="AJ115" s="54">
        <f>IF(J115&gt;0,(AJ112*J112+AJ113*J113+AJ114*J114)/J115,0)</f>
        <v>0</v>
      </c>
      <c r="AK115" s="59">
        <f>SUM(AK112:AK114)</f>
        <v>0</v>
      </c>
      <c r="AL115" s="70"/>
      <c r="AM115" s="57">
        <f>SUM(AM112:AM114)</f>
        <v>0</v>
      </c>
      <c r="AN115" s="124"/>
      <c r="AO115" s="125">
        <f>AN114</f>
        <v>869.51200000000028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53</v>
      </c>
      <c r="D116" s="12">
        <v>8404</v>
      </c>
      <c r="E116" s="73">
        <v>0</v>
      </c>
      <c r="F116" s="12">
        <v>5576</v>
      </c>
      <c r="G116" s="74">
        <v>0.3</v>
      </c>
      <c r="H116" s="74">
        <v>3.1</v>
      </c>
      <c r="I116" s="12">
        <v>6750</v>
      </c>
      <c r="J116" s="12">
        <v>12342</v>
      </c>
      <c r="K116" s="14">
        <v>8.1000000000000003E-2</v>
      </c>
      <c r="L116" s="25">
        <f>J116*(1-K116)</f>
        <v>11342.298000000001</v>
      </c>
      <c r="M116" s="15">
        <v>0.63</v>
      </c>
      <c r="N116" s="26">
        <f>L116*M116</f>
        <v>7145.6477400000003</v>
      </c>
      <c r="O116" s="14">
        <v>0.183</v>
      </c>
      <c r="P116" s="26">
        <f>L116*O116</f>
        <v>2075.6405340000001</v>
      </c>
      <c r="Q116" s="16">
        <v>0.187</v>
      </c>
      <c r="R116" s="26">
        <f>L116*Q116</f>
        <v>2121.0097260000002</v>
      </c>
      <c r="S116" s="16">
        <v>0.17100000000000001</v>
      </c>
      <c r="T116" s="26">
        <f>L116*S116</f>
        <v>1939.5329580000002</v>
      </c>
      <c r="U116" s="16">
        <v>0.52900000000000003</v>
      </c>
      <c r="V116" s="26">
        <f>L116*U116</f>
        <v>6000.0756420000007</v>
      </c>
      <c r="W116" s="16">
        <v>0.41</v>
      </c>
      <c r="X116" s="26">
        <f>W116*L116</f>
        <v>4650.3421799999996</v>
      </c>
      <c r="Y116" s="17">
        <v>3.2699999999999999E-3</v>
      </c>
      <c r="Z116" s="61">
        <f>L116*Y116</f>
        <v>37.089314460000004</v>
      </c>
      <c r="AA116" s="28">
        <f>IF(J116&gt;0,(AC116+AK116)/J116,0)</f>
        <v>2.5732000000000001E-4</v>
      </c>
      <c r="AB116" s="17">
        <v>2.7999999999999998E-4</v>
      </c>
      <c r="AC116" s="25">
        <f>AB116*L116</f>
        <v>3.17584344</v>
      </c>
      <c r="AD116" s="141">
        <v>0.21709999999999999</v>
      </c>
      <c r="AE116" s="31">
        <f>AH116*(1-AI116)*AD116</f>
        <v>34.204539199999999</v>
      </c>
      <c r="AF116" s="29">
        <f>IF(AND(AD116&gt;0,AB116&gt;0,Y116&gt;0),((Y116-AB116)*AD116)/((AD116-AB116)*Y116),0)</f>
        <v>0.91555390440695883</v>
      </c>
      <c r="AG116" s="62">
        <f t="shared" si="7"/>
        <v>0</v>
      </c>
      <c r="AH116" s="12">
        <v>172</v>
      </c>
      <c r="AI116" s="14">
        <v>8.4000000000000005E-2</v>
      </c>
      <c r="AJ116" s="15"/>
      <c r="AK116" s="31">
        <f>AH116*(1-AI116)*AJ116</f>
        <v>0</v>
      </c>
      <c r="AL116" s="75">
        <v>1.65</v>
      </c>
      <c r="AM116" s="75"/>
      <c r="AN116" s="119">
        <f>AN114+AH116-AM116</f>
        <v>1041.5120000000002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50</v>
      </c>
      <c r="D117" s="73">
        <v>14100</v>
      </c>
      <c r="E117" s="44">
        <v>3</v>
      </c>
      <c r="F117" s="35">
        <v>15279</v>
      </c>
      <c r="G117" s="36">
        <v>0.4</v>
      </c>
      <c r="H117" s="38">
        <v>2.9</v>
      </c>
      <c r="I117" s="35">
        <v>17731</v>
      </c>
      <c r="J117" s="35">
        <v>13642</v>
      </c>
      <c r="K117" s="66">
        <v>8.2000000000000003E-2</v>
      </c>
      <c r="L117" s="38">
        <f>J117*(1-K117)</f>
        <v>12523.356</v>
      </c>
      <c r="M117" s="39">
        <v>0.63600000000000001</v>
      </c>
      <c r="N117" s="26">
        <f>L117*M117</f>
        <v>7964.8544160000001</v>
      </c>
      <c r="O117" s="37">
        <v>0.13400000000000001</v>
      </c>
      <c r="P117" s="26">
        <f>L117*O117</f>
        <v>1678.1297040000002</v>
      </c>
      <c r="Q117" s="40">
        <v>0.23</v>
      </c>
      <c r="R117" s="26">
        <f>L117*Q117</f>
        <v>2880.3718800000001</v>
      </c>
      <c r="S117" s="40">
        <v>0.18</v>
      </c>
      <c r="T117" s="26">
        <f>L117*S117</f>
        <v>2254.20408</v>
      </c>
      <c r="U117" s="40">
        <v>0.52400000000000002</v>
      </c>
      <c r="V117" s="26">
        <f>L117*U117</f>
        <v>6562.2385439999998</v>
      </c>
      <c r="W117" s="40">
        <v>0.39</v>
      </c>
      <c r="X117" s="26">
        <f>W117*L117</f>
        <v>4884.1088399999999</v>
      </c>
      <c r="Y117" s="41">
        <v>3.2299999999999998E-3</v>
      </c>
      <c r="Z117" s="18">
        <f>L117*Y117</f>
        <v>40.450439879999998</v>
      </c>
      <c r="AA117" s="28">
        <f>IF(J117&gt;0,(AC117+AK117)/J117,0)</f>
        <v>2.5703999999999994E-4</v>
      </c>
      <c r="AB117" s="41">
        <v>2.7999999999999998E-4</v>
      </c>
      <c r="AC117" s="38">
        <f>AB117*L117</f>
        <v>3.5065396799999995</v>
      </c>
      <c r="AD117" s="29">
        <v>0.215</v>
      </c>
      <c r="AE117" s="42">
        <f>AH117*(1-AI117)*AD117</f>
        <v>39.19106</v>
      </c>
      <c r="AF117" s="29">
        <f>IF(AND(AD117&gt;0,AB117&gt;0,Y117&gt;0),((Y117-AB117)*AD117)/((AD117-AB117)*Y117),0)</f>
        <v>0.91450367502872199</v>
      </c>
      <c r="AG117" s="30">
        <f t="shared" si="7"/>
        <v>0</v>
      </c>
      <c r="AH117" s="35">
        <v>199</v>
      </c>
      <c r="AI117" s="66">
        <v>8.4000000000000005E-2</v>
      </c>
      <c r="AJ117" s="67"/>
      <c r="AK117" s="42">
        <f>AH117*(1-AI117)*AJ117</f>
        <v>0</v>
      </c>
      <c r="AL117" s="18">
        <v>1.7</v>
      </c>
      <c r="AM117" s="18"/>
      <c r="AN117" s="122">
        <f>AN116+AH117-AM117</f>
        <v>1240.5120000000002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24" t="s">
        <v>52</v>
      </c>
      <c r="D118" s="73">
        <v>12626</v>
      </c>
      <c r="E118" s="44">
        <v>3</v>
      </c>
      <c r="F118" s="44">
        <v>16595</v>
      </c>
      <c r="G118" s="38">
        <v>0.4</v>
      </c>
      <c r="H118" s="38">
        <v>2.8</v>
      </c>
      <c r="I118" s="44">
        <v>18591</v>
      </c>
      <c r="J118" s="44">
        <v>13790</v>
      </c>
      <c r="K118" s="66">
        <v>7.4999999999999997E-2</v>
      </c>
      <c r="L118" s="38">
        <f>J118*(1-K118)</f>
        <v>12755.75</v>
      </c>
      <c r="M118" s="29">
        <v>0.67</v>
      </c>
      <c r="N118" s="26">
        <f>L118*M118</f>
        <v>8546.3525000000009</v>
      </c>
      <c r="O118" s="40">
        <v>0.14299999999999999</v>
      </c>
      <c r="P118" s="26">
        <f>L118*O118</f>
        <v>1824.0722499999999</v>
      </c>
      <c r="Q118" s="40">
        <v>0.187</v>
      </c>
      <c r="R118" s="26">
        <f>L118*Q118</f>
        <v>2385.3252499999999</v>
      </c>
      <c r="S118" s="40">
        <v>0.16800000000000001</v>
      </c>
      <c r="T118" s="26">
        <f>L118*S118</f>
        <v>2142.9660000000003</v>
      </c>
      <c r="U118" s="40">
        <v>0.54700000000000004</v>
      </c>
      <c r="V118" s="26">
        <f>L118*U118</f>
        <v>6977.3952500000005</v>
      </c>
      <c r="W118" s="40">
        <v>0.4</v>
      </c>
      <c r="X118" s="26">
        <f>W118*L118</f>
        <v>5102.3</v>
      </c>
      <c r="Y118" s="48">
        <v>3.3300000000000001E-3</v>
      </c>
      <c r="Z118" s="18">
        <f>L118*Y118</f>
        <v>42.476647499999999</v>
      </c>
      <c r="AA118" s="28">
        <f>IF(J118&gt;0,(AC118+AK118)/J118,0)</f>
        <v>2.4975000000000003E-4</v>
      </c>
      <c r="AB118" s="48">
        <v>2.7E-4</v>
      </c>
      <c r="AC118" s="38">
        <f>AB118*L118</f>
        <v>3.4440525000000002</v>
      </c>
      <c r="AD118" s="29">
        <v>0.2243</v>
      </c>
      <c r="AE118" s="42">
        <f>AH118*(1-AI118)*AD118</f>
        <v>42.232101200000002</v>
      </c>
      <c r="AF118" s="29">
        <f>IF(AND(AD118&gt;0,AB118&gt;0,Y118&gt;0),((Y118-AB118)*AD118)/((AD118-AB118)*Y118),0)</f>
        <v>0.92002639607871051</v>
      </c>
      <c r="AG118" s="30">
        <f t="shared" si="7"/>
        <v>0</v>
      </c>
      <c r="AH118" s="44">
        <v>206</v>
      </c>
      <c r="AI118" s="66">
        <v>8.5999999999999993E-2</v>
      </c>
      <c r="AJ118" s="67"/>
      <c r="AK118" s="42">
        <f>AH118*(1-AI118)*AJ118</f>
        <v>0</v>
      </c>
      <c r="AL118" s="18">
        <v>1.7</v>
      </c>
      <c r="AM118" s="18"/>
      <c r="AN118" s="122">
        <f>AN117+AH118-AM118</f>
        <v>1446.5120000000002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35130</v>
      </c>
      <c r="E119" s="68"/>
      <c r="F119" s="52">
        <f>SUM(F116:F118)</f>
        <v>37450</v>
      </c>
      <c r="G119" s="53"/>
      <c r="H119" s="69"/>
      <c r="I119" s="52">
        <f>SUM(I116:I118)</f>
        <v>43072</v>
      </c>
      <c r="J119" s="52">
        <f>SUM(J116:J118)</f>
        <v>39774</v>
      </c>
      <c r="K119" s="21">
        <f>IF(J119&gt;0,(J116*K116+J117*K117+J118*K118)/J119,0)</f>
        <v>7.9262734449640465E-2</v>
      </c>
      <c r="L119" s="53">
        <f>L116+L117+L118</f>
        <v>36621.404000000002</v>
      </c>
      <c r="M119" s="54">
        <f>IF(L119&gt;0,N119/L119,0)</f>
        <v>0.6459843717624808</v>
      </c>
      <c r="N119" s="55">
        <f>N116+N117+N118</f>
        <v>23656.854656000003</v>
      </c>
      <c r="O119" s="21">
        <f>IF(L119&gt;0,P119/L119,0)</f>
        <v>0.15231099517648203</v>
      </c>
      <c r="P119" s="55">
        <f>P116+P117+P118</f>
        <v>5577.8424880000002</v>
      </c>
      <c r="Q119" s="21">
        <f>IF(L119&gt;0,R119/L119,0)</f>
        <v>0.2017046330610372</v>
      </c>
      <c r="R119" s="55">
        <f>R116+R117+R118</f>
        <v>7386.7068560000007</v>
      </c>
      <c r="S119" s="21">
        <f>IF(L119&gt;0,T119/L119,0)</f>
        <v>0.17303277170913492</v>
      </c>
      <c r="T119" s="55">
        <f>T116+T117+T118</f>
        <v>6336.7030380000006</v>
      </c>
      <c r="U119" s="21">
        <f>IF(L119&gt;0,V119/L119,0)</f>
        <v>0.53355981207055847</v>
      </c>
      <c r="V119" s="55">
        <f>V116+V117+V118</f>
        <v>19539.709436000001</v>
      </c>
      <c r="W119" s="21">
        <f>IF(L119&gt;0,X119/L119,0)</f>
        <v>0.39967749516102657</v>
      </c>
      <c r="X119" s="55">
        <f>X116+X117+X118</f>
        <v>14636.75102</v>
      </c>
      <c r="Y119" s="56">
        <f>IF(L119&gt;0,Z119/L119,0)</f>
        <v>3.2772201153183529E-3</v>
      </c>
      <c r="Z119" s="57">
        <f>SUM(Z116:Z118)</f>
        <v>120.01640184</v>
      </c>
      <c r="AA119" s="63">
        <f>IF(L119&gt;0,(AA116*L116+AA117*L117+AA118*L118)/L119,0)</f>
        <v>2.5458751144822299E-4</v>
      </c>
      <c r="AB119" s="56">
        <f>IF(J119&gt;0,(J116*AB116+J117*AB117+J118*AB118)/J119,0)</f>
        <v>2.7653291094684965E-4</v>
      </c>
      <c r="AC119" s="53">
        <f>SUM(AC116:AC118)</f>
        <v>10.126435619999999</v>
      </c>
      <c r="AD119" s="54">
        <f>IF(J119&gt;0,(J116*AD116+J117*AD117+J118*AD118)/J119,0)</f>
        <v>0.21887602956705385</v>
      </c>
      <c r="AE119" s="59">
        <f>SUM(AE116:AE118)</f>
        <v>115.62770039999999</v>
      </c>
      <c r="AF119" s="54">
        <f>IF(AND(Z119&gt;0),((Z116*AF116+Z117*AF117+Z118*AF118)/Z119),0)</f>
        <v>0.91678285486374489</v>
      </c>
      <c r="AG119" s="58">
        <f t="shared" si="7"/>
        <v>0</v>
      </c>
      <c r="AH119" s="52">
        <f>SUM(AH116:AH118)</f>
        <v>577</v>
      </c>
      <c r="AI119" s="21">
        <f>IF(AH119&gt;0,(AI116*AH116+AI117*AH117+AI118*AH118)/AH119,0)</f>
        <v>8.4714038128249555E-2</v>
      </c>
      <c r="AJ119" s="54">
        <f>IF(J119&gt;0,(AJ116*J116+AJ117*J117+AJ118*J118)/J119,0)</f>
        <v>0</v>
      </c>
      <c r="AK119" s="59">
        <f>SUM(AK116:AK118)</f>
        <v>0</v>
      </c>
      <c r="AL119" s="70"/>
      <c r="AM119" s="57">
        <f>SUM(AM116:AM118)</f>
        <v>0</v>
      </c>
      <c r="AN119" s="124"/>
      <c r="AO119" s="125">
        <f>AN118</f>
        <v>1446.5120000000002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53</v>
      </c>
      <c r="D120" s="12">
        <v>6420</v>
      </c>
      <c r="E120" s="12">
        <v>0</v>
      </c>
      <c r="F120" s="12">
        <v>6164</v>
      </c>
      <c r="G120" s="13">
        <v>0.7</v>
      </c>
      <c r="H120" s="13">
        <v>3.5</v>
      </c>
      <c r="I120" s="12">
        <v>7363</v>
      </c>
      <c r="J120" s="12">
        <v>13852</v>
      </c>
      <c r="K120" s="14">
        <v>8.5000000000000006E-2</v>
      </c>
      <c r="L120" s="25">
        <f t="shared" ref="L120:L126" si="9">J120*(1-K120)</f>
        <v>12674.58</v>
      </c>
      <c r="M120" s="15">
        <v>0.755</v>
      </c>
      <c r="N120" s="26">
        <f>L120*M120</f>
        <v>9569.3078999999998</v>
      </c>
      <c r="O120" s="14">
        <v>9.7000000000000003E-2</v>
      </c>
      <c r="P120" s="26">
        <f>L120*O120</f>
        <v>1229.43426</v>
      </c>
      <c r="Q120" s="16">
        <v>0.14799999999999999</v>
      </c>
      <c r="R120" s="26">
        <f>L120*Q120</f>
        <v>1875.8378399999999</v>
      </c>
      <c r="S120" s="16">
        <v>0.17599999999999999</v>
      </c>
      <c r="T120" s="26">
        <f>L120*S120</f>
        <v>2230.7260799999999</v>
      </c>
      <c r="U120" s="16">
        <v>0.50800000000000001</v>
      </c>
      <c r="V120" s="26">
        <f>L120*U120</f>
        <v>6438.6866399999999</v>
      </c>
      <c r="W120" s="16">
        <v>0.4</v>
      </c>
      <c r="X120" s="26">
        <f>W120*L120</f>
        <v>5069.8320000000003</v>
      </c>
      <c r="Y120" s="17">
        <v>3.3600000000000001E-3</v>
      </c>
      <c r="Z120" s="61">
        <f>L120*Y120</f>
        <v>42.586588800000001</v>
      </c>
      <c r="AA120" s="28">
        <f>IF(J120&gt;0,(AC120+AK120)/J120,0)</f>
        <v>3.3049810568870921E-3</v>
      </c>
      <c r="AB120" s="17">
        <v>2.7E-4</v>
      </c>
      <c r="AC120" s="25">
        <f>AB120*L120</f>
        <v>3.4221366</v>
      </c>
      <c r="AD120" s="141">
        <v>0.22539999999999999</v>
      </c>
      <c r="AE120" s="31">
        <f>AH120*(1-AI120)*AD120</f>
        <v>43.516850999999996</v>
      </c>
      <c r="AF120" s="29">
        <f>IF(AND(AD120&gt;0,AB120&gt;0,Y120&gt;0),((Y120-AB120)*AD120)/((AD120-AB120)*Y120),0)</f>
        <v>0.92074579132057033</v>
      </c>
      <c r="AG120" s="62">
        <f t="shared" si="7"/>
        <v>0.91943661468357651</v>
      </c>
      <c r="AH120" s="12">
        <v>211</v>
      </c>
      <c r="AI120" s="14">
        <v>8.5000000000000006E-2</v>
      </c>
      <c r="AJ120" s="15">
        <v>0.21940000000000001</v>
      </c>
      <c r="AK120" s="31">
        <f t="shared" ref="AK120:AK126" si="10">AH120*(1-AI120)*AJ120</f>
        <v>42.358460999999998</v>
      </c>
      <c r="AL120" s="19">
        <v>1.6</v>
      </c>
      <c r="AM120" s="19">
        <v>755.24</v>
      </c>
      <c r="AN120" s="119">
        <f>AN118+AH120-AM120</f>
        <v>902.27200000000016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50</v>
      </c>
      <c r="D121" s="73">
        <v>18370</v>
      </c>
      <c r="E121" s="44">
        <v>2</v>
      </c>
      <c r="F121" s="35">
        <v>12193</v>
      </c>
      <c r="G121" s="36">
        <v>0.6</v>
      </c>
      <c r="H121" s="38">
        <v>3.3</v>
      </c>
      <c r="I121" s="35">
        <v>15508</v>
      </c>
      <c r="J121" s="35">
        <v>13718</v>
      </c>
      <c r="K121" s="66">
        <v>8.5000000000000006E-2</v>
      </c>
      <c r="L121" s="38">
        <f t="shared" si="9"/>
        <v>12551.970000000001</v>
      </c>
      <c r="M121" s="39">
        <v>0.74099999999999999</v>
      </c>
      <c r="N121" s="26">
        <f>L121*M121</f>
        <v>9301.0097700000006</v>
      </c>
      <c r="O121" s="37">
        <v>0.11700000000000001</v>
      </c>
      <c r="P121" s="26">
        <f>L121*O121</f>
        <v>1468.5804900000003</v>
      </c>
      <c r="Q121" s="40">
        <v>0.14199999999999999</v>
      </c>
      <c r="R121" s="26">
        <f>L121*Q121</f>
        <v>1782.3797400000001</v>
      </c>
      <c r="S121" s="40">
        <v>0.18</v>
      </c>
      <c r="T121" s="26">
        <f>L121*S121</f>
        <v>2259.3546000000001</v>
      </c>
      <c r="U121" s="40">
        <v>0.54900000000000004</v>
      </c>
      <c r="V121" s="26">
        <f>L121*U121</f>
        <v>6891.0315300000011</v>
      </c>
      <c r="W121" s="40">
        <v>0.41</v>
      </c>
      <c r="X121" s="26">
        <f>W121*L121</f>
        <v>5146.3077000000003</v>
      </c>
      <c r="Y121" s="41">
        <v>3.31E-3</v>
      </c>
      <c r="Z121" s="18">
        <f>L121*Y121</f>
        <v>41.547020700000004</v>
      </c>
      <c r="AA121" s="28">
        <f>IF(J121&gt;0,(AC121+AK121)/J121,0)</f>
        <v>3.4335466175827384E-3</v>
      </c>
      <c r="AB121" s="41">
        <v>2.5000000000000001E-4</v>
      </c>
      <c r="AC121" s="38">
        <f>AB121*L121</f>
        <v>3.1379925000000002</v>
      </c>
      <c r="AD121" s="29">
        <v>0.21609999999999999</v>
      </c>
      <c r="AE121" s="42">
        <f>AH121*(1-AI121)*AD121</f>
        <v>39.503079999999997</v>
      </c>
      <c r="AF121" s="29">
        <f>IF(AND(AD121&gt;0,AB121&gt;0,Y121&gt;0),((Y121-AB121)*AD121)/((AD121-AB121)*Y121),0)</f>
        <v>0.92554203258808876</v>
      </c>
      <c r="AG121" s="30">
        <f t="shared" si="7"/>
        <v>0.92815380600396258</v>
      </c>
      <c r="AH121" s="35">
        <v>200</v>
      </c>
      <c r="AI121" s="66">
        <v>8.5999999999999993E-2</v>
      </c>
      <c r="AJ121" s="67">
        <v>0.24049999999999999</v>
      </c>
      <c r="AK121" s="42">
        <f t="shared" si="10"/>
        <v>43.9634</v>
      </c>
      <c r="AL121" s="18">
        <v>1.75</v>
      </c>
      <c r="AM121" s="18"/>
      <c r="AN121" s="122">
        <f>AN120+AH121-AM121</f>
        <v>1102.2720000000002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47" t="s">
        <v>51</v>
      </c>
      <c r="D122" s="73">
        <v>14785</v>
      </c>
      <c r="E122" s="44">
        <v>0</v>
      </c>
      <c r="F122" s="44">
        <v>14318</v>
      </c>
      <c r="G122" s="38">
        <v>0.5</v>
      </c>
      <c r="H122" s="38">
        <v>3.2</v>
      </c>
      <c r="I122" s="44">
        <v>16575</v>
      </c>
      <c r="J122" s="44">
        <v>13677</v>
      </c>
      <c r="K122" s="66">
        <v>7.3999999999999996E-2</v>
      </c>
      <c r="L122" s="38">
        <f t="shared" si="9"/>
        <v>12664.902</v>
      </c>
      <c r="M122" s="29">
        <v>0.73299999999999998</v>
      </c>
      <c r="N122" s="26">
        <f>L122*M122</f>
        <v>9283.3731659999994</v>
      </c>
      <c r="O122" s="40">
        <v>0.13</v>
      </c>
      <c r="P122" s="26">
        <f>L122*O122</f>
        <v>1646.4372600000002</v>
      </c>
      <c r="Q122" s="40">
        <v>0.13700000000000001</v>
      </c>
      <c r="R122" s="26">
        <f>L122*Q122</f>
        <v>1735.091574</v>
      </c>
      <c r="S122" s="40">
        <v>0.17399999999999999</v>
      </c>
      <c r="T122" s="26">
        <f>L122*S122</f>
        <v>2203.6929479999999</v>
      </c>
      <c r="U122" s="40">
        <v>0.55900000000000005</v>
      </c>
      <c r="V122" s="26">
        <f>L122*U122</f>
        <v>7079.6802180000004</v>
      </c>
      <c r="W122" s="40">
        <v>0.4</v>
      </c>
      <c r="X122" s="26">
        <f>W122*L122</f>
        <v>5065.9608000000007</v>
      </c>
      <c r="Y122" s="48">
        <v>3.3300000000000001E-3</v>
      </c>
      <c r="Z122" s="18">
        <f>L122*Y122</f>
        <v>42.174123659999999</v>
      </c>
      <c r="AA122" s="28">
        <f>IF(J122&gt;0,(AC122+AK122)/J122,0)</f>
        <v>3.3083339548146524E-3</v>
      </c>
      <c r="AB122" s="48">
        <v>2.5000000000000001E-4</v>
      </c>
      <c r="AC122" s="38">
        <f>AB122*L122</f>
        <v>3.1662254999999999</v>
      </c>
      <c r="AD122" s="29">
        <v>0.21540000000000001</v>
      </c>
      <c r="AE122" s="42">
        <f>AH122*(1-AI122)*AD122</f>
        <v>40.574898000000005</v>
      </c>
      <c r="AF122" s="29">
        <f>IF(AND(AD122&gt;0,AB122&gt;0,Y122&gt;0),((Y122-AB122)*AD122)/((AD122-AB122)*Y122),0)</f>
        <v>0.9259996692020861</v>
      </c>
      <c r="AG122" s="30">
        <f t="shared" si="7"/>
        <v>0.92546892709202677</v>
      </c>
      <c r="AH122" s="44">
        <v>207</v>
      </c>
      <c r="AI122" s="66">
        <v>0.09</v>
      </c>
      <c r="AJ122" s="67">
        <v>0.22339999999999999</v>
      </c>
      <c r="AK122" s="42">
        <f t="shared" si="10"/>
        <v>42.081857999999997</v>
      </c>
      <c r="AL122" s="18">
        <v>1.65</v>
      </c>
      <c r="AM122" s="18"/>
      <c r="AN122" s="122">
        <f>AN121+AH122-AM122</f>
        <v>1309.2720000000002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39575</v>
      </c>
      <c r="E123" s="68"/>
      <c r="F123" s="52">
        <f>SUM(F120:F122)</f>
        <v>32675</v>
      </c>
      <c r="G123" s="53"/>
      <c r="H123" s="69"/>
      <c r="I123" s="52">
        <f>SUM(I120:I122)</f>
        <v>39446</v>
      </c>
      <c r="J123" s="52">
        <f>SUM(J120:J122)</f>
        <v>41247</v>
      </c>
      <c r="K123" s="21">
        <f>IF(J123&gt;0,(J120*K120+J121*K121+J122*K122)/J123,0)</f>
        <v>8.1352534729798531E-2</v>
      </c>
      <c r="L123" s="53">
        <f>L120+L121+L122</f>
        <v>37891.452000000005</v>
      </c>
      <c r="M123" s="54">
        <f>IF(L123&gt;0,N123/L123,0)</f>
        <v>0.74300902578238481</v>
      </c>
      <c r="N123" s="55">
        <f>N120+N121+N122</f>
        <v>28153.690836000002</v>
      </c>
      <c r="O123" s="21">
        <f>IF(L123&gt;0,P123/L123,0)</f>
        <v>0.11465520006992606</v>
      </c>
      <c r="P123" s="55">
        <f>P120+P121+P122</f>
        <v>4344.4520100000009</v>
      </c>
      <c r="Q123" s="21">
        <f>IF(L123&gt;0,R123/L123,0)</f>
        <v>0.14233577414768903</v>
      </c>
      <c r="R123" s="55">
        <f>R120+R121+R122</f>
        <v>5393.3091540000005</v>
      </c>
      <c r="S123" s="21">
        <f>IF(L123&gt;0,T123/L123,0)</f>
        <v>0.17665656169628968</v>
      </c>
      <c r="T123" s="55">
        <f>T120+T121+T122</f>
        <v>6693.7736279999999</v>
      </c>
      <c r="U123" s="21">
        <f>IF(L123&gt;0,V123/L123,0)</f>
        <v>0.538628036423624</v>
      </c>
      <c r="V123" s="55">
        <f>V120+V121+V122</f>
        <v>20409.398388000001</v>
      </c>
      <c r="W123" s="21">
        <f>IF(L123&gt;0,X123/L123,0)</f>
        <v>0.40331261256496581</v>
      </c>
      <c r="X123" s="55">
        <f>X120+X121+X122</f>
        <v>15282.1005</v>
      </c>
      <c r="Y123" s="56">
        <f>IF(L123&gt;0,Z123/L123,0)</f>
        <v>3.3334096872297209E-3</v>
      </c>
      <c r="Z123" s="57">
        <f>SUM(Z120:Z122)</f>
        <v>126.30773316</v>
      </c>
      <c r="AA123" s="63">
        <f>IF(L123&gt;0,(AA120*L120+AA121*L121+AA122*L122)/L123,0)</f>
        <v>3.3486905242506942E-3</v>
      </c>
      <c r="AB123" s="56">
        <f>IF(J123&gt;0,(J120*AB120+J121*AB121+J122*AB122)/J123,0)</f>
        <v>2.5671660969282611E-4</v>
      </c>
      <c r="AC123" s="53">
        <f>SUM(AC120:AC122)</f>
        <v>9.7263546000000005</v>
      </c>
      <c r="AD123" s="54">
        <f>IF(J123&gt;0,(J120*AD120+J121*AD121+J122*AD122)/J123,0)</f>
        <v>0.2189911120808786</v>
      </c>
      <c r="AE123" s="59">
        <f>SUM(AE120:AE122)</f>
        <v>123.59482899999999</v>
      </c>
      <c r="AF123" s="54">
        <f>IF(AND(Z123&gt;0),((Z120*AF120+Z121*AF121+Z122*AF122)/Z123),0)</f>
        <v>0.92407771107056902</v>
      </c>
      <c r="AG123" s="58">
        <f t="shared" si="7"/>
        <v>0.92438018665896071</v>
      </c>
      <c r="AH123" s="52">
        <f>SUM(AH120:AH122)</f>
        <v>618</v>
      </c>
      <c r="AI123" s="21">
        <f>IF(AH123&gt;0,(AI120*AH120+AI121*AH121+AI122*AH122)/AH123,0)</f>
        <v>8.6998381877022649E-2</v>
      </c>
      <c r="AJ123" s="54">
        <f>IF(J123&gt;0,(AJ120*J120+AJ121*J121+AJ122*J122)/J123,0)</f>
        <v>0.22774382621766429</v>
      </c>
      <c r="AK123" s="59">
        <f>SUM(AK120:AK122)</f>
        <v>128.403719</v>
      </c>
      <c r="AL123" s="70"/>
      <c r="AM123" s="57">
        <f>SUM(AM120:AM122)</f>
        <v>755.24</v>
      </c>
      <c r="AN123" s="124"/>
      <c r="AO123" s="125">
        <f>AN122</f>
        <v>1309.2720000000002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 t="s">
        <v>54</v>
      </c>
      <c r="D124" s="12">
        <v>1700</v>
      </c>
      <c r="E124" s="12">
        <v>1</v>
      </c>
      <c r="F124" s="12">
        <v>4901</v>
      </c>
      <c r="G124" s="147">
        <v>0.5</v>
      </c>
      <c r="H124" s="13">
        <v>3.2</v>
      </c>
      <c r="I124" s="12">
        <v>6232</v>
      </c>
      <c r="J124" s="12">
        <v>13920</v>
      </c>
      <c r="K124" s="14">
        <v>7.2999999999999995E-2</v>
      </c>
      <c r="L124" s="25">
        <f>J124*(1-K124)</f>
        <v>12903.84</v>
      </c>
      <c r="M124" s="15">
        <v>0.81699999999999995</v>
      </c>
      <c r="N124" s="26">
        <f>L124*M124</f>
        <v>10542.43728</v>
      </c>
      <c r="O124" s="14">
        <v>0.124</v>
      </c>
      <c r="P124" s="26">
        <f>L124*O124</f>
        <v>1600.0761600000001</v>
      </c>
      <c r="Q124" s="16">
        <v>5.8999999999999997E-2</v>
      </c>
      <c r="R124" s="26">
        <f>L124*Q124</f>
        <v>761.32655999999997</v>
      </c>
      <c r="S124" s="16">
        <v>0.187</v>
      </c>
      <c r="T124" s="26">
        <f>L124*S124</f>
        <v>2413.0180799999998</v>
      </c>
      <c r="U124" s="16">
        <v>0.53800000000000003</v>
      </c>
      <c r="V124" s="26">
        <f>L124*U124</f>
        <v>6942.2659200000007</v>
      </c>
      <c r="W124" s="16">
        <v>0.4</v>
      </c>
      <c r="X124" s="26">
        <f>W124*L124</f>
        <v>5161.5360000000001</v>
      </c>
      <c r="Y124" s="17">
        <v>3.3600000000000001E-3</v>
      </c>
      <c r="Z124" s="61">
        <f>L124*Y124</f>
        <v>43.356902400000003</v>
      </c>
      <c r="AA124" s="28">
        <f>IF(J124&gt;0,(AC124+AK124)/J124,0)</f>
        <v>3.2190137931034477E-3</v>
      </c>
      <c r="AB124" s="17">
        <v>2.7999999999999998E-4</v>
      </c>
      <c r="AC124" s="25">
        <f>AB124*L124</f>
        <v>3.6130751999999999</v>
      </c>
      <c r="AD124" s="141">
        <v>0.2109</v>
      </c>
      <c r="AE124" s="31">
        <f>AH124*(1-AI124)*AD124</f>
        <v>39.065428799999999</v>
      </c>
      <c r="AF124" s="29">
        <f>IF(AND(AD124&gt;0,AB124&gt;0,Y124&gt;0),((Y124-AB124)*AD124)/((AD124-AB124)*Y124),0)</f>
        <v>0.91788529104548477</v>
      </c>
      <c r="AG124" s="62">
        <f t="shared" si="7"/>
        <v>0.91416776809832478</v>
      </c>
      <c r="AH124" s="12">
        <v>204</v>
      </c>
      <c r="AI124" s="14">
        <v>9.1999999999999998E-2</v>
      </c>
      <c r="AJ124" s="15">
        <v>0.22239999999999999</v>
      </c>
      <c r="AK124" s="31">
        <f t="shared" si="10"/>
        <v>41.195596799999997</v>
      </c>
      <c r="AL124" s="19">
        <v>1.68</v>
      </c>
      <c r="AM124" s="19">
        <v>338.42</v>
      </c>
      <c r="AN124" s="119">
        <f>AN122+AH124-AM124</f>
        <v>1174.8520000000001</v>
      </c>
      <c r="AO124" s="120"/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 t="s">
        <v>50</v>
      </c>
      <c r="D125" s="73">
        <v>18777</v>
      </c>
      <c r="E125" s="44">
        <v>1</v>
      </c>
      <c r="F125" s="35">
        <v>11217</v>
      </c>
      <c r="G125" s="148">
        <v>0.7</v>
      </c>
      <c r="H125" s="38">
        <v>3</v>
      </c>
      <c r="I125" s="35">
        <v>13345</v>
      </c>
      <c r="J125" s="35">
        <v>13721</v>
      </c>
      <c r="K125" s="66">
        <v>7.9000000000000001E-2</v>
      </c>
      <c r="L125" s="38">
        <f t="shared" si="9"/>
        <v>12637.041000000001</v>
      </c>
      <c r="M125" s="39">
        <v>0.71599999999999997</v>
      </c>
      <c r="N125" s="26">
        <f>L125*M125</f>
        <v>9048.1213559999997</v>
      </c>
      <c r="O125" s="37">
        <v>0.113</v>
      </c>
      <c r="P125" s="26">
        <f>L125*O125</f>
        <v>1427.9856330000002</v>
      </c>
      <c r="Q125" s="40">
        <v>0.17100000000000001</v>
      </c>
      <c r="R125" s="26">
        <f>L125*Q125</f>
        <v>2160.9340110000003</v>
      </c>
      <c r="S125" s="40">
        <v>0.19800000000000001</v>
      </c>
      <c r="T125" s="26">
        <f>L125*S125</f>
        <v>2502.1341180000004</v>
      </c>
      <c r="U125" s="40">
        <v>0.53800000000000003</v>
      </c>
      <c r="V125" s="26">
        <f>L125*U125</f>
        <v>6798.7280580000006</v>
      </c>
      <c r="W125" s="40">
        <v>0.41</v>
      </c>
      <c r="X125" s="26">
        <f>W125*L125</f>
        <v>5181.1868100000002</v>
      </c>
      <c r="Y125" s="41">
        <v>3.2399999999999998E-3</v>
      </c>
      <c r="Z125" s="18">
        <f>L125*Y125</f>
        <v>40.944012839999999</v>
      </c>
      <c r="AA125" s="28">
        <f>IF(J125&gt;0,(AC125+AK125)/J125,0)</f>
        <v>3.2809794103928289E-3</v>
      </c>
      <c r="AB125" s="41">
        <v>2.9E-4</v>
      </c>
      <c r="AC125" s="38">
        <f>AB125*L125</f>
        <v>3.6647418900000002</v>
      </c>
      <c r="AD125" s="29">
        <v>0.21510000000000001</v>
      </c>
      <c r="AE125" s="42">
        <f>AH125*(1-AI125)*AD125</f>
        <v>39.604427100000002</v>
      </c>
      <c r="AF125" s="29">
        <f>IF(AND(AD125&gt;0,AB125&gt;0,Y125&gt;0),((Y125-AB125)*AD125)/((AD125-AB125)*Y125),0)</f>
        <v>0.91172302137806538</v>
      </c>
      <c r="AG125" s="30">
        <f t="shared" si="7"/>
        <v>0.91279033922748831</v>
      </c>
      <c r="AH125" s="35">
        <v>203</v>
      </c>
      <c r="AI125" s="66">
        <v>9.2999999999999999E-2</v>
      </c>
      <c r="AJ125" s="67">
        <v>0.22459999999999999</v>
      </c>
      <c r="AK125" s="42">
        <f t="shared" si="10"/>
        <v>41.353576600000004</v>
      </c>
      <c r="AL125" s="18">
        <v>1.7</v>
      </c>
      <c r="AM125" s="18"/>
      <c r="AN125" s="122">
        <f>AN124+AH125-AM125</f>
        <v>1377.8520000000001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47" t="s">
        <v>51</v>
      </c>
      <c r="D126" s="73">
        <v>13765</v>
      </c>
      <c r="E126" s="44">
        <v>1</v>
      </c>
      <c r="F126" s="44">
        <v>14548</v>
      </c>
      <c r="G126" s="149">
        <v>0.5</v>
      </c>
      <c r="H126" s="38">
        <v>2.8</v>
      </c>
      <c r="I126" s="44">
        <v>18083</v>
      </c>
      <c r="J126" s="44">
        <v>14020</v>
      </c>
      <c r="K126" s="66">
        <v>8.1000000000000003E-2</v>
      </c>
      <c r="L126" s="38">
        <f t="shared" si="9"/>
        <v>12884.380000000001</v>
      </c>
      <c r="M126" s="29">
        <v>0.69799999999999995</v>
      </c>
      <c r="N126" s="26">
        <f>L126*M126</f>
        <v>8993.2972399999999</v>
      </c>
      <c r="O126" s="40">
        <v>0.14399999999999999</v>
      </c>
      <c r="P126" s="26">
        <f>L126*O126</f>
        <v>1855.3507199999999</v>
      </c>
      <c r="Q126" s="40">
        <v>0.158</v>
      </c>
      <c r="R126" s="26">
        <f>L126*Q126</f>
        <v>2035.7320400000001</v>
      </c>
      <c r="S126" s="40">
        <v>0.20100000000000001</v>
      </c>
      <c r="T126" s="26">
        <f>L126*S126</f>
        <v>2589.7603800000002</v>
      </c>
      <c r="U126" s="40">
        <v>0.52600000000000002</v>
      </c>
      <c r="V126" s="26">
        <f>L126*U126</f>
        <v>6777.1838800000005</v>
      </c>
      <c r="W126" s="40">
        <v>0.4</v>
      </c>
      <c r="X126" s="26">
        <f>W126*L126</f>
        <v>5153.7520000000004</v>
      </c>
      <c r="Y126" s="48">
        <v>3.3E-3</v>
      </c>
      <c r="Z126" s="18">
        <f>L126*Y126</f>
        <v>42.518454000000006</v>
      </c>
      <c r="AA126" s="28">
        <f>IF(J126&gt;0,(AC126+AK126)/J126,0)</f>
        <v>3.0607808559201138E-3</v>
      </c>
      <c r="AB126" s="48">
        <v>2.9999999999999997E-4</v>
      </c>
      <c r="AC126" s="38">
        <f>AB126*L126</f>
        <v>3.8653140000000001</v>
      </c>
      <c r="AD126" s="29">
        <v>0.21310000000000001</v>
      </c>
      <c r="AE126" s="42">
        <f>AH126*(1-AI126)*AD126</f>
        <v>37.179983200000002</v>
      </c>
      <c r="AF126" s="29">
        <f>IF(AND(AD126&gt;0,AB126&gt;0,Y126&gt;0),((Y126-AB126)*AD126)/((AD126-AB126)*Y126),0)</f>
        <v>0.91037252221462761</v>
      </c>
      <c r="AG126" s="30">
        <f t="shared" si="7"/>
        <v>0.90319651493128528</v>
      </c>
      <c r="AH126" s="44">
        <v>193</v>
      </c>
      <c r="AI126" s="66">
        <v>9.6000000000000002E-2</v>
      </c>
      <c r="AJ126" s="67">
        <v>0.2238</v>
      </c>
      <c r="AK126" s="42">
        <f t="shared" si="10"/>
        <v>39.046833599999999</v>
      </c>
      <c r="AL126" s="18">
        <v>1.7</v>
      </c>
      <c r="AM126" s="18"/>
      <c r="AN126" s="122">
        <f>AN125+AH126-AM126</f>
        <v>1570.8520000000001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34242</v>
      </c>
      <c r="E127" s="68"/>
      <c r="F127" s="52">
        <f>SUM(F124:F126)</f>
        <v>30666</v>
      </c>
      <c r="G127" s="69"/>
      <c r="H127" s="69"/>
      <c r="I127" s="52">
        <f>SUM(I124:I126)</f>
        <v>37660</v>
      </c>
      <c r="J127" s="52">
        <f>SUM(J124:J126)</f>
        <v>41661</v>
      </c>
      <c r="K127" s="21">
        <f>IF(J127&gt;0,(J124*K124+J125*K125+J126*K126)/J127,0)</f>
        <v>7.7668298888648873E-2</v>
      </c>
      <c r="L127" s="53">
        <f>L124+L125+L126</f>
        <v>38425.260999999999</v>
      </c>
      <c r="M127" s="54">
        <f>IF(L127&gt;0,N127/L127,0)</f>
        <v>0.74388189259143878</v>
      </c>
      <c r="N127" s="55">
        <f>N124+N125+N126</f>
        <v>28583.855876000001</v>
      </c>
      <c r="O127" s="21">
        <f>IF(L127&gt;0,P127/L127,0)</f>
        <v>0.12708859708200812</v>
      </c>
      <c r="P127" s="55">
        <f>P124+P125+P126</f>
        <v>4883.4125130000002</v>
      </c>
      <c r="Q127" s="21">
        <f>IF(L127&gt;0,R127/L127,0)</f>
        <v>0.12902951032655316</v>
      </c>
      <c r="R127" s="55">
        <f>R124+R125+R126</f>
        <v>4957.9926110000006</v>
      </c>
      <c r="S127" s="21">
        <f>IF(L127&gt;0,T127/L127,0)</f>
        <v>0.19531194799171306</v>
      </c>
      <c r="T127" s="55">
        <f>T124+T125+T126</f>
        <v>7504.9125779999995</v>
      </c>
      <c r="U127" s="21">
        <f>IF(L127&gt;0,V127/L127,0)</f>
        <v>0.53397627820927496</v>
      </c>
      <c r="V127" s="55">
        <f>V124+V125+V126</f>
        <v>20518.177858000003</v>
      </c>
      <c r="W127" s="21">
        <f>IF(L127&gt;0,X127/L127,0)</f>
        <v>0.40328873263866705</v>
      </c>
      <c r="X127" s="55">
        <f>X124+X125+X126</f>
        <v>15496.47481</v>
      </c>
      <c r="Y127" s="56">
        <f>IF(L127&gt;0,Z127/L127,0)</f>
        <v>3.3004165993823702E-3</v>
      </c>
      <c r="Z127" s="57">
        <f>SUM(Z124:Z126)</f>
        <v>126.81936924</v>
      </c>
      <c r="AA127" s="63">
        <f>IF(L127&gt;0,(AA124*L124+AA125*L125+AA126*L126)/L127,0)</f>
        <v>3.186335518129337E-3</v>
      </c>
      <c r="AB127" s="56">
        <f>IF(J127&gt;0,(J124*AB124+J125*AB125+J126*AB126)/J127,0)</f>
        <v>2.9002400326444395E-4</v>
      </c>
      <c r="AC127" s="53">
        <f>SUM(AC124:AC126)</f>
        <v>11.143131090000001</v>
      </c>
      <c r="AD127" s="54">
        <f>IF(J127&gt;0,(J124*AD124+J125*AD125+J126*AD126)/J127,0)</f>
        <v>0.21302362161253932</v>
      </c>
      <c r="AE127" s="59">
        <f>SUM(AE124:AE126)</f>
        <v>115.8498391</v>
      </c>
      <c r="AF127" s="54">
        <f>IF(AND(Z127&gt;0),((Z124*AF124+Z125*AF125+Z126*AF126)/Z127),0)</f>
        <v>0.91337699418389262</v>
      </c>
      <c r="AG127" s="58">
        <f t="shared" si="7"/>
        <v>0.91015938451876188</v>
      </c>
      <c r="AH127" s="52">
        <f>SUM(AH124:AH126)</f>
        <v>600</v>
      </c>
      <c r="AI127" s="21">
        <f>IF(AH127&gt;0,(AI124*AH124+AI125*AH125+AI126*AH126)/AH127,0)</f>
        <v>9.3625000000000014E-2</v>
      </c>
      <c r="AJ127" s="54">
        <f>IF(J127&gt;0,(AJ124*J124+AJ125*J125+AJ126*J126)/J127,0)</f>
        <v>0.22359570341566451</v>
      </c>
      <c r="AK127" s="59">
        <f>SUM(AK124:AK126)</f>
        <v>121.596007</v>
      </c>
      <c r="AL127" s="70"/>
      <c r="AM127" s="57">
        <f>SUM(AM124:AM126)</f>
        <v>338.42</v>
      </c>
      <c r="AN127" s="124"/>
      <c r="AO127" s="125">
        <f>AN126</f>
        <v>1570.8520000000001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1280688</v>
      </c>
      <c r="E128" s="86"/>
      <c r="F128" s="86">
        <f>SUM(F127,F123,F119,F115,F111,F107,F103,F99,F95,F91,F87,F83,F79,F75,F71,F67,F63,F59,F55,F51,F47,F43,F39,F35,F31,F27,F23,F19,F15,F11,F7)</f>
        <v>1205342</v>
      </c>
      <c r="G128" s="92"/>
      <c r="H128" s="86"/>
      <c r="I128" s="86">
        <f>SUM(I127,I123,I119,I115,I111,I107,I103,I99,I95,I91,I87,I83,I79,I75,I71,I67,I63,I59,I55,I51,I47,I43,I39,I35,I31,I27,I23,I19,I15,I11,I7)</f>
        <v>1322740</v>
      </c>
      <c r="J128" s="86">
        <f>SUM(J127,J123,J119,J115,J111,J107,J103,J99,J95,J91,J87,J83,J79,J75,J71,J67,J63,J59,J55,J51,J47,J43,J39,J35,J31,J27,J23,J19,J15,J11,J7)</f>
        <v>1298073</v>
      </c>
      <c r="K128" s="87">
        <f>1-L128/J128</f>
        <v>7.8447842301627158E-2</v>
      </c>
      <c r="L128" s="86">
        <f>SUM(L127,L123,L119,L115,L111,L107,L103,L99,L95,L91,L87,L83,L79,L75,L71,L67,L63,L59,L55,L51,L47,L43,L39,L35,L31,L27,L23,L19,L15,L11,L7)</f>
        <v>1196241.9739999999</v>
      </c>
      <c r="M128" s="88">
        <f>IF(AND(L128&gt;0),(N128/L128),0)</f>
        <v>0.71441266227212308</v>
      </c>
      <c r="N128" s="86">
        <f>SUM(N127,N123,N119,N115,N111,N107,N103,N99,N95,N91,N87,N83,N79,N75,N71,N67,N63,N59,N55,N51,N47,N43,N39,N35,N31,N27,N23,N19,N15,N11,N7)</f>
        <v>854610.41336699983</v>
      </c>
      <c r="O128" s="88">
        <f>P128/L128</f>
        <v>0.15858402010728978</v>
      </c>
      <c r="P128" s="86">
        <f>SUM(P127,P123,P119,P115,P111,P107,P103,P99,P95,P91,P87,P83,P79,P75,P71,P67,P63,P59,P55,P51,P47,P43,P39,P35,P31,P27,P23,P19,P15,P11,P7)</f>
        <v>189704.86125800002</v>
      </c>
      <c r="Q128" s="88">
        <f>R128/L128</f>
        <v>0.12694705157954939</v>
      </c>
      <c r="R128" s="86">
        <f>SUM(R127,R123,R119,R115,R111,R107,R103,R99,R95,R91,R87,R83,R79,R75,R71,R67,R63,R59,R55,R51,R47,R43,R39,R35,R31,R27,R23,R19,R15,R11,R7)</f>
        <v>151859.39157499996</v>
      </c>
      <c r="S128" s="88">
        <f>T128/L128</f>
        <v>0.19570134282714952</v>
      </c>
      <c r="T128" s="86">
        <f>SUM(T127,T123,T119,T115,T111,T107,T103,T99,T95,T91,T87,T83,T79,T75,T71,T67,T63,T59,T55,T51,T47,T43,T39,T35,T31,T27,T23,T19,T15,T11,T7)</f>
        <v>234106.16065800007</v>
      </c>
      <c r="U128" s="88">
        <f>V128/L128</f>
        <v>0.51037813850611469</v>
      </c>
      <c r="V128" s="86">
        <f>SUM(V127,V123,V119,V115,V111,V107,V103,V99,V95,V91,V87,V83,V79,V75,V71,V67,V63,V59,V55,V51,V47,V43,V39,V35,V31,V27,V23,V19,V15,V11,V7)</f>
        <v>610535.75189299998</v>
      </c>
      <c r="W128" s="88">
        <f>IF(AND(L128&gt;0),(X128/L128),0)</f>
        <v>0.39795071163419987</v>
      </c>
      <c r="X128" s="86">
        <f>SUM(X127,X123,X119,X115,X111,X107,X103,X99,X95,X91,X87,X83,X79,X75,X71,X67,X63,X59,X55,X51,X47,X43,X39,X35,X31,X27,X23,X19,X15,X11,X7)</f>
        <v>476045.34483999998</v>
      </c>
      <c r="Y128" s="89">
        <f>IF(AND(L128&gt;0),(Z128/L128),0)</f>
        <v>3.1734358837336709E-3</v>
      </c>
      <c r="Z128" s="86">
        <f>SUM(Z127,Z123,Z119,Z115,Z111,Z107,Z103,Z99,Z95,Z91,Z87,Z83,Z79,Z75,Z71,Z67,Z63,Z59,Z55,Z51,Z47,Z43,Z39,Z35,Z31,Z27,Z23,Z19,Z15,Z11,Z7)</f>
        <v>3796.1972059200007</v>
      </c>
      <c r="AA128" s="90">
        <f>(AC128+AK128)/J128</f>
        <v>2.8464506449252078E-3</v>
      </c>
      <c r="AB128" s="91">
        <f>AC128/(L128-AH128)</f>
        <v>3.0893004843457537E-4</v>
      </c>
      <c r="AC128" s="92">
        <f>SUM(AC127,AC123,AC119,AC115,AC111,AC107,AC103,AC99,AC95,AC91,AC87,AC83,AC79,AC75,AC71,AC67,AC63,AC59,AC55,AC51,AC47,AC43,AC39,AC35,AC31,AC27,AC23,AC19,AC15,AC11,AC7)</f>
        <v>364.08702911000006</v>
      </c>
      <c r="AD128" s="88">
        <f>AE128/AH128</f>
        <v>0.20198227329943511</v>
      </c>
      <c r="AE128" s="86">
        <f>SUM(AE127,AE123,AE119,AE115,AE111,AE107,AE103,AE99,AE95,AE91,AE87,AE83,AE79,AE75,AE71,AE67,AE63,AE59,AE55,AE51,AE47,AE43,AE39,AE35,AE31,AE27,AE23,AE19,AE15,AE11,AE7)</f>
        <v>3575.0862374000012</v>
      </c>
      <c r="AF128" s="93">
        <f>((Y128-AB128)*AJ128)/((AJ128-AB128)*Y128)</f>
        <v>0.90413552257703744</v>
      </c>
      <c r="AG128" s="94">
        <f>((AA128-AB128)*AJ128)/((AJ128-AB128)*AA128)</f>
        <v>0.89293422168537606</v>
      </c>
      <c r="AH128" s="86">
        <f>SUM(AH127,AH123,AH119,AH115,AH111,AH107,AH103,AH99,AH95,AH91,AH87,AH83,AH79,AH75,AH71,AH67,AH63,AH59,AH55,AH51,AH47,AH43,AH39,AH35,AH31,AH27,AH23,AH19,AH15,AH11,AH7)</f>
        <v>17700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8.9557481977140432E-2</v>
      </c>
      <c r="AJ128" s="88">
        <f>AK128/AH128</f>
        <v>0.1881815649096045</v>
      </c>
      <c r="AK128" s="86">
        <f>SUM(AK127,AK123,AK119,AK115,AK111,AK107,AK103,AK99,AK95,AK91,AK87,AK83,AK79,AK75,AK71,AK67,AK63,AK59,AK55,AK51,AK47,AK43,AK39,AK35,AK31,AK27,AK23,AK19,AK15,AK11,AK7)</f>
        <v>3330.8136988999995</v>
      </c>
      <c r="AL128" s="86"/>
      <c r="AM128" s="128">
        <f>SUM(AM127,AM123,AM119,AM115,AM111,AM107,AM103,AM99,AM95,AM91,AM87,AM83,AM79,AM75,AM71,AM67,AM63,AM59,AM55,AM51,AM47,AM43,AM39,AM35,AM31,AM27,AM23,AM19,AM15,AM11,AM7)</f>
        <v>17668.66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19 T1:T119 V1:V119 X1:X119 AK1:AK119 N1:N119 L1:L119 R1:R119 AC1:AC119 AG1:AG119 Z1:AA119 P127:P1048576 T127:T1048576 V127:V1048576 X127:X1048576 AK127:AK1048576 N127:N1048576 L127:L1048576 R127:R1048576 AC127:AC1048576 AG127:AG1048576 Z127:AA1048576" name="Range1_1_1_1_1_1"/>
    <protectedRange sqref="AD3:AF3 AD7:AF7 AD11:AF11 AD129:AF1048576 AE1:AF2 AD4:AE6 AD8:AE10 AF15 AF19 AF23 AF27 AF31 AF35 AF39 AF43 AF47 AF51 AF55 AF59 AF63 AF67 AF71 AF75 AF79 AF83 AF87 AF91 AF95 AF99 AF103 AF107 AF111 AF115 AF119 AF127:AF128 AD12:AE119 AE128 AD127:AE127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P120:P126 T120:T126 V120:V126 X120:X126 AK120:AK126 N120:N126 L120:L126 R120:R126 AC120:AC126 AG120:AG126 Z120:AA126" name="Range1_1_1_1_1_1_1"/>
    <protectedRange sqref="AF123 AD120:AE126" name="Range1_1_1_1"/>
    <protectedRange sqref="AF120:AF122" name="Range1_42_1"/>
    <protectedRange sqref="AF124:AF126" name="Range1_44_1"/>
  </protectedRanges>
  <mergeCells count="36">
    <mergeCell ref="AR1:AS1"/>
    <mergeCell ref="AT1:AU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96" activePane="bottomLeft" state="frozen"/>
      <selection pane="bottomLeft" activeCell="AN120" sqref="AN120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140625" style="131" customWidth="1"/>
    <col min="40" max="40" width="12.28515625" style="132" customWidth="1"/>
    <col min="41" max="41" width="11.4257812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f>Март!AO127</f>
        <v>1570.8520000000001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11" t="s">
        <v>54</v>
      </c>
      <c r="D4" s="12">
        <v>1400</v>
      </c>
      <c r="E4" s="12">
        <v>2</v>
      </c>
      <c r="F4" s="12">
        <v>10339</v>
      </c>
      <c r="G4" s="13">
        <v>0.4</v>
      </c>
      <c r="H4" s="13">
        <v>2.8</v>
      </c>
      <c r="I4" s="12">
        <v>12653</v>
      </c>
      <c r="J4" s="12">
        <v>13987</v>
      </c>
      <c r="K4" s="14">
        <v>8.2000000000000003E-2</v>
      </c>
      <c r="L4" s="25">
        <f>J4*(1-K4)</f>
        <v>12840.066000000001</v>
      </c>
      <c r="M4" s="15">
        <v>0.69899999999999995</v>
      </c>
      <c r="N4" s="26">
        <f>L4*M4</f>
        <v>8975.206134</v>
      </c>
      <c r="O4" s="14">
        <v>0.13200000000000001</v>
      </c>
      <c r="P4" s="26">
        <f>L4*O4</f>
        <v>1694.8887120000002</v>
      </c>
      <c r="Q4" s="16">
        <v>0.16900000000000001</v>
      </c>
      <c r="R4" s="26">
        <f>L4*Q4</f>
        <v>2169.9711540000003</v>
      </c>
      <c r="S4" s="27">
        <v>0.19700000000000001</v>
      </c>
      <c r="T4" s="26">
        <f>L4*S4</f>
        <v>2529.4930020000002</v>
      </c>
      <c r="U4" s="16">
        <v>0.53100000000000003</v>
      </c>
      <c r="V4" s="26">
        <f>L4*U4</f>
        <v>6818.0750460000008</v>
      </c>
      <c r="W4" s="16">
        <v>0.4</v>
      </c>
      <c r="X4" s="26">
        <f>W4*L4</f>
        <v>5136.0264000000006</v>
      </c>
      <c r="Y4" s="17">
        <v>3.2599999999999999E-3</v>
      </c>
      <c r="Z4" s="18">
        <f>L4*Y4</f>
        <v>41.858615159999999</v>
      </c>
      <c r="AA4" s="28">
        <f>IF(J4&gt;0,(AC4+AK4)/J4,0)</f>
        <v>3.2780620404661473E-3</v>
      </c>
      <c r="AB4" s="17">
        <v>3.1E-4</v>
      </c>
      <c r="AC4" s="25">
        <f>AB4*L4</f>
        <v>3.9804204600000004</v>
      </c>
      <c r="AD4" s="141">
        <v>0.2077</v>
      </c>
      <c r="AE4" s="31">
        <f>AH4*(1-AI4)*AD4</f>
        <v>42.194878100000004</v>
      </c>
      <c r="AF4" s="29">
        <f>IF(AND(AD4&gt;0,AB4&gt;0,Y4&gt;0),((Y4-AB4)*AD4)/((AD4-AB4)*Y4),0)</f>
        <v>0.906260603226132</v>
      </c>
      <c r="AG4" s="62">
        <f t="shared" ref="AG4:AG35" si="0">IF(AND(AA4&gt;0,AJ4&gt;0,AB4&gt;0),((AJ4*(AA4-AB4))/(AA4*(AJ4-AB4))),0)</f>
        <v>0.90679586376833432</v>
      </c>
      <c r="AH4" s="12">
        <v>223</v>
      </c>
      <c r="AI4" s="14">
        <v>8.8999999999999996E-2</v>
      </c>
      <c r="AJ4" s="15">
        <v>0.20610000000000001</v>
      </c>
      <c r="AK4" s="31">
        <f>AH4*(1-AI4)*AJ4</f>
        <v>41.869833300000003</v>
      </c>
      <c r="AL4" s="19">
        <v>1.76</v>
      </c>
      <c r="AM4" s="19"/>
      <c r="AN4" s="119">
        <f>AN3+AH4-AM4</f>
        <v>1793.8520000000001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52</v>
      </c>
      <c r="D5" s="35">
        <v>21353</v>
      </c>
      <c r="E5" s="35">
        <v>4</v>
      </c>
      <c r="F5" s="35">
        <v>13272</v>
      </c>
      <c r="G5" s="36">
        <v>0.5</v>
      </c>
      <c r="H5" s="36">
        <v>3.3</v>
      </c>
      <c r="I5" s="35">
        <v>16556</v>
      </c>
      <c r="J5" s="35">
        <v>14169</v>
      </c>
      <c r="K5" s="37">
        <v>7.5999999999999998E-2</v>
      </c>
      <c r="L5" s="38">
        <f>J5*(1-K5)</f>
        <v>13092.156000000001</v>
      </c>
      <c r="M5" s="39">
        <v>0.67500000000000004</v>
      </c>
      <c r="N5" s="26">
        <f>L5*M5</f>
        <v>8837.2053000000014</v>
      </c>
      <c r="O5" s="37">
        <v>0.20499999999999999</v>
      </c>
      <c r="P5" s="26">
        <f>L5*O5</f>
        <v>2683.8919799999999</v>
      </c>
      <c r="Q5" s="40">
        <v>0.12</v>
      </c>
      <c r="R5" s="26">
        <f>L5*Q5</f>
        <v>1571.05872</v>
      </c>
      <c r="S5" s="29">
        <v>0.192</v>
      </c>
      <c r="T5" s="26">
        <f>L5*S5</f>
        <v>2513.6939520000001</v>
      </c>
      <c r="U5" s="40">
        <v>0.54200000000000004</v>
      </c>
      <c r="V5" s="26">
        <f>L5*U5</f>
        <v>7095.9485520000007</v>
      </c>
      <c r="W5" s="40">
        <v>0.4</v>
      </c>
      <c r="X5" s="26">
        <f>W5*L5</f>
        <v>5236.8624000000009</v>
      </c>
      <c r="Y5" s="41">
        <v>3.1700000000000001E-3</v>
      </c>
      <c r="Z5" s="18">
        <f>L5*Y5</f>
        <v>41.502134520000006</v>
      </c>
      <c r="AA5" s="28">
        <f>IF(J5&gt;0,(AC5+AK5)/J5,0)</f>
        <v>3.5937026550921024E-3</v>
      </c>
      <c r="AB5" s="41">
        <v>3.2000000000000003E-4</v>
      </c>
      <c r="AC5" s="38">
        <f>AB5*L5</f>
        <v>4.1894899200000006</v>
      </c>
      <c r="AD5" s="29">
        <v>0.21229999999999999</v>
      </c>
      <c r="AE5" s="42">
        <f>AH5*(1-AI5)*AD5</f>
        <v>44.627583000000001</v>
      </c>
      <c r="AF5" s="29">
        <f>IF(AND(AD5&gt;0,AB5&gt;0,Y5&gt;0),((Y5-AB5)*AD5)/((AD5-AB5)*Y5),0)</f>
        <v>0.90041081787669386</v>
      </c>
      <c r="AG5" s="30">
        <f t="shared" si="0"/>
        <v>0.91226855574173038</v>
      </c>
      <c r="AH5" s="35">
        <v>231</v>
      </c>
      <c r="AI5" s="37">
        <v>0.09</v>
      </c>
      <c r="AJ5" s="39">
        <v>0.2223</v>
      </c>
      <c r="AK5" s="42">
        <f>AH5*(1-AI5)*AJ5</f>
        <v>46.729683000000001</v>
      </c>
      <c r="AL5" s="43">
        <v>1.7</v>
      </c>
      <c r="AM5" s="43"/>
      <c r="AN5" s="134">
        <f>AN4+AH5-AM5</f>
        <v>2024.8520000000001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47" t="s">
        <v>51</v>
      </c>
      <c r="D6" s="44">
        <v>19143</v>
      </c>
      <c r="E6" s="44">
        <v>0</v>
      </c>
      <c r="F6" s="44">
        <v>14620</v>
      </c>
      <c r="G6" s="38">
        <v>0.6</v>
      </c>
      <c r="H6" s="38">
        <v>3.2</v>
      </c>
      <c r="I6" s="44">
        <v>18527</v>
      </c>
      <c r="J6" s="44">
        <v>14299</v>
      </c>
      <c r="K6" s="40">
        <v>0.08</v>
      </c>
      <c r="L6" s="38">
        <f>J6*(1-K6)</f>
        <v>13155.08</v>
      </c>
      <c r="M6" s="29">
        <v>0.70699999999999996</v>
      </c>
      <c r="N6" s="26">
        <f>L6*M6</f>
        <v>9300.64156</v>
      </c>
      <c r="O6" s="40">
        <v>0.18</v>
      </c>
      <c r="P6" s="26">
        <f>L6*O6</f>
        <v>2367.9144000000001</v>
      </c>
      <c r="Q6" s="40">
        <v>0.113</v>
      </c>
      <c r="R6" s="26">
        <f>L6*Q6</f>
        <v>1486.52404</v>
      </c>
      <c r="S6" s="29">
        <v>0.20599999999999999</v>
      </c>
      <c r="T6" s="26">
        <f>L6*S6</f>
        <v>2709.9464799999996</v>
      </c>
      <c r="U6" s="40">
        <v>0.51800000000000002</v>
      </c>
      <c r="V6" s="26">
        <f>L6*U6</f>
        <v>6814.3314399999999</v>
      </c>
      <c r="W6" s="40">
        <v>0.4</v>
      </c>
      <c r="X6" s="26">
        <f>W6*L6</f>
        <v>5262.0320000000002</v>
      </c>
      <c r="Y6" s="48">
        <v>3.1800000000000001E-3</v>
      </c>
      <c r="Z6" s="18">
        <f>L6*Y6</f>
        <v>41.833154399999998</v>
      </c>
      <c r="AA6" s="28">
        <f>IF(J6&gt;0,(AC6+AK6)/J6,0)</f>
        <v>3.1744013986992098E-3</v>
      </c>
      <c r="AB6" s="48">
        <v>3.2000000000000003E-4</v>
      </c>
      <c r="AC6" s="38">
        <f>AB6*L6</f>
        <v>4.2096256000000007</v>
      </c>
      <c r="AD6" s="29">
        <v>0.22040000000000001</v>
      </c>
      <c r="AE6" s="42">
        <f>AH6*(1-AI6)*AD6</f>
        <v>44.124080000000006</v>
      </c>
      <c r="AF6" s="29">
        <f>IF(AND(AD6&gt;0,AB6&gt;0,Y6&gt;0),((Y6-AB6)*AD6)/((AD6-AB6)*Y6),0)</f>
        <v>0.90067876975553762</v>
      </c>
      <c r="AG6" s="30">
        <f t="shared" si="0"/>
        <v>0.90059461505422256</v>
      </c>
      <c r="AH6" s="44">
        <v>220</v>
      </c>
      <c r="AI6" s="40">
        <v>0.09</v>
      </c>
      <c r="AJ6" s="29">
        <v>0.20569999999999999</v>
      </c>
      <c r="AK6" s="42">
        <f>AH6*(1-AI6)*AJ6</f>
        <v>41.181139999999999</v>
      </c>
      <c r="AL6" s="18">
        <v>1.7</v>
      </c>
      <c r="AM6" s="18"/>
      <c r="AN6" s="134">
        <f>AN5+AH6-AM6</f>
        <v>2244.8519999999999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41896</v>
      </c>
      <c r="E7" s="52"/>
      <c r="F7" s="52">
        <f>SUM(F4:F6)</f>
        <v>38231</v>
      </c>
      <c r="G7" s="53"/>
      <c r="H7" s="53"/>
      <c r="I7" s="52">
        <f>SUM(I4:I6)</f>
        <v>47736</v>
      </c>
      <c r="J7" s="52">
        <f>SUM(J4:J6)</f>
        <v>42455</v>
      </c>
      <c r="K7" s="21">
        <f>IF(J7&gt;0,(J4*K4+J5*K5+J6*K6)/J7,0)</f>
        <v>7.9323942998468969E-2</v>
      </c>
      <c r="L7" s="53">
        <f>L4+L5+L6</f>
        <v>39087.302000000003</v>
      </c>
      <c r="M7" s="54">
        <f>IF(L7&gt;0,N7/L7,0)</f>
        <v>0.69365373424852905</v>
      </c>
      <c r="N7" s="55">
        <f>N4+N5+N6</f>
        <v>27113.052994000001</v>
      </c>
      <c r="O7" s="21">
        <f>IF(L7&gt;0,P7/L7,0)</f>
        <v>0.1726058015464971</v>
      </c>
      <c r="P7" s="55">
        <f>P4+P5+P6</f>
        <v>6746.6950919999999</v>
      </c>
      <c r="Q7" s="21">
        <f>IF(L7&gt;0,R7/L7,0)</f>
        <v>0.13374046420497376</v>
      </c>
      <c r="R7" s="55">
        <f>R4+R5+R6</f>
        <v>5227.5539140000001</v>
      </c>
      <c r="S7" s="21">
        <f>IF(L7&gt;0,T7/L7,0)</f>
        <v>0.19835427459280766</v>
      </c>
      <c r="T7" s="55">
        <f>T4+T5+T6</f>
        <v>7753.1334340000003</v>
      </c>
      <c r="U7" s="21">
        <f>IF(L7&gt;0,V7/L7,0)</f>
        <v>0.5303091791293244</v>
      </c>
      <c r="V7" s="55">
        <f>V4+V5+V6</f>
        <v>20728.355038000002</v>
      </c>
      <c r="W7" s="21">
        <f>IF(L7&gt;0,X7/L7,0)</f>
        <v>0.39999999999999997</v>
      </c>
      <c r="X7" s="55">
        <f>X4+X5+X6</f>
        <v>15634.9208</v>
      </c>
      <c r="Y7" s="56">
        <f>IF(L7&gt;0,Z7/L7,0)</f>
        <v>3.2029303040665225E-3</v>
      </c>
      <c r="Z7" s="57">
        <f>SUM(Z4:Z6)</f>
        <v>125.19390408</v>
      </c>
      <c r="AA7" s="56">
        <f>IF(L7&gt;0,(AA4*L4+AA5*L5+AA6*L6)/L7,0)</f>
        <v>3.3488971196262152E-3</v>
      </c>
      <c r="AB7" s="56">
        <f>IF(J7&gt;0,(J4*AB4+J5*AB5+J6*AB6)/J7,0)</f>
        <v>3.1670545283241075E-4</v>
      </c>
      <c r="AC7" s="53">
        <f>SUM(AC4:AC6)</f>
        <v>12.379535980000002</v>
      </c>
      <c r="AD7" s="54">
        <f>IF(J7&gt;0,(J4*AD4+J5*AD5+J6*AD6)/J7,0)</f>
        <v>0.21351261806618774</v>
      </c>
      <c r="AE7" s="59">
        <f>SUM(AE4:AE6)</f>
        <v>130.94654109999999</v>
      </c>
      <c r="AF7" s="54">
        <f>IF(AND(Z7&gt;0),((Z4*AF4+Z5*AF5+Z6*AF6)/Z7),0)</f>
        <v>0.90245623045418288</v>
      </c>
      <c r="AG7" s="58">
        <f t="shared" si="0"/>
        <v>0.90678859583513538</v>
      </c>
      <c r="AH7" s="52">
        <f>SUM(AH4:AH6)</f>
        <v>674</v>
      </c>
      <c r="AI7" s="21">
        <f>IF(AH7&gt;0,(AI4*AH4+AI5*AH5+AI6*AH6)/AH7,0)</f>
        <v>8.9669139465875361E-2</v>
      </c>
      <c r="AJ7" s="54">
        <f>IF(J7&gt;0,(AJ4*J4+AJ5*J5+AJ6*J6)/J7,0)</f>
        <v>0.21137189259215641</v>
      </c>
      <c r="AK7" s="59">
        <f>SUM(AK4:AK6)</f>
        <v>129.7806563</v>
      </c>
      <c r="AL7" s="57"/>
      <c r="AM7" s="57">
        <f>SUM(AM4:AM6)</f>
        <v>0</v>
      </c>
      <c r="AN7" s="124"/>
      <c r="AO7" s="125">
        <f>AN6</f>
        <v>2244.8519999999999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54</v>
      </c>
      <c r="D8" s="12">
        <v>4000</v>
      </c>
      <c r="E8" s="12">
        <v>1</v>
      </c>
      <c r="F8" s="12">
        <v>12841</v>
      </c>
      <c r="G8" s="13">
        <v>0.4</v>
      </c>
      <c r="H8" s="13">
        <v>3.1</v>
      </c>
      <c r="I8" s="12">
        <v>15921</v>
      </c>
      <c r="J8" s="12">
        <v>13824</v>
      </c>
      <c r="K8" s="14">
        <v>8.1000000000000003E-2</v>
      </c>
      <c r="L8" s="25">
        <f>J8*(1-K8)</f>
        <v>12704.256000000001</v>
      </c>
      <c r="M8" s="15">
        <v>0.67300000000000004</v>
      </c>
      <c r="N8" s="26">
        <f>L8*M8</f>
        <v>8549.964288000001</v>
      </c>
      <c r="O8" s="14">
        <v>0.17100000000000001</v>
      </c>
      <c r="P8" s="26">
        <f>L8*O8</f>
        <v>2172.4277760000004</v>
      </c>
      <c r="Q8" s="16">
        <v>0.156</v>
      </c>
      <c r="R8" s="26">
        <f>L8*Q8</f>
        <v>1981.8639360000002</v>
      </c>
      <c r="S8" s="16">
        <v>0.19600000000000001</v>
      </c>
      <c r="T8" s="26">
        <f>L8*S8</f>
        <v>2490.0341760000001</v>
      </c>
      <c r="U8" s="16">
        <v>0.51100000000000001</v>
      </c>
      <c r="V8" s="26">
        <f>L8*U8</f>
        <v>6491.8748160000005</v>
      </c>
      <c r="W8" s="16">
        <v>0.4</v>
      </c>
      <c r="X8" s="26">
        <f>W8*L8</f>
        <v>5081.702400000001</v>
      </c>
      <c r="Y8" s="17">
        <v>3.2000000000000002E-3</v>
      </c>
      <c r="Z8" s="61">
        <f>L8*Y8</f>
        <v>40.653619200000009</v>
      </c>
      <c r="AA8" s="28">
        <f>IF(J8&gt;0,(AC8+AK8)/J8,0)</f>
        <v>2.9269342708333336E-3</v>
      </c>
      <c r="AB8" s="17">
        <v>3.1E-4</v>
      </c>
      <c r="AC8" s="25">
        <f>AB8*L8</f>
        <v>3.9383193600000004</v>
      </c>
      <c r="AD8" s="141">
        <v>0.2218</v>
      </c>
      <c r="AE8" s="31">
        <f>AH8*(1-AI8)*AD8</f>
        <v>39.516775200000005</v>
      </c>
      <c r="AF8" s="29">
        <f>IF(AND(AD8&gt;0,AB8&gt;0,Y8&gt;0),((Y8-AB8)*AD8)/((AD8-AB8)*Y8),0)</f>
        <v>0.90438902433518442</v>
      </c>
      <c r="AG8" s="62">
        <f t="shared" si="0"/>
        <v>0.89544121488651907</v>
      </c>
      <c r="AH8" s="12">
        <v>196</v>
      </c>
      <c r="AI8" s="14">
        <v>9.0999999999999998E-2</v>
      </c>
      <c r="AJ8" s="15">
        <v>0.20499999999999999</v>
      </c>
      <c r="AK8" s="31">
        <f t="shared" ref="AK8:AK70" si="1">AH8*(1-AI8)*AJ8</f>
        <v>36.523620000000001</v>
      </c>
      <c r="AL8" s="19">
        <v>1.68</v>
      </c>
      <c r="AM8" s="19">
        <v>750.62</v>
      </c>
      <c r="AN8" s="119">
        <f>AN6+AH8-AM8</f>
        <v>1690.232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11" t="s">
        <v>52</v>
      </c>
      <c r="D9" s="35">
        <v>18957</v>
      </c>
      <c r="E9" s="44">
        <v>6</v>
      </c>
      <c r="F9" s="35">
        <v>12597</v>
      </c>
      <c r="G9" s="36">
        <v>0.4</v>
      </c>
      <c r="H9" s="38">
        <v>3.3</v>
      </c>
      <c r="I9" s="35">
        <v>16104</v>
      </c>
      <c r="J9" s="35">
        <v>14337</v>
      </c>
      <c r="K9" s="40">
        <v>7.8E-2</v>
      </c>
      <c r="L9" s="38">
        <f>J9*(1-K9)</f>
        <v>13218.714</v>
      </c>
      <c r="M9" s="39">
        <v>0.60399999999999998</v>
      </c>
      <c r="N9" s="26">
        <f>L9*M9</f>
        <v>7984.1032559999994</v>
      </c>
      <c r="O9" s="37">
        <v>0.19</v>
      </c>
      <c r="P9" s="26">
        <f>L9*O9</f>
        <v>2511.55566</v>
      </c>
      <c r="Q9" s="40">
        <v>0.20599999999999999</v>
      </c>
      <c r="R9" s="26">
        <f>L9*Q9</f>
        <v>2723.0550839999996</v>
      </c>
      <c r="S9" s="40">
        <v>0.20200000000000001</v>
      </c>
      <c r="T9" s="26">
        <f>L9*S9</f>
        <v>2670.1802280000002</v>
      </c>
      <c r="U9" s="40">
        <v>0.51500000000000001</v>
      </c>
      <c r="V9" s="26">
        <f>L9*U9</f>
        <v>6807.63771</v>
      </c>
      <c r="W9" s="40">
        <v>0.4</v>
      </c>
      <c r="X9" s="26">
        <f>W9*L9</f>
        <v>5287.4856</v>
      </c>
      <c r="Y9" s="41">
        <v>3.14E-3</v>
      </c>
      <c r="Z9" s="18">
        <f>L9*Y9</f>
        <v>41.506761959999999</v>
      </c>
      <c r="AA9" s="28">
        <f>IF(J9&gt;0,(AC9+AK9)/J9,0)</f>
        <v>2.6081983469345049E-3</v>
      </c>
      <c r="AB9" s="41">
        <v>2.9999999999999997E-4</v>
      </c>
      <c r="AC9" s="38">
        <f>AB9*L9</f>
        <v>3.9656141999999996</v>
      </c>
      <c r="AD9" s="29">
        <v>0.22819999999999999</v>
      </c>
      <c r="AE9" s="42">
        <f>AH9*(1-AI9)*AD9</f>
        <v>34.377189000000001</v>
      </c>
      <c r="AF9" s="29">
        <f>IF(AND(AD9&gt;0,AB9&gt;0,Y9&gt;0),((Y9-AB9)*AD9)/((AD9-AB9)*Y9),0)</f>
        <v>0.90564919802237553</v>
      </c>
      <c r="AG9" s="30">
        <f t="shared" si="0"/>
        <v>0.88617614795583088</v>
      </c>
      <c r="AH9" s="35">
        <v>165</v>
      </c>
      <c r="AI9" s="40">
        <v>8.6999999999999994E-2</v>
      </c>
      <c r="AJ9" s="39">
        <v>0.22189999999999999</v>
      </c>
      <c r="AK9" s="42">
        <f t="shared" si="1"/>
        <v>33.4281255</v>
      </c>
      <c r="AL9" s="18">
        <v>1.7</v>
      </c>
      <c r="AM9" s="18"/>
      <c r="AN9" s="134">
        <f>AN8+AH9-AM9</f>
        <v>1855.232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11" t="s">
        <v>53</v>
      </c>
      <c r="D10" s="44">
        <v>22100</v>
      </c>
      <c r="E10" s="44">
        <v>1</v>
      </c>
      <c r="F10" s="44">
        <v>14634</v>
      </c>
      <c r="G10" s="38">
        <v>1.1000000000000001</v>
      </c>
      <c r="H10" s="38">
        <v>2.8</v>
      </c>
      <c r="I10" s="44">
        <v>18601</v>
      </c>
      <c r="J10" s="44">
        <v>14912</v>
      </c>
      <c r="K10" s="40">
        <v>8.1000000000000003E-2</v>
      </c>
      <c r="L10" s="38">
        <f>J10*(1-K10)</f>
        <v>13704.128000000001</v>
      </c>
      <c r="M10" s="29">
        <v>0.64900000000000002</v>
      </c>
      <c r="N10" s="26">
        <f>L10*M10</f>
        <v>8893.9790720000001</v>
      </c>
      <c r="O10" s="40">
        <v>0.16800000000000001</v>
      </c>
      <c r="P10" s="26">
        <f>L10*O10</f>
        <v>2302.2935040000002</v>
      </c>
      <c r="Q10" s="40">
        <v>0.183</v>
      </c>
      <c r="R10" s="26">
        <f>L10*Q10</f>
        <v>2507.8554239999999</v>
      </c>
      <c r="S10" s="40">
        <v>0.20899999999999999</v>
      </c>
      <c r="T10" s="26">
        <f>L10*S10</f>
        <v>2864.1627520000002</v>
      </c>
      <c r="U10" s="40">
        <v>0.504</v>
      </c>
      <c r="V10" s="26">
        <f>L10*U10</f>
        <v>6906.8805120000006</v>
      </c>
      <c r="W10" s="40">
        <v>0.4</v>
      </c>
      <c r="X10" s="26">
        <f>W10*L10</f>
        <v>5481.6512000000002</v>
      </c>
      <c r="Y10" s="48">
        <v>3.2100000000000002E-3</v>
      </c>
      <c r="Z10" s="18">
        <f>L10*Y10</f>
        <v>43.990250880000005</v>
      </c>
      <c r="AA10" s="28">
        <f>IF(J10&gt;0,(AC10+AK10)/J10,0)</f>
        <v>3.0144514981223182E-3</v>
      </c>
      <c r="AB10" s="48">
        <v>3.3E-4</v>
      </c>
      <c r="AC10" s="38">
        <f>AB10*L10</f>
        <v>4.5223622400000005</v>
      </c>
      <c r="AD10" s="29">
        <v>0.2296</v>
      </c>
      <c r="AE10" s="42">
        <f>AH10*(1-AI10)*AD10</f>
        <v>41.532573600000006</v>
      </c>
      <c r="AF10" s="29">
        <f>IF(AND(AD10&gt;0,AB10&gt;0,Y10&gt;0),((Y10-AB10)*AD10)/((AD10-AB10)*Y10),0)</f>
        <v>0.89848764200393849</v>
      </c>
      <c r="AG10" s="30">
        <f t="shared" si="0"/>
        <v>0.89184416482955542</v>
      </c>
      <c r="AH10" s="44">
        <v>199</v>
      </c>
      <c r="AI10" s="40">
        <v>9.0999999999999998E-2</v>
      </c>
      <c r="AJ10" s="29">
        <v>0.2235</v>
      </c>
      <c r="AK10" s="42">
        <f t="shared" si="1"/>
        <v>40.429138500000008</v>
      </c>
      <c r="AL10" s="18">
        <v>1.85</v>
      </c>
      <c r="AM10" s="18"/>
      <c r="AN10" s="134">
        <f>AN9+AH10-AM10</f>
        <v>2054.232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45057</v>
      </c>
      <c r="E11" s="52"/>
      <c r="F11" s="52">
        <f>SUM(F8:F10)</f>
        <v>40072</v>
      </c>
      <c r="G11" s="53"/>
      <c r="H11" s="53"/>
      <c r="I11" s="52">
        <f>SUM(I8:I10)</f>
        <v>50626</v>
      </c>
      <c r="J11" s="52">
        <f>SUM(J8:J10)</f>
        <v>43073</v>
      </c>
      <c r="K11" s="21">
        <f>IF(J11&gt;0,(J8*K8+J9*K9+J10*K10)/J11,0)</f>
        <v>8.0001439416804029E-2</v>
      </c>
      <c r="L11" s="53">
        <f>L8+L9+L10</f>
        <v>39627.097999999998</v>
      </c>
      <c r="M11" s="54">
        <f>IF(L11&gt;0,N11/L11,0)</f>
        <v>0.64168328995476787</v>
      </c>
      <c r="N11" s="55">
        <f>N8+N9+N10</f>
        <v>25428.046616</v>
      </c>
      <c r="O11" s="21">
        <f>IF(L11&gt;0,P11/L11,0)</f>
        <v>0.17630049366723752</v>
      </c>
      <c r="P11" s="55">
        <f>P8+P9+P10</f>
        <v>6986.2769400000006</v>
      </c>
      <c r="Q11" s="21">
        <f>IF(L11&gt;0,R11/L11,0)</f>
        <v>0.18201621637799464</v>
      </c>
      <c r="R11" s="55">
        <f>R8+R9+R10</f>
        <v>7212.7744439999988</v>
      </c>
      <c r="S11" s="21">
        <f>IF(L11&gt;0,T11/L11,0)</f>
        <v>0.20249721935227255</v>
      </c>
      <c r="T11" s="55">
        <f>T8+T9+T10</f>
        <v>8024.3771560000005</v>
      </c>
      <c r="U11" s="21">
        <f>IF(L11&gt;0,V11/L11,0)</f>
        <v>0.50991352023809577</v>
      </c>
      <c r="V11" s="55">
        <f>V8+V9+V10</f>
        <v>20206.393038000002</v>
      </c>
      <c r="W11" s="21">
        <f>IF(L11&gt;0,X11/L11,0)</f>
        <v>0.40000000000000008</v>
      </c>
      <c r="X11" s="55">
        <f>X8+X9+X10</f>
        <v>15850.839200000002</v>
      </c>
      <c r="Y11" s="56">
        <f>IF(L11&gt;0,Z11/L11,0)</f>
        <v>3.1834436132567676E-3</v>
      </c>
      <c r="Z11" s="57">
        <f>SUM(Z8:Z10)</f>
        <v>126.15063204000002</v>
      </c>
      <c r="AA11" s="63">
        <f>IF(L11&gt;0,(AA8*L8+AA9*L9+AA10*L10)/L11,0)</f>
        <v>2.8508769290978616E-3</v>
      </c>
      <c r="AB11" s="56">
        <f>IF(J11&gt;0,(J8*AB8+J9*AB9+J10*AB10)/J11,0)</f>
        <v>3.1359552387806745E-4</v>
      </c>
      <c r="AC11" s="53">
        <f>SUM(AC8:AC10)</f>
        <v>12.426295800000002</v>
      </c>
      <c r="AD11" s="54">
        <f>IF(J11&gt;0,(J8*AD8+J9*AD9+J10*AD10)/J11,0)</f>
        <v>0.2266306456480858</v>
      </c>
      <c r="AE11" s="59">
        <f>SUM(AE8:AE10)</f>
        <v>115.42653780000001</v>
      </c>
      <c r="AF11" s="54">
        <f>IF(AND(Z11&gt;0),((Z8*AF8+Z9*AF9+Z10*AF10)/Z11),0)</f>
        <v>0.90274577010271984</v>
      </c>
      <c r="AG11" s="58">
        <f t="shared" si="0"/>
        <v>0.89128818801536536</v>
      </c>
      <c r="AH11" s="52">
        <f>SUM(AH8:AH10)</f>
        <v>560</v>
      </c>
      <c r="AI11" s="21">
        <f>IF(AH11&gt;0,(AI8*AH8+AI9*AH9+AI10*AH10)/AH11,0)</f>
        <v>8.9821428571428566E-2</v>
      </c>
      <c r="AJ11" s="54">
        <f>IF(J11&gt;0,(AJ8*J8+AJ9*J9+AJ10*J10)/J11,0)</f>
        <v>0.21702997933740392</v>
      </c>
      <c r="AK11" s="59">
        <f>SUM(AK8:AK10)</f>
        <v>110.38088400000001</v>
      </c>
      <c r="AL11" s="57"/>
      <c r="AM11" s="57">
        <f>SUM(AM8:AM10)</f>
        <v>750.62</v>
      </c>
      <c r="AN11" s="124"/>
      <c r="AO11" s="125">
        <f>AN10</f>
        <v>2054.232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50</v>
      </c>
      <c r="D12" s="12">
        <v>6600</v>
      </c>
      <c r="E12" s="12">
        <v>0</v>
      </c>
      <c r="F12" s="12">
        <v>12304</v>
      </c>
      <c r="G12" s="13">
        <v>0.8</v>
      </c>
      <c r="H12" s="13">
        <v>3</v>
      </c>
      <c r="I12" s="12">
        <v>14342</v>
      </c>
      <c r="J12" s="12">
        <v>14085</v>
      </c>
      <c r="K12" s="14">
        <v>0.08</v>
      </c>
      <c r="L12" s="25">
        <f>J12*(1-K12)</f>
        <v>12958.2</v>
      </c>
      <c r="M12" s="15">
        <v>0.68400000000000005</v>
      </c>
      <c r="N12" s="26">
        <f>L12*M12</f>
        <v>8863.4088000000011</v>
      </c>
      <c r="O12" s="14">
        <v>0.13</v>
      </c>
      <c r="P12" s="26">
        <f>L12*O12</f>
        <v>1684.5660000000003</v>
      </c>
      <c r="Q12" s="16">
        <v>0.186</v>
      </c>
      <c r="R12" s="26">
        <f>L12*Q12</f>
        <v>2410.2252000000003</v>
      </c>
      <c r="S12" s="16">
        <v>0.20499999999999999</v>
      </c>
      <c r="T12" s="26">
        <f>L12*S12</f>
        <v>2656.431</v>
      </c>
      <c r="U12" s="16">
        <v>0.49199999999999999</v>
      </c>
      <c r="V12" s="26">
        <f>L12*U12</f>
        <v>6375.4344000000001</v>
      </c>
      <c r="W12" s="16">
        <v>0.4</v>
      </c>
      <c r="X12" s="26">
        <f>W12*L12</f>
        <v>5183.2800000000007</v>
      </c>
      <c r="Y12" s="17">
        <v>3.2100000000000002E-3</v>
      </c>
      <c r="Z12" s="61">
        <f>L12*Y12</f>
        <v>41.595822000000005</v>
      </c>
      <c r="AA12" s="28">
        <f>IF(J12&gt;0,(AC12+AK12)/J12,0)</f>
        <v>3.3891552715654954E-3</v>
      </c>
      <c r="AB12" s="17">
        <v>3.4000000000000002E-4</v>
      </c>
      <c r="AC12" s="25">
        <f>AB12*L12</f>
        <v>4.4057880000000003</v>
      </c>
      <c r="AD12" s="141">
        <v>0.2155</v>
      </c>
      <c r="AE12" s="31">
        <f>AH12*(1-AI12)*AD12</f>
        <v>43.230162</v>
      </c>
      <c r="AF12" s="29">
        <f>IF(AND(AD12&gt;0,AB12&gt;0,Y12&gt;0),((Y12-AB12)*AD12)/((AD12-AB12)*Y12),0)</f>
        <v>0.89549384099581908</v>
      </c>
      <c r="AG12" s="62">
        <f t="shared" si="0"/>
        <v>0.90109841242134059</v>
      </c>
      <c r="AH12" s="12">
        <v>219</v>
      </c>
      <c r="AI12" s="14">
        <v>8.4000000000000005E-2</v>
      </c>
      <c r="AJ12" s="15">
        <v>0.216</v>
      </c>
      <c r="AK12" s="31">
        <f t="shared" si="1"/>
        <v>43.330463999999999</v>
      </c>
      <c r="AL12" s="19">
        <v>1.75</v>
      </c>
      <c r="AM12" s="19"/>
      <c r="AN12" s="119">
        <f>AN10+AH12-AM12</f>
        <v>2273.232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11" t="s">
        <v>52</v>
      </c>
      <c r="D13" s="35">
        <v>18080</v>
      </c>
      <c r="E13" s="44">
        <v>4</v>
      </c>
      <c r="F13" s="35">
        <v>12120</v>
      </c>
      <c r="G13" s="36">
        <v>0.4</v>
      </c>
      <c r="H13" s="38">
        <v>3.4</v>
      </c>
      <c r="I13" s="35">
        <v>13940</v>
      </c>
      <c r="J13" s="35">
        <v>14002</v>
      </c>
      <c r="K13" s="40">
        <v>7.5999999999999998E-2</v>
      </c>
      <c r="L13" s="38">
        <f>J13*(1-K13)</f>
        <v>12937.848</v>
      </c>
      <c r="M13" s="39">
        <v>0.64200000000000002</v>
      </c>
      <c r="N13" s="26">
        <f>L13*M13</f>
        <v>8306.0984160000007</v>
      </c>
      <c r="O13" s="37">
        <v>0.154</v>
      </c>
      <c r="P13" s="26">
        <f>L13*O13</f>
        <v>1992.428592</v>
      </c>
      <c r="Q13" s="40">
        <v>0.20399999999999999</v>
      </c>
      <c r="R13" s="26">
        <f>L13*Q13</f>
        <v>2639.3209919999999</v>
      </c>
      <c r="S13" s="40">
        <v>0.19500000000000001</v>
      </c>
      <c r="T13" s="26">
        <f>L13*S13</f>
        <v>2522.8803600000001</v>
      </c>
      <c r="U13" s="40">
        <v>0.53800000000000003</v>
      </c>
      <c r="V13" s="26">
        <f>L13*U13</f>
        <v>6960.5622240000002</v>
      </c>
      <c r="W13" s="40">
        <v>0.39</v>
      </c>
      <c r="X13" s="26">
        <f>W13*L13</f>
        <v>5045.7607200000002</v>
      </c>
      <c r="Y13" s="41">
        <v>3.16E-3</v>
      </c>
      <c r="Z13" s="18">
        <f>L13*Y13</f>
        <v>40.883599680000003</v>
      </c>
      <c r="AA13" s="28">
        <f>IF(J13&gt;0,(AC13+AK13)/J13,0)</f>
        <v>3.0430024453649476E-3</v>
      </c>
      <c r="AB13" s="41">
        <v>3.3E-4</v>
      </c>
      <c r="AC13" s="38">
        <f>AB13*L13</f>
        <v>4.2694898400000003</v>
      </c>
      <c r="AD13" s="29">
        <v>0.21679999999999999</v>
      </c>
      <c r="AE13" s="42">
        <f>AH13*(1-AI13)*AD13</f>
        <v>40.114937599999998</v>
      </c>
      <c r="AF13" s="29">
        <f>IF(AND(AD13&gt;0,AB13&gt;0,Y13&gt;0),((Y13-AB13)*AD13)/((AD13-AB13)*Y13),0)</f>
        <v>0.8969348809113783</v>
      </c>
      <c r="AG13" s="30">
        <f t="shared" si="0"/>
        <v>0.89297668616880899</v>
      </c>
      <c r="AH13" s="35">
        <v>202</v>
      </c>
      <c r="AI13" s="40">
        <v>8.4000000000000005E-2</v>
      </c>
      <c r="AJ13" s="39">
        <v>0.2072</v>
      </c>
      <c r="AK13" s="42">
        <f t="shared" si="1"/>
        <v>38.3386304</v>
      </c>
      <c r="AL13" s="18">
        <v>1.7</v>
      </c>
      <c r="AM13" s="18"/>
      <c r="AN13" s="134">
        <f>AN12+AH13-AM13</f>
        <v>2475.232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53</v>
      </c>
      <c r="D14" s="44">
        <v>14274</v>
      </c>
      <c r="E14" s="44">
        <v>3</v>
      </c>
      <c r="F14" s="44">
        <v>14103</v>
      </c>
      <c r="G14" s="38">
        <v>0.6</v>
      </c>
      <c r="H14" s="38">
        <v>2.9</v>
      </c>
      <c r="I14" s="44">
        <v>16539</v>
      </c>
      <c r="J14" s="44">
        <v>13820</v>
      </c>
      <c r="K14" s="40">
        <v>8.2000000000000003E-2</v>
      </c>
      <c r="L14" s="38">
        <f>J14*(1-K14)</f>
        <v>12686.76</v>
      </c>
      <c r="M14" s="29">
        <v>0.70199999999999996</v>
      </c>
      <c r="N14" s="26">
        <f>L14*M14</f>
        <v>8906.1055199999992</v>
      </c>
      <c r="O14" s="40">
        <v>0.14299999999999999</v>
      </c>
      <c r="P14" s="26">
        <f>L14*O14</f>
        <v>1814.2066799999998</v>
      </c>
      <c r="Q14" s="40">
        <v>0.155</v>
      </c>
      <c r="R14" s="26">
        <f>L14*Q14</f>
        <v>1966.4477999999999</v>
      </c>
      <c r="S14" s="40">
        <v>0.193</v>
      </c>
      <c r="T14" s="26">
        <f>L14*S14</f>
        <v>2448.54468</v>
      </c>
      <c r="U14" s="40">
        <v>0.50900000000000001</v>
      </c>
      <c r="V14" s="26">
        <f>L14*U14</f>
        <v>6457.5608400000001</v>
      </c>
      <c r="W14" s="40">
        <v>0.4</v>
      </c>
      <c r="X14" s="26">
        <f>W14*L14</f>
        <v>5074.7040000000006</v>
      </c>
      <c r="Y14" s="48">
        <v>3.14E-3</v>
      </c>
      <c r="Z14" s="18">
        <f>L14*Y14</f>
        <v>39.836426400000001</v>
      </c>
      <c r="AA14" s="28">
        <f>IF(J14&gt;0,(AC14+AK14)/J14,0)</f>
        <v>3.1130208104196821E-3</v>
      </c>
      <c r="AB14" s="48">
        <v>3.3E-4</v>
      </c>
      <c r="AC14" s="38">
        <f>AB14*L14</f>
        <v>4.1866307999999997</v>
      </c>
      <c r="AD14" s="29">
        <v>0.218</v>
      </c>
      <c r="AE14" s="42">
        <f>AH14*(1-AI14)*AD14</f>
        <v>40.780824000000003</v>
      </c>
      <c r="AF14" s="29">
        <f>IF(AND(AD14&gt;0,AB14&gt;0,Y14&gt;0),((Y14-AB14)*AD14)/((AD14-AB14)*Y14),0)</f>
        <v>0.89626118424460111</v>
      </c>
      <c r="AG14" s="30">
        <f t="shared" si="0"/>
        <v>0.89541699222538196</v>
      </c>
      <c r="AH14" s="44">
        <v>204</v>
      </c>
      <c r="AI14" s="40">
        <v>8.3000000000000004E-2</v>
      </c>
      <c r="AJ14" s="29">
        <v>0.20760000000000001</v>
      </c>
      <c r="AK14" s="42">
        <f t="shared" si="1"/>
        <v>38.835316800000001</v>
      </c>
      <c r="AL14" s="18">
        <v>1.7</v>
      </c>
      <c r="AM14" s="18"/>
      <c r="AN14" s="134">
        <f>AN13+AH14-AM14</f>
        <v>2679.232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38954</v>
      </c>
      <c r="E15" s="52"/>
      <c r="F15" s="52">
        <f>SUM(F12:F14)</f>
        <v>38527</v>
      </c>
      <c r="G15" s="53"/>
      <c r="H15" s="53"/>
      <c r="I15" s="52">
        <f>SUM(I12:I14)</f>
        <v>44821</v>
      </c>
      <c r="J15" s="52">
        <f>SUM(J12:J14)</f>
        <v>41907</v>
      </c>
      <c r="K15" s="21">
        <f>IF(J15&gt;0,(J12*K12+J13*K13+J14*K14)/J15,0)</f>
        <v>7.9323072517717808E-2</v>
      </c>
      <c r="L15" s="53">
        <f>L12+L13+L14</f>
        <v>38582.808000000005</v>
      </c>
      <c r="M15" s="54">
        <f>IF(L15&gt;0,N15/L15,0)</f>
        <v>0.67583501791782497</v>
      </c>
      <c r="N15" s="55">
        <f>N12+N13+N14</f>
        <v>26075.612736000003</v>
      </c>
      <c r="O15" s="21">
        <f>IF(L15&gt;0,P15/L15,0)</f>
        <v>0.14232248912520828</v>
      </c>
      <c r="P15" s="55">
        <f>P12+P13+P14</f>
        <v>5491.2012720000002</v>
      </c>
      <c r="Q15" s="21">
        <f>IF(L15&gt;0,R15/L15,0)</f>
        <v>0.18184249295696672</v>
      </c>
      <c r="R15" s="55">
        <f>R12+R13+R14</f>
        <v>7015.9939919999997</v>
      </c>
      <c r="S15" s="21">
        <f>IF(L15&gt;0,T15/L15,0)</f>
        <v>0.19770090450648378</v>
      </c>
      <c r="T15" s="55">
        <f>T12+T13+T14</f>
        <v>7627.8560399999997</v>
      </c>
      <c r="U15" s="21">
        <f>IF(L15&gt;0,V15/L15,0)</f>
        <v>0.51301495381051565</v>
      </c>
      <c r="V15" s="55">
        <f>V12+V13+V14</f>
        <v>19793.557463999998</v>
      </c>
      <c r="W15" s="21">
        <f>IF(L15&gt;0,X15/L15,0)</f>
        <v>0.39664673239957032</v>
      </c>
      <c r="X15" s="55">
        <f>X12+X13+X14</f>
        <v>15303.744720000002</v>
      </c>
      <c r="Y15" s="56">
        <f>IF(L15&gt;0,Z15/L15,0)</f>
        <v>3.1702163326215132E-3</v>
      </c>
      <c r="Z15" s="57">
        <f>SUM(Z12:Z14)</f>
        <v>122.31584807999999</v>
      </c>
      <c r="AA15" s="63">
        <f>IF(L15&gt;0,(AA12*L12+AA13*L13+AA14*L14)/L15,0)</f>
        <v>3.1822827109566519E-3</v>
      </c>
      <c r="AB15" s="56">
        <f>IF(J15&gt;0,(J12*AB12+J13*AB13+J14*AB14)/J15,0)</f>
        <v>3.3336101367313338E-4</v>
      </c>
      <c r="AC15" s="53">
        <f>SUM(AC12:AC14)</f>
        <v>12.861908639999999</v>
      </c>
      <c r="AD15" s="54">
        <f>IF(J15&gt;0,(J12*AD12+J13*AD13+J14*AD14)/J15,0)</f>
        <v>0.21675880163218555</v>
      </c>
      <c r="AE15" s="59">
        <f>SUM(AE12:AE14)</f>
        <v>124.12592359999999</v>
      </c>
      <c r="AF15" s="54">
        <f>IF(AND(Z15&gt;0),((Z12*AF12+Z13*AF13+Z14*AF14)/Z15),0)</f>
        <v>0.89622541514004417</v>
      </c>
      <c r="AG15" s="58">
        <f t="shared" si="0"/>
        <v>0.89666612694660586</v>
      </c>
      <c r="AH15" s="52">
        <f>SUM(AH12:AH14)</f>
        <v>625</v>
      </c>
      <c r="AI15" s="21">
        <f>IF(AH15&gt;0,(AI12*AH12+AI13*AH13+AI14*AH14)/AH15,0)</f>
        <v>8.3673600000000015E-2</v>
      </c>
      <c r="AJ15" s="54">
        <f>IF(J15&gt;0,(AJ12*J12+AJ13*J13+AJ14*J14)/J15,0)</f>
        <v>0.21028960316892167</v>
      </c>
      <c r="AK15" s="59">
        <f>SUM(AK12:AK14)</f>
        <v>120.50441120000001</v>
      </c>
      <c r="AL15" s="57"/>
      <c r="AM15" s="57">
        <f>SUM(AM12:AM14)</f>
        <v>0</v>
      </c>
      <c r="AN15" s="124"/>
      <c r="AO15" s="125">
        <f>AN14</f>
        <v>2679.232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50</v>
      </c>
      <c r="D16" s="12">
        <v>19122</v>
      </c>
      <c r="E16" s="12">
        <v>1</v>
      </c>
      <c r="F16" s="12">
        <v>14933</v>
      </c>
      <c r="G16" s="13">
        <v>1.1000000000000001</v>
      </c>
      <c r="H16" s="13">
        <v>3.7</v>
      </c>
      <c r="I16" s="12">
        <v>17494</v>
      </c>
      <c r="J16" s="12">
        <v>13781</v>
      </c>
      <c r="K16" s="14">
        <v>8.1000000000000003E-2</v>
      </c>
      <c r="L16" s="25">
        <f>J16*(1-K16)</f>
        <v>12664.739000000001</v>
      </c>
      <c r="M16" s="15">
        <v>0.505</v>
      </c>
      <c r="N16" s="26">
        <f>L16*M16</f>
        <v>6395.6931950000007</v>
      </c>
      <c r="O16" s="14">
        <v>0.318</v>
      </c>
      <c r="P16" s="26">
        <f>L16*O16</f>
        <v>4027.3870020000004</v>
      </c>
      <c r="Q16" s="16">
        <v>0.17699999999999999</v>
      </c>
      <c r="R16" s="26">
        <f>L16*Q16</f>
        <v>2241.6588030000003</v>
      </c>
      <c r="S16" s="16">
        <v>0.17399999999999999</v>
      </c>
      <c r="T16" s="26">
        <f>L16*S16</f>
        <v>2203.6645859999999</v>
      </c>
      <c r="U16" s="16">
        <v>0.54500000000000004</v>
      </c>
      <c r="V16" s="26">
        <f>L16*U16</f>
        <v>6902.2827550000011</v>
      </c>
      <c r="W16" s="16">
        <v>0.39</v>
      </c>
      <c r="X16" s="26">
        <f>W16*L16</f>
        <v>4939.2482100000007</v>
      </c>
      <c r="Y16" s="17">
        <v>3.0799999999999998E-3</v>
      </c>
      <c r="Z16" s="61">
        <f>L16*Y16</f>
        <v>39.007396120000003</v>
      </c>
      <c r="AA16" s="28">
        <f>IF(J16&gt;0,(AC16+AK16)/J16,0)</f>
        <v>3.0390356193309631E-3</v>
      </c>
      <c r="AB16" s="17">
        <v>3.3E-4</v>
      </c>
      <c r="AC16" s="25">
        <f>AB16*L16</f>
        <v>4.1793638700000004</v>
      </c>
      <c r="AD16" s="141">
        <v>0.22009999999999999</v>
      </c>
      <c r="AE16" s="31">
        <f>AH16*(1-AI16)*AD16</f>
        <v>38.222566</v>
      </c>
      <c r="AF16" s="29">
        <f>IF(AND(AD16&gt;0,AB16&gt;0,Y16&gt;0),((Y16-AB16)*AD16)/((AD16-AB16)*Y16),0)</f>
        <v>0.89419783019910426</v>
      </c>
      <c r="AG16" s="62">
        <f t="shared" si="0"/>
        <v>0.89276996453370949</v>
      </c>
      <c r="AH16" s="12">
        <v>190</v>
      </c>
      <c r="AI16" s="14">
        <v>8.5999999999999993E-2</v>
      </c>
      <c r="AJ16" s="135">
        <v>0.21709999999999999</v>
      </c>
      <c r="AK16" s="31">
        <f t="shared" si="1"/>
        <v>37.701585999999999</v>
      </c>
      <c r="AL16" s="19">
        <v>1.7</v>
      </c>
      <c r="AM16" s="19"/>
      <c r="AN16" s="119">
        <f>AN14+AH16-AM16</f>
        <v>2869.232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47" t="s">
        <v>51</v>
      </c>
      <c r="D17" s="35">
        <v>19294</v>
      </c>
      <c r="E17" s="44">
        <v>1</v>
      </c>
      <c r="F17" s="35">
        <v>14384</v>
      </c>
      <c r="G17" s="36">
        <v>0.7</v>
      </c>
      <c r="H17" s="38">
        <v>4.0999999999999996</v>
      </c>
      <c r="I17" s="35">
        <v>17999</v>
      </c>
      <c r="J17" s="35">
        <v>13792</v>
      </c>
      <c r="K17" s="40">
        <v>8.4000000000000005E-2</v>
      </c>
      <c r="L17" s="38">
        <f>J17*(1-K17)</f>
        <v>12633.472</v>
      </c>
      <c r="M17" s="39">
        <v>0.56100000000000005</v>
      </c>
      <c r="N17" s="26">
        <f>L17*M17</f>
        <v>7087.3777920000002</v>
      </c>
      <c r="O17" s="37">
        <v>0.14899999999999999</v>
      </c>
      <c r="P17" s="26">
        <f>L17*O17</f>
        <v>1882.3873279999998</v>
      </c>
      <c r="Q17" s="40">
        <v>0.28999999999999998</v>
      </c>
      <c r="R17" s="26">
        <f>L17*Q17</f>
        <v>3663.7068799999997</v>
      </c>
      <c r="S17" s="40">
        <v>0.189</v>
      </c>
      <c r="T17" s="26">
        <f>L17*S17</f>
        <v>2387.726208</v>
      </c>
      <c r="U17" s="40">
        <v>0.53200000000000003</v>
      </c>
      <c r="V17" s="26">
        <f>L17*U17</f>
        <v>6721.0071040000003</v>
      </c>
      <c r="W17" s="40">
        <v>0.4</v>
      </c>
      <c r="X17" s="26">
        <f>W17*L17</f>
        <v>5053.3888000000006</v>
      </c>
      <c r="Y17" s="41">
        <v>3.1099999999999999E-3</v>
      </c>
      <c r="Z17" s="18">
        <f>L17*Y17</f>
        <v>39.290097920000001</v>
      </c>
      <c r="AA17" s="28">
        <f>IF(J17&gt;0,(AC17+AK17)/J17,0)</f>
        <v>2.9720070533642688E-3</v>
      </c>
      <c r="AB17" s="41">
        <v>3.4000000000000002E-4</v>
      </c>
      <c r="AC17" s="38">
        <f>AB17*L17</f>
        <v>4.2953804800000004</v>
      </c>
      <c r="AD17" s="29">
        <v>0.21970000000000001</v>
      </c>
      <c r="AE17" s="42">
        <f>AH17*(1-AI17)*AD17</f>
        <v>38.554713599999999</v>
      </c>
      <c r="AF17" s="29">
        <f>IF(AND(AD17&gt;0,AB17&gt;0,Y17&gt;0),((Y17-AB17)*AD17)/((AD17-AB17)*Y17),0)</f>
        <v>0.89205575529866477</v>
      </c>
      <c r="AG17" s="30">
        <f t="shared" si="0"/>
        <v>0.88704153875366043</v>
      </c>
      <c r="AH17" s="35">
        <v>192</v>
      </c>
      <c r="AI17" s="40">
        <v>8.5999999999999993E-2</v>
      </c>
      <c r="AJ17" s="136">
        <v>0.20910000000000001</v>
      </c>
      <c r="AK17" s="42">
        <f t="shared" si="1"/>
        <v>36.694540799999999</v>
      </c>
      <c r="AL17" s="18">
        <v>1.7</v>
      </c>
      <c r="AM17" s="18"/>
      <c r="AN17" s="134">
        <f>AN16+AH17-AM17</f>
        <v>3061.232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53</v>
      </c>
      <c r="D18" s="44">
        <v>14430</v>
      </c>
      <c r="E18" s="44">
        <v>3</v>
      </c>
      <c r="F18" s="44">
        <v>15520</v>
      </c>
      <c r="G18" s="38">
        <v>0.5</v>
      </c>
      <c r="H18" s="38">
        <v>3</v>
      </c>
      <c r="I18" s="44">
        <v>17929</v>
      </c>
      <c r="J18" s="44">
        <v>13759</v>
      </c>
      <c r="K18" s="40">
        <v>8.3000000000000004E-2</v>
      </c>
      <c r="L18" s="38">
        <f>J18*(1-K18)</f>
        <v>12617.003000000001</v>
      </c>
      <c r="M18" s="29">
        <v>0.69</v>
      </c>
      <c r="N18" s="26">
        <f>L18*M18</f>
        <v>8705.73207</v>
      </c>
      <c r="O18" s="40">
        <v>0.184</v>
      </c>
      <c r="P18" s="26">
        <f>L18*O18</f>
        <v>2321.5285520000002</v>
      </c>
      <c r="Q18" s="40">
        <v>0.126</v>
      </c>
      <c r="R18" s="26">
        <f>L18*Q18</f>
        <v>1589.7423780000001</v>
      </c>
      <c r="S18" s="40">
        <v>0.19400000000000001</v>
      </c>
      <c r="T18" s="26">
        <f>L18*S18</f>
        <v>2447.698582</v>
      </c>
      <c r="U18" s="40">
        <v>0.52200000000000002</v>
      </c>
      <c r="V18" s="26">
        <f>L18*U18</f>
        <v>6586.0755660000004</v>
      </c>
      <c r="W18" s="40">
        <v>0.39</v>
      </c>
      <c r="X18" s="26">
        <f>W18*L18</f>
        <v>4920.6311700000006</v>
      </c>
      <c r="Y18" s="48">
        <v>3.0999999999999999E-3</v>
      </c>
      <c r="Z18" s="18">
        <f>L18*Y18</f>
        <v>39.112709299999999</v>
      </c>
      <c r="AA18" s="28">
        <f>IF(J18&gt;0,(AC18+AK18)/J18,0)</f>
        <v>3.2409310989170732E-3</v>
      </c>
      <c r="AB18" s="48">
        <v>3.3E-4</v>
      </c>
      <c r="AC18" s="38">
        <f>AB18*L18</f>
        <v>4.1636109900000005</v>
      </c>
      <c r="AD18" s="29">
        <v>0.223</v>
      </c>
      <c r="AE18" s="42">
        <f>AH18*(1-AI18)*AD18</f>
        <v>42.849450000000004</v>
      </c>
      <c r="AF18" s="29">
        <f>IF(AND(AD18&gt;0,AB18&gt;0,Y18&gt;0),((Y18-AB18)*AD18)/((AD18-AB18)*Y18),0)</f>
        <v>0.89487263808586981</v>
      </c>
      <c r="AG18" s="30">
        <f t="shared" si="0"/>
        <v>0.89958836086463401</v>
      </c>
      <c r="AH18" s="44">
        <v>210</v>
      </c>
      <c r="AI18" s="40">
        <v>8.5000000000000006E-2</v>
      </c>
      <c r="AJ18" s="137">
        <v>0.2104</v>
      </c>
      <c r="AK18" s="42">
        <f t="shared" si="1"/>
        <v>40.428360000000005</v>
      </c>
      <c r="AL18" s="18">
        <v>1.8</v>
      </c>
      <c r="AM18" s="18"/>
      <c r="AN18" s="134">
        <f>AN17+AH18-AM18</f>
        <v>3271.232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52846</v>
      </c>
      <c r="E19" s="52"/>
      <c r="F19" s="52">
        <f>SUM(F16:F18)</f>
        <v>44837</v>
      </c>
      <c r="G19" s="53"/>
      <c r="H19" s="53"/>
      <c r="I19" s="52">
        <f>SUM(I16:I18)</f>
        <v>53422</v>
      </c>
      <c r="J19" s="52">
        <f>SUM(J16:J18)</f>
        <v>41332</v>
      </c>
      <c r="K19" s="21">
        <f>IF(J19&gt;0,(J16*K16+J17*K17+J18*K18)/J19,0)</f>
        <v>8.2666844091744893E-2</v>
      </c>
      <c r="L19" s="53">
        <f>L16+L17+L18</f>
        <v>37915.214000000007</v>
      </c>
      <c r="M19" s="54">
        <f>IF(L19&gt;0,N19/L19,0)</f>
        <v>0.58522162256554844</v>
      </c>
      <c r="N19" s="55">
        <f>N16+N17+N18</f>
        <v>22188.803057000001</v>
      </c>
      <c r="O19" s="21">
        <f>IF(L19&gt;0,P19/L19,0)</f>
        <v>0.21709762424128737</v>
      </c>
      <c r="P19" s="55">
        <f>P16+P17+P18</f>
        <v>8231.302882</v>
      </c>
      <c r="Q19" s="21">
        <f>IF(L19&gt;0,R19/L19,0)</f>
        <v>0.19768075319316405</v>
      </c>
      <c r="R19" s="55">
        <f>R16+R17+R18</f>
        <v>7495.1080609999999</v>
      </c>
      <c r="S19" s="21">
        <f>IF(L19&gt;0,T19/L19,0)</f>
        <v>0.18565342598356424</v>
      </c>
      <c r="T19" s="55">
        <f>T16+T17+T18</f>
        <v>7039.0893759999999</v>
      </c>
      <c r="U19" s="21">
        <f>IF(L19&gt;0,V19/L19,0)</f>
        <v>0.53301467387207668</v>
      </c>
      <c r="V19" s="55">
        <f>V16+V17+V18</f>
        <v>20209.365425</v>
      </c>
      <c r="W19" s="21">
        <f>IF(L19&gt;0,X19/L19,0)</f>
        <v>0.39333203236041342</v>
      </c>
      <c r="X19" s="55">
        <f>X16+X17+X18</f>
        <v>14913.268180000003</v>
      </c>
      <c r="Y19" s="56">
        <f>IF(L19&gt;0,Z19/L19,0)</f>
        <v>3.096651474524184E-3</v>
      </c>
      <c r="Z19" s="57">
        <f>SUM(Z16:Z18)</f>
        <v>117.41020334000001</v>
      </c>
      <c r="AA19" s="63">
        <f>IF(L19&gt;0,(AA16*L16+AA17*L17+AA18*L18)/L19,0)</f>
        <v>3.0838860152771386E-3</v>
      </c>
      <c r="AB19" s="56">
        <f>IF(J19&gt;0,(J16*AB16+J17*AB17+J18*AB18)/J19,0)</f>
        <v>3.333368818348979E-4</v>
      </c>
      <c r="AC19" s="53">
        <f>SUM(AC16:AC18)</f>
        <v>12.638355340000002</v>
      </c>
      <c r="AD19" s="54">
        <f>IF(J19&gt;0,(J16*AD16+J17*AD17+J18*AD18)/J19,0)</f>
        <v>0.2209319050614536</v>
      </c>
      <c r="AE19" s="59">
        <f>SUM(AE16:AE18)</f>
        <v>119.6267296</v>
      </c>
      <c r="AF19" s="54">
        <f>IF(AND(Z19&gt;0),((Z16*AF16+Z17*AF17+Z18*AF18)/Z19),0)</f>
        <v>0.89370580509192898</v>
      </c>
      <c r="AG19" s="58">
        <f t="shared" si="0"/>
        <v>0.8933133869716523</v>
      </c>
      <c r="AH19" s="52">
        <f>SUM(AH16:AH18)</f>
        <v>592</v>
      </c>
      <c r="AI19" s="21">
        <f>IF(AH19&gt;0,(AI16*AH16+AI17*AH17+AI18*AH18)/AH19,0)</f>
        <v>8.5645270270270274E-2</v>
      </c>
      <c r="AJ19" s="54">
        <f>IF(J19&gt;0,(AJ16*J16+AJ17*J17+AJ18*J18)/J19,0)</f>
        <v>0.21220013306880867</v>
      </c>
      <c r="AK19" s="59">
        <f>SUM(AK16:AK18)</f>
        <v>114.82448679999999</v>
      </c>
      <c r="AL19" s="57"/>
      <c r="AM19" s="57">
        <f>SUM(AM16:AM18)</f>
        <v>0</v>
      </c>
      <c r="AN19" s="124"/>
      <c r="AO19" s="125">
        <f>AN18</f>
        <v>3271.232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11" t="s">
        <v>50</v>
      </c>
      <c r="D20" s="12">
        <v>16342</v>
      </c>
      <c r="E20" s="12">
        <v>0</v>
      </c>
      <c r="F20" s="12">
        <v>11566</v>
      </c>
      <c r="G20" s="13">
        <v>1.2</v>
      </c>
      <c r="H20" s="13">
        <v>3</v>
      </c>
      <c r="I20" s="12">
        <v>13694</v>
      </c>
      <c r="J20" s="12">
        <v>13137</v>
      </c>
      <c r="K20" s="14">
        <v>0.08</v>
      </c>
      <c r="L20" s="25">
        <f>J20*(1-K20)</f>
        <v>12086.04</v>
      </c>
      <c r="M20" s="15">
        <v>0.64400000000000002</v>
      </c>
      <c r="N20" s="26">
        <f>L20*M20</f>
        <v>7783.4097600000005</v>
      </c>
      <c r="O20" s="14">
        <v>0.19400000000000001</v>
      </c>
      <c r="P20" s="26">
        <f>L20*O20</f>
        <v>2344.6917600000002</v>
      </c>
      <c r="Q20" s="16">
        <v>0.16200000000000001</v>
      </c>
      <c r="R20" s="26">
        <f>L20*Q20</f>
        <v>1957.9384800000003</v>
      </c>
      <c r="S20" s="16">
        <v>0.192</v>
      </c>
      <c r="T20" s="26">
        <f>L20*S20</f>
        <v>2320.5196800000003</v>
      </c>
      <c r="U20" s="16">
        <v>0.52800000000000002</v>
      </c>
      <c r="V20" s="26">
        <f>L20*U20</f>
        <v>6381.4291200000007</v>
      </c>
      <c r="W20" s="16">
        <v>0.39</v>
      </c>
      <c r="X20" s="26">
        <f>W20*L20</f>
        <v>4713.5556000000006</v>
      </c>
      <c r="Y20" s="17">
        <v>3.0999999999999999E-3</v>
      </c>
      <c r="Z20" s="61">
        <f>L20*Y20</f>
        <v>37.466723999999999</v>
      </c>
      <c r="AA20" s="28">
        <f>IF(J20&gt;0,(AC20+AK20)/J20,0)</f>
        <v>3.1981755195250061E-3</v>
      </c>
      <c r="AB20" s="17">
        <v>3.2000000000000003E-4</v>
      </c>
      <c r="AC20" s="25">
        <f>AB20*L20</f>
        <v>3.8675328000000007</v>
      </c>
      <c r="AD20" s="141">
        <v>0.22109999999999999</v>
      </c>
      <c r="AE20" s="31">
        <f>AH20*(1-AI20)*AD20</f>
        <v>39.247461000000001</v>
      </c>
      <c r="AF20" s="29">
        <f>IF(AND(AD20&gt;0,AB20&gt;0,Y20&gt;0),((Y20-AB20)*AD20)/((AD20-AB20)*Y20),0)</f>
        <v>0.89807398402730487</v>
      </c>
      <c r="AG20" s="62">
        <f t="shared" si="0"/>
        <v>0.90128502415670153</v>
      </c>
      <c r="AH20" s="12">
        <v>194</v>
      </c>
      <c r="AI20" s="14">
        <v>8.5000000000000006E-2</v>
      </c>
      <c r="AJ20" s="135">
        <v>0.21490000000000001</v>
      </c>
      <c r="AK20" s="31">
        <f t="shared" si="1"/>
        <v>38.146899000000005</v>
      </c>
      <c r="AL20" s="19">
        <v>1.75</v>
      </c>
      <c r="AM20" s="19"/>
      <c r="AN20" s="119">
        <f>AN18+AH20-AM20</f>
        <v>3465.232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47" t="s">
        <v>51</v>
      </c>
      <c r="D21" s="35">
        <v>19318</v>
      </c>
      <c r="E21" s="44">
        <v>1</v>
      </c>
      <c r="F21" s="35">
        <v>14259</v>
      </c>
      <c r="G21" s="36">
        <v>0.9</v>
      </c>
      <c r="H21" s="38">
        <v>3.1</v>
      </c>
      <c r="I21" s="35">
        <v>17268</v>
      </c>
      <c r="J21" s="35">
        <v>13607</v>
      </c>
      <c r="K21" s="40">
        <v>8.1000000000000003E-2</v>
      </c>
      <c r="L21" s="38">
        <f>J21*(1-K21)</f>
        <v>12504.833000000001</v>
      </c>
      <c r="M21" s="39">
        <v>0.63200000000000001</v>
      </c>
      <c r="N21" s="26">
        <f>L21*M21</f>
        <v>7903.0544560000008</v>
      </c>
      <c r="O21" s="37">
        <v>0.20100000000000001</v>
      </c>
      <c r="P21" s="26">
        <f>L21*O21</f>
        <v>2513.4714330000002</v>
      </c>
      <c r="Q21" s="40">
        <v>0.16700000000000001</v>
      </c>
      <c r="R21" s="26">
        <f>L21*Q21</f>
        <v>2088.3071110000001</v>
      </c>
      <c r="S21" s="40">
        <v>0.19</v>
      </c>
      <c r="T21" s="26">
        <f>L21*S21</f>
        <v>2375.9182700000001</v>
      </c>
      <c r="U21" s="40">
        <v>0.52500000000000002</v>
      </c>
      <c r="V21" s="26">
        <f>L21*U21</f>
        <v>6565.0373250000002</v>
      </c>
      <c r="W21" s="40">
        <v>0.4</v>
      </c>
      <c r="X21" s="26">
        <f>W21*L21</f>
        <v>5001.9332000000004</v>
      </c>
      <c r="Y21" s="41">
        <v>3.0699999999999998E-3</v>
      </c>
      <c r="Z21" s="18">
        <f>L21*Y21</f>
        <v>38.389837309999997</v>
      </c>
      <c r="AA21" s="28">
        <f>IF(J21&gt;0,(AC21+AK21)/J21,0)</f>
        <v>2.9858715536121116E-3</v>
      </c>
      <c r="AB21" s="41">
        <v>3.1E-4</v>
      </c>
      <c r="AC21" s="38">
        <f>AB21*L21</f>
        <v>3.8764982300000002</v>
      </c>
      <c r="AD21" s="29">
        <v>0.22800000000000001</v>
      </c>
      <c r="AE21" s="42">
        <f>AH21*(1-AI21)*AD21</f>
        <v>40.055040000000005</v>
      </c>
      <c r="AF21" s="29">
        <f>IF(AND(AD21&gt;0,AB21&gt;0,Y21&gt;0),((Y21-AB21)*AD21)/((AD21-AB21)*Y21),0)</f>
        <v>0.90024682110355481</v>
      </c>
      <c r="AG21" s="30">
        <f t="shared" si="0"/>
        <v>0.89750767627624506</v>
      </c>
      <c r="AH21" s="35">
        <v>192</v>
      </c>
      <c r="AI21" s="40">
        <v>8.5000000000000006E-2</v>
      </c>
      <c r="AJ21" s="39">
        <v>0.2092</v>
      </c>
      <c r="AK21" s="42">
        <f t="shared" si="1"/>
        <v>36.752256000000003</v>
      </c>
      <c r="AL21" s="18">
        <v>1.7</v>
      </c>
      <c r="AM21" s="18"/>
      <c r="AN21" s="122">
        <f>AN20+AH21-AM21</f>
        <v>3657.232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54</v>
      </c>
      <c r="D22" s="44">
        <v>14100</v>
      </c>
      <c r="E22" s="44">
        <v>1</v>
      </c>
      <c r="F22" s="44">
        <v>13287</v>
      </c>
      <c r="G22" s="38">
        <v>0.3</v>
      </c>
      <c r="H22" s="38">
        <v>3.1</v>
      </c>
      <c r="I22" s="44">
        <v>15807</v>
      </c>
      <c r="J22" s="44">
        <v>13853</v>
      </c>
      <c r="K22" s="40">
        <v>8.2000000000000003E-2</v>
      </c>
      <c r="L22" s="38">
        <f>J22*(1-K22)</f>
        <v>12717.054</v>
      </c>
      <c r="M22" s="29">
        <v>0.68899999999999995</v>
      </c>
      <c r="N22" s="26">
        <f>L22*M22</f>
        <v>8762.0502059999999</v>
      </c>
      <c r="O22" s="40">
        <v>0.19800000000000001</v>
      </c>
      <c r="P22" s="26">
        <f>L22*O22</f>
        <v>2517.9766920000002</v>
      </c>
      <c r="Q22" s="40">
        <v>0.113</v>
      </c>
      <c r="R22" s="26">
        <f>L22*Q22</f>
        <v>1437.027102</v>
      </c>
      <c r="S22" s="40">
        <v>0.191</v>
      </c>
      <c r="T22" s="26">
        <f>L22*S22</f>
        <v>2428.9573140000002</v>
      </c>
      <c r="U22" s="40">
        <v>0.52500000000000002</v>
      </c>
      <c r="V22" s="26">
        <f>L22*U22</f>
        <v>6676.4533500000007</v>
      </c>
      <c r="W22" s="40">
        <v>0.4</v>
      </c>
      <c r="X22" s="26">
        <f>W22*L22</f>
        <v>5086.8216000000002</v>
      </c>
      <c r="Y22" s="48">
        <v>3.0799999999999998E-3</v>
      </c>
      <c r="Z22" s="18">
        <f>L22*Y22</f>
        <v>39.168526319999998</v>
      </c>
      <c r="AA22" s="28">
        <f>IF(J22&gt;0,(AC22+AK22)/J22,0)</f>
        <v>3.1376576755937345E-3</v>
      </c>
      <c r="AB22" s="48">
        <v>3.2000000000000003E-4</v>
      </c>
      <c r="AC22" s="38">
        <f>AB22*L22</f>
        <v>4.06945728</v>
      </c>
      <c r="AD22" s="29">
        <v>0.22020000000000001</v>
      </c>
      <c r="AE22" s="42">
        <f>AH22*(1-AI22)*AD22</f>
        <v>40.901049</v>
      </c>
      <c r="AF22" s="29">
        <f>IF(AND(AD22&gt;0,AB22&gt;0,Y22&gt;0),((Y22-AB22)*AD22)/((AD22-AB22)*Y22),0)</f>
        <v>0.89740803129924462</v>
      </c>
      <c r="AG22" s="30">
        <f t="shared" si="0"/>
        <v>0.89936999306194876</v>
      </c>
      <c r="AH22" s="44">
        <v>203</v>
      </c>
      <c r="AI22" s="40">
        <v>8.5000000000000006E-2</v>
      </c>
      <c r="AJ22" s="29">
        <v>0.21210000000000001</v>
      </c>
      <c r="AK22" s="42">
        <f t="shared" si="1"/>
        <v>39.396514500000002</v>
      </c>
      <c r="AL22" s="18">
        <v>1.68</v>
      </c>
      <c r="AM22" s="18"/>
      <c r="AN22" s="122">
        <f>AN21+AH22-AM22</f>
        <v>3860.232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49760</v>
      </c>
      <c r="E23" s="52"/>
      <c r="F23" s="52">
        <f>SUM(F20:F22)</f>
        <v>39112</v>
      </c>
      <c r="G23" s="53"/>
      <c r="H23" s="53"/>
      <c r="I23" s="52">
        <f>SUM(I20:I22)</f>
        <v>46769</v>
      </c>
      <c r="J23" s="52">
        <f>SUM(J20:J22)</f>
        <v>40597</v>
      </c>
      <c r="K23" s="21">
        <f>IF(J23&gt;0,(J20*K20+J21*K21+J22*K22)/J23,0)</f>
        <v>8.1017636771189991E-2</v>
      </c>
      <c r="L23" s="53">
        <f>L20+L21+L22</f>
        <v>37307.926999999996</v>
      </c>
      <c r="M23" s="54">
        <f>IF(L23&gt;0,N23/L23,0)</f>
        <v>0.65531688270967192</v>
      </c>
      <c r="N23" s="55">
        <f>N20+N21+N22</f>
        <v>24448.514422</v>
      </c>
      <c r="O23" s="21">
        <f>IF(L23&gt;0,P23/L23,0)</f>
        <v>0.19770972225286065</v>
      </c>
      <c r="P23" s="55">
        <f>P20+P21+P22</f>
        <v>7376.1398850000005</v>
      </c>
      <c r="Q23" s="21">
        <f>IF(L23&gt;0,R23/L23,0)</f>
        <v>0.14697339503746754</v>
      </c>
      <c r="R23" s="55">
        <f>R20+R21+R22</f>
        <v>5483.2726930000008</v>
      </c>
      <c r="S23" s="21">
        <f>IF(L23&gt;0,T23/L23,0)</f>
        <v>0.19098877469123388</v>
      </c>
      <c r="T23" s="55">
        <f>T20+T21+T22</f>
        <v>7125.3952640000007</v>
      </c>
      <c r="U23" s="21">
        <f>IF(L23&gt;0,V23/L23,0)</f>
        <v>0.52597186102031357</v>
      </c>
      <c r="V23" s="55">
        <f>V20+V21+V22</f>
        <v>19622.919795000002</v>
      </c>
      <c r="W23" s="21">
        <f>IF(L23&gt;0,X23/L23,0)</f>
        <v>0.39676046326562192</v>
      </c>
      <c r="X23" s="55">
        <f>X20+X21+X22</f>
        <v>14802.310400000002</v>
      </c>
      <c r="Y23" s="56">
        <f>IF(L23&gt;0,Z23/L23,0)</f>
        <v>3.0831272836467165E-3</v>
      </c>
      <c r="Z23" s="57">
        <f>SUM(Z20:Z22)</f>
        <v>115.02508762999999</v>
      </c>
      <c r="AA23" s="63">
        <f>IF(L23&gt;0,(AA20*L20+AA21*L21+AA22*L22)/L23,0)</f>
        <v>3.1063871355653189E-3</v>
      </c>
      <c r="AB23" s="56">
        <f>IF(J23&gt;0,(J20*AB20+J21*AB21+J22*AB22)/J23,0)</f>
        <v>3.1664827450304214E-4</v>
      </c>
      <c r="AC23" s="53">
        <f>SUM(AC20:AC22)</f>
        <v>11.81348831</v>
      </c>
      <c r="AD23" s="54">
        <f>IF(J23&gt;0,(J20*AD20+J21*AD21+J22*AD22)/J23,0)</f>
        <v>0.22310558169322856</v>
      </c>
      <c r="AE23" s="59">
        <f>SUM(AE20:AE22)</f>
        <v>120.20355000000001</v>
      </c>
      <c r="AF23" s="54">
        <f>IF(AND(Z23&gt;0),((Z20*AF20+Z21*AF21+Z22*AF22)/Z23),0)</f>
        <v>0.89857240116466786</v>
      </c>
      <c r="AG23" s="58">
        <f t="shared" si="0"/>
        <v>0.89940858025001902</v>
      </c>
      <c r="AH23" s="52">
        <f>SUM(AH20:AH22)</f>
        <v>589</v>
      </c>
      <c r="AI23" s="21">
        <f>IF(AH23&gt;0,(AI20*AH20+AI21*AH21+AI22*AH22)/AH23,0)</f>
        <v>8.5000000000000006E-2</v>
      </c>
      <c r="AJ23" s="54">
        <f>IF(J23&gt;0,(AJ20*J20+AJ21*J21+AJ22*J22)/J23,0)</f>
        <v>0.21203406655664211</v>
      </c>
      <c r="AK23" s="59">
        <f>SUM(AK20:AK22)</f>
        <v>114.2956695</v>
      </c>
      <c r="AL23" s="57"/>
      <c r="AM23" s="57">
        <f>SUM(AM20:AM22)</f>
        <v>0</v>
      </c>
      <c r="AN23" s="124"/>
      <c r="AO23" s="125">
        <f>AN22</f>
        <v>3860.232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24" t="s">
        <v>52</v>
      </c>
      <c r="D24" s="12">
        <v>4117</v>
      </c>
      <c r="E24" s="12">
        <v>0</v>
      </c>
      <c r="F24" s="12">
        <v>6528</v>
      </c>
      <c r="G24" s="13">
        <v>0.4</v>
      </c>
      <c r="H24" s="13">
        <v>3.1</v>
      </c>
      <c r="I24" s="12">
        <v>7387</v>
      </c>
      <c r="J24" s="12">
        <v>13859</v>
      </c>
      <c r="K24" s="14">
        <v>7.8E-2</v>
      </c>
      <c r="L24" s="25">
        <f>J24*(1-K24)</f>
        <v>12777.998000000001</v>
      </c>
      <c r="M24" s="15">
        <v>0.70099999999999996</v>
      </c>
      <c r="N24" s="26">
        <f>L24*M24</f>
        <v>8957.3765980000007</v>
      </c>
      <c r="O24" s="14">
        <v>0.21299999999999999</v>
      </c>
      <c r="P24" s="26">
        <f>L24*O24</f>
        <v>2721.7135740000003</v>
      </c>
      <c r="Q24" s="16">
        <v>8.5999999999999993E-2</v>
      </c>
      <c r="R24" s="26">
        <f>L24*Q24</f>
        <v>1098.9078280000001</v>
      </c>
      <c r="S24" s="16">
        <v>0.20599999999999999</v>
      </c>
      <c r="T24" s="26">
        <f>L24*S24</f>
        <v>2632.2675880000002</v>
      </c>
      <c r="U24" s="16">
        <v>0.51600000000000001</v>
      </c>
      <c r="V24" s="26">
        <f>L24*U24</f>
        <v>6593.4469680000011</v>
      </c>
      <c r="W24" s="16">
        <v>0.39</v>
      </c>
      <c r="X24" s="26">
        <f>W24*L24</f>
        <v>4983.4192200000007</v>
      </c>
      <c r="Y24" s="17">
        <v>3.1099999999999999E-3</v>
      </c>
      <c r="Z24" s="61">
        <f>L24*Y24</f>
        <v>39.739573780000001</v>
      </c>
      <c r="AA24" s="28">
        <f>IF(J24&gt;0,(AC24+AK24)/J24,0)</f>
        <v>3.1357713384804098E-3</v>
      </c>
      <c r="AB24" s="17">
        <v>3.1E-4</v>
      </c>
      <c r="AC24" s="25">
        <f>AB24*L24</f>
        <v>3.9611793800000004</v>
      </c>
      <c r="AD24" s="141">
        <v>0.2218</v>
      </c>
      <c r="AE24" s="31">
        <f>AH24*(1-AI24)*AD24</f>
        <v>39.893169800000003</v>
      </c>
      <c r="AF24" s="29">
        <f>IF(AND(AD24&gt;0,AB24&gt;0,Y24&gt;0),((Y24-AB24)*AD24)/((AD24-AB24)*Y24),0)</f>
        <v>0.90158164399284069</v>
      </c>
      <c r="AG24" s="62">
        <f t="shared" si="0"/>
        <v>0.90241465132308518</v>
      </c>
      <c r="AH24" s="12">
        <v>197</v>
      </c>
      <c r="AI24" s="14">
        <v>8.6999999999999994E-2</v>
      </c>
      <c r="AJ24" s="15">
        <v>0.21959999999999999</v>
      </c>
      <c r="AK24" s="31">
        <f t="shared" si="1"/>
        <v>39.497475600000001</v>
      </c>
      <c r="AL24" s="19">
        <v>1.6</v>
      </c>
      <c r="AM24" s="19">
        <v>1201.96</v>
      </c>
      <c r="AN24" s="119">
        <f>AN22+AH24-AM24</f>
        <v>2855.2719999999999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47" t="s">
        <v>51</v>
      </c>
      <c r="D25" s="35">
        <v>18465</v>
      </c>
      <c r="E25" s="44">
        <v>1</v>
      </c>
      <c r="F25" s="35">
        <v>14263</v>
      </c>
      <c r="G25" s="36">
        <v>0.4</v>
      </c>
      <c r="H25" s="38">
        <v>2.9</v>
      </c>
      <c r="I25" s="35">
        <v>16613</v>
      </c>
      <c r="J25" s="35">
        <v>13881</v>
      </c>
      <c r="K25" s="40">
        <v>7.6999999999999999E-2</v>
      </c>
      <c r="L25" s="38">
        <f>J25*(1-K25)</f>
        <v>12812.163</v>
      </c>
      <c r="M25" s="39">
        <v>0.65900000000000003</v>
      </c>
      <c r="N25" s="26">
        <f>L25*M25</f>
        <v>8443.2154170000013</v>
      </c>
      <c r="O25" s="37">
        <v>0.14099999999999999</v>
      </c>
      <c r="P25" s="26">
        <f>L25*O25</f>
        <v>1806.5149829999998</v>
      </c>
      <c r="Q25" s="40">
        <v>0.2</v>
      </c>
      <c r="R25" s="26">
        <f>L25*Q25</f>
        <v>2562.4326000000001</v>
      </c>
      <c r="S25" s="40">
        <v>0.19</v>
      </c>
      <c r="T25" s="26">
        <f>L25*S25</f>
        <v>2434.31097</v>
      </c>
      <c r="U25" s="40">
        <v>0.52</v>
      </c>
      <c r="V25" s="26">
        <f>L25*U25</f>
        <v>6662.3247600000004</v>
      </c>
      <c r="W25" s="40">
        <v>0.4</v>
      </c>
      <c r="X25" s="26">
        <f>W25*L25</f>
        <v>5124.8652000000002</v>
      </c>
      <c r="Y25" s="41">
        <v>3.13E-3</v>
      </c>
      <c r="Z25" s="18">
        <f>L25*Y25</f>
        <v>40.102070189999999</v>
      </c>
      <c r="AA25" s="28">
        <f>IF(J25&gt;0,(AC25+AK25)/J25,0)</f>
        <v>3.016613159714718E-3</v>
      </c>
      <c r="AB25" s="41">
        <v>2.9E-4</v>
      </c>
      <c r="AC25" s="38">
        <f>AB25*L25</f>
        <v>3.7155272699999999</v>
      </c>
      <c r="AD25" s="29">
        <v>0.22900000000000001</v>
      </c>
      <c r="AE25" s="42">
        <f>AH25*(1-AI25)*AD25</f>
        <v>41.769600000000004</v>
      </c>
      <c r="AF25" s="29">
        <f>IF(AND(AD25&gt;0,AB25&gt;0,Y25&gt;0),((Y25-AB25)*AD25)/((AD25-AB25)*Y25),0)</f>
        <v>0.90849874340358483</v>
      </c>
      <c r="AG25" s="30">
        <f t="shared" si="0"/>
        <v>0.90512040619017442</v>
      </c>
      <c r="AH25" s="35">
        <v>200</v>
      </c>
      <c r="AI25" s="40">
        <v>8.7999999999999995E-2</v>
      </c>
      <c r="AJ25" s="39">
        <v>0.2092</v>
      </c>
      <c r="AK25" s="42">
        <f t="shared" si="1"/>
        <v>38.158079999999998</v>
      </c>
      <c r="AL25" s="18">
        <v>1.7</v>
      </c>
      <c r="AM25" s="18"/>
      <c r="AN25" s="122">
        <f>AN24+AH25-AM25</f>
        <v>3055.2719999999999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54</v>
      </c>
      <c r="D26" s="44">
        <v>15900</v>
      </c>
      <c r="E26" s="44">
        <v>1</v>
      </c>
      <c r="F26" s="44">
        <v>13907</v>
      </c>
      <c r="G26" s="38">
        <v>0.4</v>
      </c>
      <c r="H26" s="38">
        <v>2.5</v>
      </c>
      <c r="I26" s="44">
        <v>16423</v>
      </c>
      <c r="J26" s="44">
        <v>13893</v>
      </c>
      <c r="K26" s="40">
        <v>8.1000000000000003E-2</v>
      </c>
      <c r="L26" s="38">
        <f>J26*(1-K26)</f>
        <v>12767.667000000001</v>
      </c>
      <c r="M26" s="29">
        <v>0.71099999999999997</v>
      </c>
      <c r="N26" s="26">
        <f>L26*M26</f>
        <v>9077.8112369999999</v>
      </c>
      <c r="O26" s="40">
        <v>0.223</v>
      </c>
      <c r="P26" s="26">
        <f>L26*O26</f>
        <v>2847.1897410000001</v>
      </c>
      <c r="Q26" s="40">
        <v>6.6000000000000003E-2</v>
      </c>
      <c r="R26" s="26">
        <f>L26*Q26</f>
        <v>842.66602200000011</v>
      </c>
      <c r="S26" s="40">
        <v>0.19800000000000001</v>
      </c>
      <c r="T26" s="26">
        <f>L26*S26</f>
        <v>2527.9980660000006</v>
      </c>
      <c r="U26" s="40">
        <v>0.48599999999999999</v>
      </c>
      <c r="V26" s="26">
        <f>L26*U26</f>
        <v>6205.0861620000005</v>
      </c>
      <c r="W26" s="40">
        <v>0.4</v>
      </c>
      <c r="X26" s="26">
        <f>W26*L26</f>
        <v>5107.0668000000005</v>
      </c>
      <c r="Y26" s="48">
        <v>3.2399999999999998E-3</v>
      </c>
      <c r="Z26" s="18">
        <f>L26*Y26</f>
        <v>41.367241079999999</v>
      </c>
      <c r="AA26" s="28">
        <f>IF(J26&gt;0,(AC26+AK26)/J26,0)</f>
        <v>3.2761284949255017E-3</v>
      </c>
      <c r="AB26" s="48">
        <v>3.4000000000000002E-4</v>
      </c>
      <c r="AC26" s="38">
        <f>AB26*L26</f>
        <v>4.3410067800000007</v>
      </c>
      <c r="AD26" s="29">
        <v>0.22700000000000001</v>
      </c>
      <c r="AE26" s="42">
        <f>AH26*(1-AI26)*AD26</f>
        <v>42.025872</v>
      </c>
      <c r="AF26" s="29">
        <f>IF(AND(AD26&gt;0,AB26&gt;0,Y26&gt;0),((Y26-AB26)*AD26)/((AD26-AB26)*Y26),0)</f>
        <v>0.89640436047683325</v>
      </c>
      <c r="AG26" s="30">
        <f t="shared" si="0"/>
        <v>0.897591183567788</v>
      </c>
      <c r="AH26" s="44">
        <v>203</v>
      </c>
      <c r="AI26" s="40">
        <v>8.7999999999999995E-2</v>
      </c>
      <c r="AJ26" s="29">
        <v>0.22239999999999999</v>
      </c>
      <c r="AK26" s="42">
        <f t="shared" si="1"/>
        <v>41.174246399999994</v>
      </c>
      <c r="AL26" s="18">
        <v>1.73</v>
      </c>
      <c r="AM26" s="18"/>
      <c r="AN26" s="122">
        <f>AN25+AH26-AM26</f>
        <v>3258.2719999999999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38482</v>
      </c>
      <c r="E27" s="52"/>
      <c r="F27" s="52">
        <f>SUM(F24:F26)</f>
        <v>34698</v>
      </c>
      <c r="G27" s="53"/>
      <c r="H27" s="53"/>
      <c r="I27" s="52">
        <f>SUM(I24:I26)</f>
        <v>40423</v>
      </c>
      <c r="J27" s="52">
        <f>SUM(J24:J26)</f>
        <v>41633</v>
      </c>
      <c r="K27" s="21">
        <f>IF(J27&gt;0,(J24*K24+J25*K25+J26*K26)/J27,0)</f>
        <v>7.8667691494727743E-2</v>
      </c>
      <c r="L27" s="53">
        <f>L24+L25+L26</f>
        <v>38357.828000000001</v>
      </c>
      <c r="M27" s="54">
        <f>IF(L27&gt;0,N27/L27,0)</f>
        <v>0.69029985879283895</v>
      </c>
      <c r="N27" s="55">
        <f>N24+N25+N26</f>
        <v>26478.403252000004</v>
      </c>
      <c r="O27" s="21">
        <f>IF(L27&gt;0,P27/L27,0)</f>
        <v>0.19227935163586427</v>
      </c>
      <c r="P27" s="55">
        <f>P24+P25+P26</f>
        <v>7375.4182980000005</v>
      </c>
      <c r="Q27" s="21">
        <f>IF(L27&gt;0,R27/L27,0)</f>
        <v>0.11742078957129691</v>
      </c>
      <c r="R27" s="55">
        <f>R24+R25+R26</f>
        <v>4504.0064500000008</v>
      </c>
      <c r="S27" s="21">
        <f>IF(L27&gt;0,T27/L27,0)</f>
        <v>0.19799287446619765</v>
      </c>
      <c r="T27" s="55">
        <f>T24+T25+T26</f>
        <v>7594.5766240000012</v>
      </c>
      <c r="U27" s="21">
        <f>IF(L27&gt;0,V27/L27,0)</f>
        <v>0.50735036118312027</v>
      </c>
      <c r="V27" s="55">
        <f>V24+V25+V26</f>
        <v>19460.857890000003</v>
      </c>
      <c r="W27" s="21">
        <f>IF(L27&gt;0,X27/L27,0)</f>
        <v>0.39666873786492812</v>
      </c>
      <c r="X27" s="55">
        <f>X24+X25+X26</f>
        <v>15215.35122</v>
      </c>
      <c r="Y27" s="56">
        <f>IF(L27&gt;0,Z27/L27,0)</f>
        <v>3.1599517326684921E-3</v>
      </c>
      <c r="Z27" s="57">
        <f>SUM(Z24:Z26)</f>
        <v>121.20888505000001</v>
      </c>
      <c r="AA27" s="63">
        <f>IF(L27&gt;0,(AA24*L24+AA25*L25+AA26*L26)/L27,0)</f>
        <v>3.1426893377328349E-3</v>
      </c>
      <c r="AB27" s="56">
        <f>IF(J27&gt;0,(J24*AB24+J25*AB25+J26*AB26)/J27,0)</f>
        <v>3.1334278096702139E-4</v>
      </c>
      <c r="AC27" s="53">
        <f>SUM(AC24:AC26)</f>
        <v>12.017713430000001</v>
      </c>
      <c r="AD27" s="54">
        <f>IF(J27&gt;0,(J24*AD24+J25*AD25+J26*AD26)/J27,0)</f>
        <v>0.22593582494655684</v>
      </c>
      <c r="AE27" s="59">
        <f>SUM(AE24:AE26)</f>
        <v>123.6886418</v>
      </c>
      <c r="AF27" s="54">
        <f>IF(AND(Z27&gt;0),((Z24*AF24+Z25*AF25+Z26*AF26)/Z27),0)</f>
        <v>0.90210322350170757</v>
      </c>
      <c r="AG27" s="58">
        <f t="shared" si="0"/>
        <v>0.90159618289077426</v>
      </c>
      <c r="AH27" s="52">
        <f>SUM(AH24:AH26)</f>
        <v>600</v>
      </c>
      <c r="AI27" s="21">
        <f>IF(AH27&gt;0,(AI24*AH24+AI25*AH25+AI26*AH26)/AH27,0)</f>
        <v>8.7671666666666662E-2</v>
      </c>
      <c r="AJ27" s="54">
        <f>IF(J27&gt;0,(AJ24*J24+AJ25*J25+AJ26*J26)/J27,0)</f>
        <v>0.2170668652271035</v>
      </c>
      <c r="AK27" s="59">
        <f>SUM(AK24:AK26)</f>
        <v>118.829802</v>
      </c>
      <c r="AL27" s="57"/>
      <c r="AM27" s="57">
        <f>SUM(AM24:AM26)</f>
        <v>1201.96</v>
      </c>
      <c r="AN27" s="124"/>
      <c r="AO27" s="125">
        <f>AN26</f>
        <v>3258.2719999999999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24" t="s">
        <v>52</v>
      </c>
      <c r="D28" s="12">
        <v>3460</v>
      </c>
      <c r="E28" s="12">
        <v>1</v>
      </c>
      <c r="F28" s="12">
        <v>6811</v>
      </c>
      <c r="G28" s="13">
        <v>0.2</v>
      </c>
      <c r="H28" s="13">
        <v>3.2</v>
      </c>
      <c r="I28" s="12">
        <v>8209</v>
      </c>
      <c r="J28" s="12">
        <v>13874</v>
      </c>
      <c r="K28" s="14">
        <v>7.4999999999999997E-2</v>
      </c>
      <c r="L28" s="25">
        <f>J28*(1-K28)</f>
        <v>12833.45</v>
      </c>
      <c r="M28" s="15">
        <v>0.70199999999999996</v>
      </c>
      <c r="N28" s="26">
        <f>L28*M28</f>
        <v>9009.0818999999992</v>
      </c>
      <c r="O28" s="14">
        <v>0.20699999999999999</v>
      </c>
      <c r="P28" s="26">
        <f>L28*O28</f>
        <v>2656.5241500000002</v>
      </c>
      <c r="Q28" s="16">
        <v>9.0999999999999998E-2</v>
      </c>
      <c r="R28" s="26">
        <f>L28*Q28</f>
        <v>1167.8439499999999</v>
      </c>
      <c r="S28" s="16">
        <v>0.191</v>
      </c>
      <c r="T28" s="26">
        <f>L28*S28</f>
        <v>2451.1889500000002</v>
      </c>
      <c r="U28" s="16">
        <v>0.52100000000000002</v>
      </c>
      <c r="V28" s="26">
        <f>L28*U28</f>
        <v>6686.2274500000003</v>
      </c>
      <c r="W28" s="16">
        <v>0.4</v>
      </c>
      <c r="X28" s="26">
        <f>W28*L28</f>
        <v>5133.380000000001</v>
      </c>
      <c r="Y28" s="17">
        <v>3.2499999999999999E-3</v>
      </c>
      <c r="Z28" s="61">
        <f>L28*Y28</f>
        <v>41.708712499999997</v>
      </c>
      <c r="AA28" s="28">
        <f>IF(J28&gt;0,(AC28+AK28)/J28,0)</f>
        <v>3.2797011027821828E-3</v>
      </c>
      <c r="AB28" s="17">
        <v>3.1E-4</v>
      </c>
      <c r="AC28" s="25">
        <f>AB28*L28</f>
        <v>3.9783695000000003</v>
      </c>
      <c r="AD28" s="141">
        <v>0.2283</v>
      </c>
      <c r="AE28" s="31">
        <f>AH28*(1-AI28)*AD28</f>
        <v>43.706665200000003</v>
      </c>
      <c r="AF28" s="29">
        <f>IF(AND(AD28&gt;0,AB28&gt;0,Y28&gt;0),((Y28-AB28)*AD28)/((AD28-AB28)*Y28),0)</f>
        <v>0.90584539807751352</v>
      </c>
      <c r="AG28" s="62">
        <f t="shared" si="0"/>
        <v>0.90677518180881711</v>
      </c>
      <c r="AH28" s="12">
        <v>209</v>
      </c>
      <c r="AI28" s="14">
        <v>8.4000000000000005E-2</v>
      </c>
      <c r="AJ28" s="15">
        <v>0.21690000000000001</v>
      </c>
      <c r="AK28" s="31">
        <f t="shared" si="1"/>
        <v>41.524203600000007</v>
      </c>
      <c r="AL28" s="19">
        <v>1.8</v>
      </c>
      <c r="AM28" s="19">
        <v>1202.3399999999999</v>
      </c>
      <c r="AN28" s="119">
        <f>AN26+AH28-AM28</f>
        <v>2264.9319999999998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11" t="s">
        <v>53</v>
      </c>
      <c r="D29" s="35">
        <v>18613</v>
      </c>
      <c r="E29" s="44">
        <v>1</v>
      </c>
      <c r="F29" s="35">
        <v>13994</v>
      </c>
      <c r="G29" s="38">
        <v>0.3</v>
      </c>
      <c r="H29" s="38">
        <v>3</v>
      </c>
      <c r="I29" s="35">
        <v>16677</v>
      </c>
      <c r="J29" s="35">
        <v>13956</v>
      </c>
      <c r="K29" s="40">
        <v>7.5999999999999998E-2</v>
      </c>
      <c r="L29" s="38">
        <f>J29*(1-K29)</f>
        <v>12895.344000000001</v>
      </c>
      <c r="M29" s="39">
        <v>0.72899999999999998</v>
      </c>
      <c r="N29" s="26">
        <f>L29*M29</f>
        <v>9400.7057760000007</v>
      </c>
      <c r="O29" s="37">
        <v>0.185</v>
      </c>
      <c r="P29" s="26">
        <f>L29*O29</f>
        <v>2385.6386400000001</v>
      </c>
      <c r="Q29" s="40">
        <v>8.5999999999999993E-2</v>
      </c>
      <c r="R29" s="26">
        <f>L29*Q29</f>
        <v>1108.9995839999999</v>
      </c>
      <c r="S29" s="40">
        <v>0.19600000000000001</v>
      </c>
      <c r="T29" s="26">
        <f>L29*S29</f>
        <v>2527.4874240000004</v>
      </c>
      <c r="U29" s="40">
        <v>0.50800000000000001</v>
      </c>
      <c r="V29" s="26">
        <f>L29*U29</f>
        <v>6550.8347520000007</v>
      </c>
      <c r="W29" s="40">
        <v>0.4</v>
      </c>
      <c r="X29" s="26">
        <f>W29*L29</f>
        <v>5158.1376000000009</v>
      </c>
      <c r="Y29" s="41">
        <v>3.2599999999999999E-3</v>
      </c>
      <c r="Z29" s="18">
        <f>L29*Y29</f>
        <v>42.03882144</v>
      </c>
      <c r="AA29" s="28">
        <f>IF(J29&gt;0,(AC29+AK29)/J29,0)</f>
        <v>3.2463787274290626E-3</v>
      </c>
      <c r="AB29" s="41">
        <v>3.3E-4</v>
      </c>
      <c r="AC29" s="38">
        <f>AB29*L29</f>
        <v>4.2554635200000002</v>
      </c>
      <c r="AD29" s="29">
        <v>0.22819999999999999</v>
      </c>
      <c r="AE29" s="42">
        <f>AH29*(1-AI29)*AD29</f>
        <v>43.269458399999998</v>
      </c>
      <c r="AF29" s="29">
        <f>IF(AND(AD29&gt;0,AB29&gt;0,Y29&gt;0),((Y29-AB29)*AD29)/((AD29-AB29)*Y29),0)</f>
        <v>0.90007460394084349</v>
      </c>
      <c r="AG29" s="30">
        <f t="shared" si="0"/>
        <v>0.89971967146479026</v>
      </c>
      <c r="AH29" s="35">
        <v>207</v>
      </c>
      <c r="AI29" s="40">
        <v>8.4000000000000005E-2</v>
      </c>
      <c r="AJ29" s="39">
        <v>0.2165</v>
      </c>
      <c r="AK29" s="42">
        <f t="shared" si="1"/>
        <v>41.050998</v>
      </c>
      <c r="AL29" s="18">
        <v>1.7</v>
      </c>
      <c r="AM29" s="18"/>
      <c r="AN29" s="122">
        <f>AN28+AH29-AM29</f>
        <v>2471.9319999999998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54</v>
      </c>
      <c r="D30" s="44">
        <v>17600</v>
      </c>
      <c r="E30" s="44">
        <v>1</v>
      </c>
      <c r="F30" s="44">
        <v>15021</v>
      </c>
      <c r="G30" s="38">
        <v>0.4</v>
      </c>
      <c r="H30" s="38">
        <v>2.9</v>
      </c>
      <c r="I30" s="44">
        <v>17622</v>
      </c>
      <c r="J30" s="44">
        <v>13987</v>
      </c>
      <c r="K30" s="40">
        <v>7.6999999999999999E-2</v>
      </c>
      <c r="L30" s="38">
        <f>J30*(1-K30)</f>
        <v>12910.001</v>
      </c>
      <c r="M30" s="29">
        <v>0.7</v>
      </c>
      <c r="N30" s="26">
        <f>L30*M30</f>
        <v>9037.0006999999987</v>
      </c>
      <c r="O30" s="40">
        <v>0.215</v>
      </c>
      <c r="P30" s="26">
        <f>L30*O30</f>
        <v>2775.6502150000001</v>
      </c>
      <c r="Q30" s="40">
        <v>8.5000000000000006E-2</v>
      </c>
      <c r="R30" s="26">
        <f>L30*Q30</f>
        <v>1097.350085</v>
      </c>
      <c r="S30" s="40">
        <v>0.186</v>
      </c>
      <c r="T30" s="26">
        <f>L30*S30</f>
        <v>2401.260186</v>
      </c>
      <c r="U30" s="40">
        <v>0.52</v>
      </c>
      <c r="V30" s="26">
        <f>L30*U30</f>
        <v>6713.2005200000003</v>
      </c>
      <c r="W30" s="40">
        <v>0.41</v>
      </c>
      <c r="X30" s="26">
        <f>W30*L30</f>
        <v>5293.10041</v>
      </c>
      <c r="Y30" s="48">
        <v>3.3E-3</v>
      </c>
      <c r="Z30" s="18">
        <f>L30*Y30</f>
        <v>42.603003299999997</v>
      </c>
      <c r="AA30" s="28">
        <f>IF(J30&gt;0,(AC30+AK30)/J30,0)</f>
        <v>3.2207499921355549E-3</v>
      </c>
      <c r="AB30" s="48">
        <v>3.4000000000000002E-4</v>
      </c>
      <c r="AC30" s="38">
        <f>AB30*L30</f>
        <v>4.3894003400000008</v>
      </c>
      <c r="AD30" s="29">
        <v>0.23039999999999999</v>
      </c>
      <c r="AE30" s="42">
        <f>AH30*(1-AI30)*AD30</f>
        <v>43.734297600000005</v>
      </c>
      <c r="AF30" s="29">
        <f>IF(AND(AD30&gt;0,AB30&gt;0,Y30&gt;0),((Y30-AB30)*AD30)/((AD30-AB30)*Y30),0)</f>
        <v>0.898295306362767</v>
      </c>
      <c r="AG30" s="30">
        <f t="shared" si="0"/>
        <v>0.89585652033865026</v>
      </c>
      <c r="AH30" s="44">
        <v>207</v>
      </c>
      <c r="AI30" s="40">
        <v>8.3000000000000004E-2</v>
      </c>
      <c r="AJ30" s="29">
        <v>0.2142</v>
      </c>
      <c r="AK30" s="42">
        <f t="shared" si="1"/>
        <v>40.659229800000006</v>
      </c>
      <c r="AL30" s="18">
        <v>1.71</v>
      </c>
      <c r="AM30" s="18"/>
      <c r="AN30" s="122">
        <f>AN29+AH30-AM30</f>
        <v>2678.9319999999998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39673</v>
      </c>
      <c r="E31" s="52"/>
      <c r="F31" s="52">
        <f>SUM(F28:F30)</f>
        <v>35826</v>
      </c>
      <c r="G31" s="53"/>
      <c r="H31" s="53"/>
      <c r="I31" s="52">
        <f>SUM(I28:I30)</f>
        <v>42508</v>
      </c>
      <c r="J31" s="52">
        <f>SUM(J28:J30)</f>
        <v>41817</v>
      </c>
      <c r="K31" s="21">
        <f>IF(J31&gt;0,(J28*K28+J29*K29+J30*K30)/J31,0)</f>
        <v>7.6002702250280982E-2</v>
      </c>
      <c r="L31" s="53">
        <f>L28+L29+L30</f>
        <v>38638.794999999998</v>
      </c>
      <c r="M31" s="54">
        <f>IF(L31&gt;0,N31/L31,0)</f>
        <v>0.71034276239722272</v>
      </c>
      <c r="N31" s="55">
        <f>N28+N29+N30</f>
        <v>27446.788375999997</v>
      </c>
      <c r="O31" s="21">
        <f>IF(L31&gt;0,P31/L31,0)</f>
        <v>0.20233066287393281</v>
      </c>
      <c r="P31" s="55">
        <f>P28+P29+P30</f>
        <v>7817.813005</v>
      </c>
      <c r="Q31" s="21">
        <f>IF(L31&gt;0,R31/L31,0)</f>
        <v>8.7326574728844406E-2</v>
      </c>
      <c r="R31" s="55">
        <f>R28+R29+R30</f>
        <v>3374.1936189999997</v>
      </c>
      <c r="S31" s="21">
        <f>IF(L31&gt;0,T31/L31,0)</f>
        <v>0.19099810333112097</v>
      </c>
      <c r="T31" s="55">
        <f>T28+T29+T30</f>
        <v>7379.9365600000001</v>
      </c>
      <c r="U31" s="21">
        <f>IF(L31&gt;0,V31/L31,0)</f>
        <v>0.51632724886995052</v>
      </c>
      <c r="V31" s="55">
        <f>V28+V29+V30</f>
        <v>19950.262721999999</v>
      </c>
      <c r="W31" s="21">
        <f>IF(L31&gt;0,X31/L31,0)</f>
        <v>0.40334120176366789</v>
      </c>
      <c r="X31" s="55">
        <f>X28+X29+X30</f>
        <v>15584.618010000002</v>
      </c>
      <c r="Y31" s="56">
        <f>IF(L31&gt;0,Z31/L31,0)</f>
        <v>3.270043417244249E-3</v>
      </c>
      <c r="Z31" s="57">
        <f>SUM(Z28:Z30)</f>
        <v>126.35053723999999</v>
      </c>
      <c r="AA31" s="63">
        <f>IF(L31&gt;0,(AA28*L28+AA29*L29+AA30*L30)/L31,0)</f>
        <v>3.2488833096684308E-3</v>
      </c>
      <c r="AB31" s="56">
        <f>IF(J31&gt;0,(J28*AB28+J29*AB29+J30*AB30)/J31,0)</f>
        <v>3.2670923308702202E-4</v>
      </c>
      <c r="AC31" s="53">
        <f>SUM(AC28:AC30)</f>
        <v>12.62323336</v>
      </c>
      <c r="AD31" s="54">
        <f>IF(J31&gt;0,(J28*AD28+J29*AD29+J30*AD30)/J31,0)</f>
        <v>0.22896903651624939</v>
      </c>
      <c r="AE31" s="59">
        <f>SUM(AE28:AE30)</f>
        <v>130.71042119999998</v>
      </c>
      <c r="AF31" s="54">
        <f>IF(AND(Z31&gt;0),((Z28*AF28+Z29*AF29+Z30*AF30)/Z31),0)</f>
        <v>0.90137961598554395</v>
      </c>
      <c r="AG31" s="58">
        <f t="shared" si="0"/>
        <v>0.90080289490438292</v>
      </c>
      <c r="AH31" s="52">
        <f>SUM(AH28:AH30)</f>
        <v>623</v>
      </c>
      <c r="AI31" s="21">
        <f>IF(AH31&gt;0,(AI28*AH28+AI29*AH29+AI30*AH30)/AH31,0)</f>
        <v>8.36677367576244E-2</v>
      </c>
      <c r="AJ31" s="54">
        <f>IF(J31&gt;0,(AJ28*J28+AJ29*J29+AJ30*J30)/J31,0)</f>
        <v>0.21586340483535404</v>
      </c>
      <c r="AK31" s="59">
        <f>SUM(AK28:AK30)</f>
        <v>123.23443140000002</v>
      </c>
      <c r="AL31" s="57"/>
      <c r="AM31" s="57">
        <f>SUM(AM28:AM30)</f>
        <v>1202.3399999999999</v>
      </c>
      <c r="AN31" s="124"/>
      <c r="AO31" s="125">
        <f>AN30</f>
        <v>2678.9319999999998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52</v>
      </c>
      <c r="D32" s="12">
        <v>4299</v>
      </c>
      <c r="E32" s="12">
        <v>0</v>
      </c>
      <c r="F32" s="12">
        <v>4847</v>
      </c>
      <c r="G32" s="13">
        <v>0.3</v>
      </c>
      <c r="H32" s="13">
        <v>2.7</v>
      </c>
      <c r="I32" s="12">
        <v>5998</v>
      </c>
      <c r="J32" s="12">
        <v>14133</v>
      </c>
      <c r="K32" s="14">
        <v>7.5999999999999998E-2</v>
      </c>
      <c r="L32" s="25">
        <f>J32*(1-K32)</f>
        <v>13058.892</v>
      </c>
      <c r="M32" s="15">
        <v>0.67200000000000004</v>
      </c>
      <c r="N32" s="26">
        <f>L32*M32</f>
        <v>8775.5754240000006</v>
      </c>
      <c r="O32" s="14">
        <v>0.23</v>
      </c>
      <c r="P32" s="26">
        <f>L32*O32</f>
        <v>3003.5451600000001</v>
      </c>
      <c r="Q32" s="16">
        <v>9.8000000000000004E-2</v>
      </c>
      <c r="R32" s="26">
        <f>L32*Q32</f>
        <v>1279.771416</v>
      </c>
      <c r="S32" s="16">
        <v>0.19400000000000001</v>
      </c>
      <c r="T32" s="26">
        <f>L32*S32</f>
        <v>2533.4250480000001</v>
      </c>
      <c r="U32" s="16">
        <v>0.51200000000000001</v>
      </c>
      <c r="V32" s="26">
        <f>L32*U32</f>
        <v>6686.1527040000001</v>
      </c>
      <c r="W32" s="16">
        <v>0.4</v>
      </c>
      <c r="X32" s="26">
        <f>W32*L32</f>
        <v>5223.5568000000003</v>
      </c>
      <c r="Y32" s="17">
        <v>3.2799999999999999E-3</v>
      </c>
      <c r="Z32" s="61">
        <f>L32*Y32</f>
        <v>42.83316576</v>
      </c>
      <c r="AA32" s="28">
        <f>IF(J32&gt;0,(AC32+AK32)/J32,0)</f>
        <v>3.0593503884525576E-3</v>
      </c>
      <c r="AB32" s="17">
        <v>3.2000000000000003E-4</v>
      </c>
      <c r="AC32" s="25">
        <f>AB32*L32</f>
        <v>4.1788454399999999</v>
      </c>
      <c r="AD32" s="141">
        <v>0.21079999999999999</v>
      </c>
      <c r="AE32" s="31">
        <f>AH32*(1-AI32)*AD32</f>
        <v>37.873171200000002</v>
      </c>
      <c r="AF32" s="29">
        <f>IF(AND(AD32&gt;0,AB32&gt;0,Y32&gt;0),((Y32-AB32)*AD32)/((AD32-AB32)*Y32),0)</f>
        <v>0.9038110335493319</v>
      </c>
      <c r="AG32" s="62">
        <f t="shared" si="0"/>
        <v>0.89672255428717507</v>
      </c>
      <c r="AH32" s="12">
        <v>197</v>
      </c>
      <c r="AI32" s="14">
        <v>8.7999999999999995E-2</v>
      </c>
      <c r="AJ32" s="15">
        <v>0.21740000000000001</v>
      </c>
      <c r="AK32" s="31">
        <f t="shared" si="1"/>
        <v>39.058953600000002</v>
      </c>
      <c r="AL32" s="19">
        <v>1.7</v>
      </c>
      <c r="AM32" s="19">
        <v>1203.3800000000001</v>
      </c>
      <c r="AN32" s="119">
        <f>AN30+AH32-AM32</f>
        <v>1672.5519999999997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53</v>
      </c>
      <c r="D33" s="35">
        <v>21884</v>
      </c>
      <c r="E33" s="44">
        <v>1</v>
      </c>
      <c r="F33" s="35">
        <v>15190</v>
      </c>
      <c r="G33" s="36">
        <v>0.3</v>
      </c>
      <c r="H33" s="38">
        <v>2.8</v>
      </c>
      <c r="I33" s="35">
        <v>17364</v>
      </c>
      <c r="J33" s="35">
        <v>14001</v>
      </c>
      <c r="K33" s="40">
        <v>7.8E-2</v>
      </c>
      <c r="L33" s="38">
        <f>J33*(1-K33)</f>
        <v>12908.922</v>
      </c>
      <c r="M33" s="39">
        <v>0.68200000000000005</v>
      </c>
      <c r="N33" s="26">
        <f>L33*M33</f>
        <v>8803.8848040000012</v>
      </c>
      <c r="O33" s="37">
        <v>0.22900000000000001</v>
      </c>
      <c r="P33" s="26">
        <f>L33*O33</f>
        <v>2956.1431380000004</v>
      </c>
      <c r="Q33" s="40">
        <v>8.8999999999999996E-2</v>
      </c>
      <c r="R33" s="26">
        <f>L33*Q33</f>
        <v>1148.8940580000001</v>
      </c>
      <c r="S33" s="40">
        <v>0.192</v>
      </c>
      <c r="T33" s="26">
        <f>L33*S33</f>
        <v>2478.5130240000003</v>
      </c>
      <c r="U33" s="40">
        <v>0.50900000000000001</v>
      </c>
      <c r="V33" s="26">
        <f>L33*U33</f>
        <v>6570.6412980000005</v>
      </c>
      <c r="W33" s="40">
        <v>0.41</v>
      </c>
      <c r="X33" s="26">
        <f>W33*L33</f>
        <v>5292.6580199999999</v>
      </c>
      <c r="Y33" s="41">
        <v>3.3300000000000001E-3</v>
      </c>
      <c r="Z33" s="18">
        <f>L33*Y33</f>
        <v>42.986710260000002</v>
      </c>
      <c r="AA33" s="28">
        <f>IF(J33&gt;0,(AC33+AK33)/J33,0)</f>
        <v>3.2977587229483614E-3</v>
      </c>
      <c r="AB33" s="41">
        <v>3.4000000000000002E-4</v>
      </c>
      <c r="AC33" s="38">
        <f>AB33*L33</f>
        <v>4.3890334800000002</v>
      </c>
      <c r="AD33" s="29">
        <v>0.2238</v>
      </c>
      <c r="AE33" s="42">
        <f>AH33*(1-AI33)*AD33</f>
        <v>45.659228400000003</v>
      </c>
      <c r="AF33" s="29">
        <f>IF(AND(AD33&gt;0,AB33&gt;0,Y33&gt;0),((Y33-AB33)*AD33)/((AD33-AB33)*Y33),0)</f>
        <v>0.89926407209142378</v>
      </c>
      <c r="AG33" s="30">
        <f t="shared" si="0"/>
        <v>0.89839114349148352</v>
      </c>
      <c r="AH33" s="35">
        <v>222</v>
      </c>
      <c r="AI33" s="40">
        <v>8.1000000000000003E-2</v>
      </c>
      <c r="AJ33" s="39">
        <v>0.20480000000000001</v>
      </c>
      <c r="AK33" s="42">
        <f t="shared" si="1"/>
        <v>41.782886400000002</v>
      </c>
      <c r="AL33" s="18">
        <v>1.9</v>
      </c>
      <c r="AM33" s="18"/>
      <c r="AN33" s="122">
        <f>AN32+AH33-AM33</f>
        <v>1894.5519999999997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50</v>
      </c>
      <c r="D34" s="44">
        <v>12300</v>
      </c>
      <c r="E34" s="44">
        <v>1</v>
      </c>
      <c r="F34" s="44">
        <v>12102</v>
      </c>
      <c r="G34" s="38">
        <v>0.3</v>
      </c>
      <c r="H34" s="38">
        <v>2.6</v>
      </c>
      <c r="I34" s="44">
        <v>14073</v>
      </c>
      <c r="J34" s="44">
        <v>13989</v>
      </c>
      <c r="K34" s="40">
        <v>8.3000000000000004E-2</v>
      </c>
      <c r="L34" s="38">
        <f>J34*(1-K34)</f>
        <v>12827.913</v>
      </c>
      <c r="M34" s="29">
        <v>0.67900000000000005</v>
      </c>
      <c r="N34" s="26">
        <f>L34*M34</f>
        <v>8710.152927000001</v>
      </c>
      <c r="O34" s="40">
        <v>0.14499999999999999</v>
      </c>
      <c r="P34" s="26">
        <f>L34*O34</f>
        <v>1860.0473849999998</v>
      </c>
      <c r="Q34" s="40">
        <v>0.17599999999999999</v>
      </c>
      <c r="R34" s="26">
        <f>L34*Q34</f>
        <v>2257.7126880000001</v>
      </c>
      <c r="S34" s="40">
        <v>0.189</v>
      </c>
      <c r="T34" s="26">
        <f>L34*S34</f>
        <v>2424.4755570000002</v>
      </c>
      <c r="U34" s="40">
        <v>0.54400000000000004</v>
      </c>
      <c r="V34" s="26">
        <f>L34*U34</f>
        <v>6978.384672000001</v>
      </c>
      <c r="W34" s="40">
        <v>0.41</v>
      </c>
      <c r="X34" s="26">
        <f>W34*L34</f>
        <v>5259.4443300000003</v>
      </c>
      <c r="Y34" s="48">
        <v>3.29E-3</v>
      </c>
      <c r="Z34" s="18">
        <f>L34*Y34</f>
        <v>42.203833770000003</v>
      </c>
      <c r="AA34" s="28">
        <f>IF(J34&gt;0,(AC34+AK34)/J34,0)</f>
        <v>3.4396818421616984E-3</v>
      </c>
      <c r="AB34" s="48">
        <v>3.3E-4</v>
      </c>
      <c r="AC34" s="38">
        <f>AB34*L34</f>
        <v>4.2332112899999998</v>
      </c>
      <c r="AD34" s="29">
        <v>0.25159999999999999</v>
      </c>
      <c r="AE34" s="42">
        <f>AH34*(1-AI34)*AD34</f>
        <v>45.121943999999999</v>
      </c>
      <c r="AF34" s="29">
        <f>IF(AND(AD34&gt;0,AB34&gt;0,Y34&gt;0),((Y34-AB34)*AD34)/((AD34-AB34)*Y34),0)</f>
        <v>0.9008776449073358</v>
      </c>
      <c r="AG34" s="30">
        <f t="shared" si="0"/>
        <v>0.90528174826321617</v>
      </c>
      <c r="AH34" s="44">
        <v>196</v>
      </c>
      <c r="AI34" s="40">
        <v>8.5000000000000006E-2</v>
      </c>
      <c r="AJ34" s="29">
        <v>0.2447</v>
      </c>
      <c r="AK34" s="42">
        <f t="shared" si="1"/>
        <v>43.884498000000001</v>
      </c>
      <c r="AL34" s="18">
        <v>1.7</v>
      </c>
      <c r="AM34" s="18"/>
      <c r="AN34" s="122">
        <f>AN33+AH34-AM34</f>
        <v>2090.5519999999997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38483</v>
      </c>
      <c r="E35" s="52"/>
      <c r="F35" s="52">
        <f>SUM(F32:F34)</f>
        <v>32139</v>
      </c>
      <c r="G35" s="53"/>
      <c r="H35" s="53"/>
      <c r="I35" s="52">
        <f>SUM(I32:I34)</f>
        <v>37435</v>
      </c>
      <c r="J35" s="52">
        <f>SUM(J32:J34)</f>
        <v>42123</v>
      </c>
      <c r="K35" s="21">
        <f>IF(J35&gt;0,(J32*K32+J33*K33+J34*K34)/J35,0)</f>
        <v>7.898945944021081E-2</v>
      </c>
      <c r="L35" s="53">
        <f>L32+L33+L34</f>
        <v>38795.726999999999</v>
      </c>
      <c r="M35" s="54">
        <f>IF(L35&gt;0,N35/L35,0)</f>
        <v>0.67764197729817011</v>
      </c>
      <c r="N35" s="55">
        <f>N32+N33+N34</f>
        <v>26289.613155000006</v>
      </c>
      <c r="O35" s="21">
        <f>IF(L35&gt;0,P35/L35,0)</f>
        <v>0.20156177722871391</v>
      </c>
      <c r="P35" s="55">
        <f>P32+P33+P34</f>
        <v>7819.7356830000008</v>
      </c>
      <c r="Q35" s="21">
        <f>IF(L35&gt;0,R35/L35,0)</f>
        <v>0.12079624547311618</v>
      </c>
      <c r="R35" s="55">
        <f>R32+R33+R34</f>
        <v>4686.3781620000009</v>
      </c>
      <c r="S35" s="21">
        <f>IF(L35&gt;0,T35/L35,0)</f>
        <v>0.19168125471653105</v>
      </c>
      <c r="T35" s="55">
        <f>T32+T33+T34</f>
        <v>7436.4136290000006</v>
      </c>
      <c r="U35" s="21">
        <f>IF(L35&gt;0,V35/L35,0)</f>
        <v>0.5215826648640971</v>
      </c>
      <c r="V35" s="55">
        <f>V32+V33+V34</f>
        <v>20235.178674000003</v>
      </c>
      <c r="W35" s="21">
        <f>IF(L35&gt;0,X35/L35,0)</f>
        <v>0.40663393548469917</v>
      </c>
      <c r="X35" s="55">
        <f>X32+X33+X34</f>
        <v>15775.659150000001</v>
      </c>
      <c r="Y35" s="56">
        <f>IF(L35&gt;0,Z35/L35,0)</f>
        <v>3.2999435682697737E-3</v>
      </c>
      <c r="Z35" s="57">
        <f>SUM(Z32:Z34)</f>
        <v>128.02370979</v>
      </c>
      <c r="AA35" s="63">
        <f>IF(L35&gt;0,(AA32*L32+AA33*L33+AA34*L34)/L35,0)</f>
        <v>3.2644362061123385E-3</v>
      </c>
      <c r="AB35" s="56">
        <f>IF(J35&gt;0,(J32*AB32+J33*AB33+J34*AB34)/J35,0)</f>
        <v>3.2996866320062678E-4</v>
      </c>
      <c r="AC35" s="53">
        <f>SUM(AC32:AC34)</f>
        <v>12.80109021</v>
      </c>
      <c r="AD35" s="54">
        <f>IF(J35&gt;0,(J32*AD32+J33*AD33+J34*AD34)/J35,0)</f>
        <v>0.22867062175058758</v>
      </c>
      <c r="AE35" s="59">
        <f>SUM(AE32:AE34)</f>
        <v>128.6543436</v>
      </c>
      <c r="AF35" s="54">
        <f>IF(AND(Z35&gt;0),((Z32*AF32+Z33*AF33+Z34*AF34)/Z35),0)</f>
        <v>0.90131728327520078</v>
      </c>
      <c r="AG35" s="58">
        <f t="shared" si="0"/>
        <v>0.90025658507927975</v>
      </c>
      <c r="AH35" s="52">
        <f>SUM(AH32:AH34)</f>
        <v>615</v>
      </c>
      <c r="AI35" s="21">
        <f>IF(AH35&gt;0,(AI32*AH32+AI33*AH33+AI34*AH34)/AH35,0)</f>
        <v>8.4517073170731705E-2</v>
      </c>
      <c r="AJ35" s="54">
        <f>IF(J35&gt;0,(AJ32*J32+AJ33*J33+AJ34*J34)/J35,0)</f>
        <v>0.22227826365643472</v>
      </c>
      <c r="AK35" s="59">
        <f>SUM(AK32:AK34)</f>
        <v>124.726338</v>
      </c>
      <c r="AL35" s="57"/>
      <c r="AM35" s="57">
        <f>SUM(AM32:AM34)</f>
        <v>1203.3800000000001</v>
      </c>
      <c r="AN35" s="124"/>
      <c r="AO35" s="125">
        <f>AN34</f>
        <v>2090.5519999999997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47" t="s">
        <v>51</v>
      </c>
      <c r="D36" s="12">
        <v>3000</v>
      </c>
      <c r="E36" s="12">
        <v>0</v>
      </c>
      <c r="F36" s="12">
        <v>9395</v>
      </c>
      <c r="G36" s="13">
        <v>0.5</v>
      </c>
      <c r="H36" s="13">
        <v>3.2</v>
      </c>
      <c r="I36" s="12">
        <v>11594</v>
      </c>
      <c r="J36" s="12">
        <v>14138</v>
      </c>
      <c r="K36" s="14">
        <v>7.4999999999999997E-2</v>
      </c>
      <c r="L36" s="25">
        <f>J36*(1-K36)</f>
        <v>13077.650000000001</v>
      </c>
      <c r="M36" s="15">
        <v>0.745</v>
      </c>
      <c r="N36" s="26">
        <f>L36*M36</f>
        <v>9742.8492500000011</v>
      </c>
      <c r="O36" s="14">
        <v>0.13900000000000001</v>
      </c>
      <c r="P36" s="26">
        <f>L36*O36</f>
        <v>1817.7933500000004</v>
      </c>
      <c r="Q36" s="16">
        <v>0.115</v>
      </c>
      <c r="R36" s="26">
        <f>L36*Q36</f>
        <v>1503.9297500000002</v>
      </c>
      <c r="S36" s="16">
        <v>0.192</v>
      </c>
      <c r="T36" s="26">
        <f>L36*S36</f>
        <v>2510.9088000000002</v>
      </c>
      <c r="U36" s="16">
        <v>0.52700000000000002</v>
      </c>
      <c r="V36" s="26">
        <f>L36*U36</f>
        <v>6891.9215500000009</v>
      </c>
      <c r="W36" s="16">
        <v>0.4</v>
      </c>
      <c r="X36" s="26">
        <f>W36*L36</f>
        <v>5231.0600000000013</v>
      </c>
      <c r="Y36" s="17">
        <v>3.1700000000000001E-3</v>
      </c>
      <c r="Z36" s="61">
        <f>L36*Y36</f>
        <v>41.456150500000007</v>
      </c>
      <c r="AA36" s="28">
        <f>IF(J36&gt;0,(AC36+AK36)/J36,0)</f>
        <v>3.0940501697552694E-3</v>
      </c>
      <c r="AB36" s="17">
        <v>3.3E-4</v>
      </c>
      <c r="AC36" s="25">
        <f>AB36*L36</f>
        <v>4.3156245000000002</v>
      </c>
      <c r="AD36" s="141">
        <v>0.24030000000000001</v>
      </c>
      <c r="AE36" s="31">
        <f>AH36*(1-AI36)*AD36</f>
        <v>40.628482200000008</v>
      </c>
      <c r="AF36" s="29">
        <f>IF(AND(AD36&gt;0,AB36&gt;0,Y36&gt;0),((Y36-AB36)*AD36)/((AD36-AB36)*Y36),0)</f>
        <v>0.89713106882839855</v>
      </c>
      <c r="AG36" s="62">
        <f t="shared" ref="AG36:AG67" si="2">IF(AND(AA36&gt;0,AJ36&gt;0,AB36&gt;0),((AJ36*(AA36-AB36))/(AA36*(AJ36-AB36))),0)</f>
        <v>0.89460963865230936</v>
      </c>
      <c r="AH36" s="12">
        <v>186</v>
      </c>
      <c r="AI36" s="14">
        <v>9.0999999999999998E-2</v>
      </c>
      <c r="AJ36" s="15">
        <v>0.23319999999999999</v>
      </c>
      <c r="AK36" s="31">
        <f t="shared" si="1"/>
        <v>39.4280568</v>
      </c>
      <c r="AL36" s="19">
        <v>1.6</v>
      </c>
      <c r="AM36" s="19">
        <v>1202.32</v>
      </c>
      <c r="AN36" s="119">
        <f>AN34+AH36-AM36</f>
        <v>1074.2319999999997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53</v>
      </c>
      <c r="D37" s="35">
        <v>13282</v>
      </c>
      <c r="E37" s="44">
        <v>2</v>
      </c>
      <c r="F37" s="35">
        <v>12874</v>
      </c>
      <c r="G37" s="36">
        <v>0.5</v>
      </c>
      <c r="H37" s="38">
        <v>2.6</v>
      </c>
      <c r="I37" s="35">
        <v>15659</v>
      </c>
      <c r="J37" s="35">
        <v>14036</v>
      </c>
      <c r="K37" s="40">
        <v>7.5999999999999998E-2</v>
      </c>
      <c r="L37" s="38">
        <f>J37*(1-K37)</f>
        <v>12969.264000000001</v>
      </c>
      <c r="M37" s="39">
        <v>0.76</v>
      </c>
      <c r="N37" s="26">
        <f>L37*M37</f>
        <v>9856.6406400000014</v>
      </c>
      <c r="O37" s="37">
        <v>0.17100000000000001</v>
      </c>
      <c r="P37" s="26">
        <f>L37*O37</f>
        <v>2217.7441440000002</v>
      </c>
      <c r="Q37" s="40">
        <v>6.9000000000000006E-2</v>
      </c>
      <c r="R37" s="26">
        <f>L37*Q37</f>
        <v>894.87921600000016</v>
      </c>
      <c r="S37" s="40">
        <v>0.19500000000000001</v>
      </c>
      <c r="T37" s="26">
        <f>L37*S37</f>
        <v>2529.0064800000005</v>
      </c>
      <c r="U37" s="40">
        <v>0.53800000000000003</v>
      </c>
      <c r="V37" s="26">
        <f>L37*U37</f>
        <v>6977.4640320000008</v>
      </c>
      <c r="W37" s="40">
        <v>0.4</v>
      </c>
      <c r="X37" s="26">
        <f>W37*L37</f>
        <v>5187.7056000000011</v>
      </c>
      <c r="Y37" s="41">
        <v>3.0799999999999998E-3</v>
      </c>
      <c r="Z37" s="18">
        <f>L37*Y37</f>
        <v>39.945333120000001</v>
      </c>
      <c r="AA37" s="28">
        <f>IF(J37&gt;0,(AC37+AK37)/J37,0)</f>
        <v>2.8154123453975493E-3</v>
      </c>
      <c r="AB37" s="41">
        <v>3.2000000000000003E-4</v>
      </c>
      <c r="AC37" s="38">
        <f>AB37*L37</f>
        <v>4.1501644800000008</v>
      </c>
      <c r="AD37" s="29">
        <v>0.23150000000000001</v>
      </c>
      <c r="AE37" s="42">
        <f>AH37*(1-AI37)*AD37</f>
        <v>37.626158000000004</v>
      </c>
      <c r="AF37" s="29">
        <f>IF(AND(AD37&gt;0,AB37&gt;0,Y37&gt;0),((Y37-AB37)*AD37)/((AD37-AB37)*Y37),0)</f>
        <v>0.89734428561316681</v>
      </c>
      <c r="AG37" s="30">
        <f t="shared" si="2"/>
        <v>0.88764527800738702</v>
      </c>
      <c r="AH37" s="35">
        <v>179</v>
      </c>
      <c r="AI37" s="40">
        <v>9.1999999999999998E-2</v>
      </c>
      <c r="AJ37" s="39">
        <v>0.21759999999999999</v>
      </c>
      <c r="AK37" s="42">
        <f t="shared" si="1"/>
        <v>35.366963200000001</v>
      </c>
      <c r="AL37" s="18">
        <v>1.65</v>
      </c>
      <c r="AM37" s="18"/>
      <c r="AN37" s="122">
        <f>AN36+AH37-AM37</f>
        <v>1253.2319999999997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11" t="s">
        <v>50</v>
      </c>
      <c r="D38" s="44">
        <v>15200</v>
      </c>
      <c r="E38" s="44">
        <v>2</v>
      </c>
      <c r="F38" s="44">
        <v>14008</v>
      </c>
      <c r="G38" s="38">
        <v>0.5</v>
      </c>
      <c r="H38" s="38">
        <v>3.1</v>
      </c>
      <c r="I38" s="44">
        <v>16762</v>
      </c>
      <c r="J38" s="44">
        <v>14052</v>
      </c>
      <c r="K38" s="40">
        <v>7.4999999999999997E-2</v>
      </c>
      <c r="L38" s="38">
        <f>J38*(1-K38)</f>
        <v>12998.1</v>
      </c>
      <c r="M38" s="29">
        <v>0.75600000000000001</v>
      </c>
      <c r="N38" s="26">
        <f>L38*M38</f>
        <v>9826.5635999999995</v>
      </c>
      <c r="O38" s="40">
        <v>0.17599999999999999</v>
      </c>
      <c r="P38" s="26">
        <f>L38*O38</f>
        <v>2287.6655999999998</v>
      </c>
      <c r="Q38" s="40">
        <v>6.8000000000000005E-2</v>
      </c>
      <c r="R38" s="26">
        <f>L38*Q38</f>
        <v>883.87080000000014</v>
      </c>
      <c r="S38" s="40">
        <v>0.18099999999999999</v>
      </c>
      <c r="T38" s="26">
        <f>L38*S38</f>
        <v>2352.6561000000002</v>
      </c>
      <c r="U38" s="40">
        <v>0.53700000000000003</v>
      </c>
      <c r="V38" s="26">
        <f>L38*U38</f>
        <v>6979.9797000000008</v>
      </c>
      <c r="W38" s="40">
        <v>0.4</v>
      </c>
      <c r="X38" s="26">
        <f>W38*L38</f>
        <v>5199.2400000000007</v>
      </c>
      <c r="Y38" s="48">
        <v>3.0799999999999998E-3</v>
      </c>
      <c r="Z38" s="18">
        <f>L38*Y38</f>
        <v>40.034148000000002</v>
      </c>
      <c r="AA38" s="28">
        <f>IF(J38&gt;0,(AC38+AK38)/J38,0)</f>
        <v>2.8396945630515232E-3</v>
      </c>
      <c r="AB38" s="48">
        <v>3.2000000000000003E-4</v>
      </c>
      <c r="AC38" s="38">
        <f>AB38*L38</f>
        <v>4.1593920000000004</v>
      </c>
      <c r="AD38" s="29">
        <v>0.2185</v>
      </c>
      <c r="AE38" s="42">
        <f>AH38*(1-AI38)*AD38</f>
        <v>33.839095</v>
      </c>
      <c r="AF38" s="29">
        <f>IF(AND(AD38&gt;0,AB38&gt;0,Y38&gt;0),((Y38-AB38)*AD38)/((AD38-AB38)*Y38),0)</f>
        <v>0.89741819277065404</v>
      </c>
      <c r="AG38" s="30">
        <f t="shared" si="2"/>
        <v>0.88854377402245022</v>
      </c>
      <c r="AH38" s="44">
        <v>170</v>
      </c>
      <c r="AI38" s="40">
        <v>8.8999999999999996E-2</v>
      </c>
      <c r="AJ38" s="29">
        <v>0.23080000000000001</v>
      </c>
      <c r="AK38" s="42">
        <f t="shared" si="1"/>
        <v>35.743996000000003</v>
      </c>
      <c r="AL38" s="18">
        <v>1.75</v>
      </c>
      <c r="AM38" s="18"/>
      <c r="AN38" s="122">
        <f>AN37+AH38-AM38</f>
        <v>1423.2319999999997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31482</v>
      </c>
      <c r="E39" s="52"/>
      <c r="F39" s="52">
        <f>SUM(F36:F38)</f>
        <v>36277</v>
      </c>
      <c r="G39" s="53"/>
      <c r="H39" s="53"/>
      <c r="I39" s="52">
        <f>SUM(I36:I38)</f>
        <v>44015</v>
      </c>
      <c r="J39" s="52">
        <f>SUM(J36:J38)</f>
        <v>42226</v>
      </c>
      <c r="K39" s="21">
        <f>IF(J39&gt;0,(J36*K36+J37*K37+J38*K38)/J39,0)</f>
        <v>7.5332401837730309E-2</v>
      </c>
      <c r="L39" s="53">
        <f>L36+L37+L38</f>
        <v>39045.014000000003</v>
      </c>
      <c r="M39" s="54">
        <f>IF(L39&gt;0,N39/L39,0)</f>
        <v>0.75364433189856206</v>
      </c>
      <c r="N39" s="55">
        <f>N36+N37+N38</f>
        <v>29426.053490000006</v>
      </c>
      <c r="O39" s="21">
        <f>IF(L39&gt;0,P39/L39,0)</f>
        <v>0.16194649319372764</v>
      </c>
      <c r="P39" s="55">
        <f>P36+P37+P38</f>
        <v>6323.2030940000004</v>
      </c>
      <c r="Q39" s="21">
        <f>IF(L39&gt;0,R39/L39,0)</f>
        <v>8.4074237135630184E-2</v>
      </c>
      <c r="R39" s="55">
        <f>R36+R37+R38</f>
        <v>3282.6797660000007</v>
      </c>
      <c r="S39" s="21">
        <f>IF(L39&gt;0,T39/L39,0)</f>
        <v>0.18933458136293665</v>
      </c>
      <c r="T39" s="55">
        <f>T36+T37+T38</f>
        <v>7392.5713800000012</v>
      </c>
      <c r="U39" s="21">
        <f>IF(L39&gt;0,V39/L39,0)</f>
        <v>0.53398278412705913</v>
      </c>
      <c r="V39" s="55">
        <f>V36+V37+V38</f>
        <v>20849.365282000002</v>
      </c>
      <c r="W39" s="21">
        <f>IF(L39&gt;0,X39/L39,0)</f>
        <v>0.40000000000000008</v>
      </c>
      <c r="X39" s="55">
        <f>X36+X37+X38</f>
        <v>15618.005600000004</v>
      </c>
      <c r="Y39" s="56">
        <f>IF(L39&gt;0,Z39/L39,0)</f>
        <v>3.1101443994872176E-3</v>
      </c>
      <c r="Z39" s="57">
        <f>SUM(Z36:Z38)</f>
        <v>121.43563162000001</v>
      </c>
      <c r="AA39" s="63">
        <f>IF(L39&gt;0,(AA36*L36+AA37*L37+AA38*L38)/L39,0)</f>
        <v>2.9168222369908747E-3</v>
      </c>
      <c r="AB39" s="56">
        <f>IF(J39&gt;0,(J36*AB36+J37*AB37+J38*AB38)/J39,0)</f>
        <v>3.2334817411073749E-4</v>
      </c>
      <c r="AC39" s="53">
        <f>SUM(AC36:AC38)</f>
        <v>12.625180980000001</v>
      </c>
      <c r="AD39" s="54">
        <f>IF(J39&gt;0,(J36*AD36+J37*AD37+J38*AD38)/J39,0)</f>
        <v>0.23012024345190171</v>
      </c>
      <c r="AE39" s="59">
        <f>SUM(AE36:AE38)</f>
        <v>112.09373520000001</v>
      </c>
      <c r="AF39" s="54">
        <f>IF(AND(Z39&gt;0),((Z36*AF36+Z37*AF37+Z38*AF38)/Z39),0)</f>
        <v>0.89729586212362822</v>
      </c>
      <c r="AG39" s="58">
        <f t="shared" si="2"/>
        <v>0.89041081477447526</v>
      </c>
      <c r="AH39" s="52">
        <f>SUM(AH36:AH38)</f>
        <v>535</v>
      </c>
      <c r="AI39" s="21">
        <f>IF(AH39&gt;0,(AI36*AH36+AI37*AH37+AI38*AH38)/AH39,0)</f>
        <v>9.0699065420560748E-2</v>
      </c>
      <c r="AJ39" s="54">
        <f>IF(J39&gt;0,(AJ36*J36+AJ37*J37+AJ38*J38)/J39,0)</f>
        <v>0.22721585752853693</v>
      </c>
      <c r="AK39" s="59">
        <f>SUM(AK36:AK38)</f>
        <v>110.539016</v>
      </c>
      <c r="AL39" s="57"/>
      <c r="AM39" s="57">
        <f>SUM(AM36:AM38)</f>
        <v>1202.32</v>
      </c>
      <c r="AN39" s="124"/>
      <c r="AO39" s="125">
        <f>AN38</f>
        <v>1423.2319999999997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47" t="s">
        <v>51</v>
      </c>
      <c r="D40" s="12">
        <v>5340</v>
      </c>
      <c r="E40" s="12">
        <v>1</v>
      </c>
      <c r="F40" s="12">
        <v>7329</v>
      </c>
      <c r="G40" s="13">
        <v>0.3</v>
      </c>
      <c r="H40" s="13">
        <v>2.7</v>
      </c>
      <c r="I40" s="12">
        <v>9184</v>
      </c>
      <c r="J40" s="12">
        <v>14052</v>
      </c>
      <c r="K40" s="14">
        <v>7.8E-2</v>
      </c>
      <c r="L40" s="25">
        <f>J40*(1-K40)</f>
        <v>12955.944000000001</v>
      </c>
      <c r="M40" s="15">
        <v>0.74299999999999999</v>
      </c>
      <c r="N40" s="26">
        <f>L40*M40</f>
        <v>9626.2663920000014</v>
      </c>
      <c r="O40" s="14">
        <v>0.13</v>
      </c>
      <c r="P40" s="26">
        <f>L40*O40</f>
        <v>1684.2727200000002</v>
      </c>
      <c r="Q40" s="16">
        <v>0.127</v>
      </c>
      <c r="R40" s="26">
        <f>L40*Q40</f>
        <v>1645.4048880000003</v>
      </c>
      <c r="S40" s="16">
        <v>0.186</v>
      </c>
      <c r="T40" s="26">
        <f>L40*S40</f>
        <v>2409.8055840000002</v>
      </c>
      <c r="U40" s="16">
        <v>0.52800000000000002</v>
      </c>
      <c r="V40" s="26">
        <f>L40*U40</f>
        <v>6840.738432000001</v>
      </c>
      <c r="W40" s="16">
        <v>0.4</v>
      </c>
      <c r="X40" s="26">
        <f>W40*L40</f>
        <v>5182.3776000000007</v>
      </c>
      <c r="Y40" s="17">
        <v>3.0799999999999998E-3</v>
      </c>
      <c r="Z40" s="61">
        <f>L40*Y40</f>
        <v>39.904307520000003</v>
      </c>
      <c r="AA40" s="28">
        <f>IF(J40&gt;0,(AC40+AK40)/J40,0)</f>
        <v>3.0627590890976372E-3</v>
      </c>
      <c r="AB40" s="17">
        <v>3.3E-4</v>
      </c>
      <c r="AC40" s="25">
        <f>AB40*L40</f>
        <v>4.2754615200000003</v>
      </c>
      <c r="AD40" s="141">
        <v>0.21729999999999999</v>
      </c>
      <c r="AE40" s="31">
        <f>AH40*(1-AI40)*AD40</f>
        <v>38.869754800000003</v>
      </c>
      <c r="AF40" s="29">
        <f>IF(AND(AD40&gt;0,AB40&gt;0,Y40&gt;0),((Y40-AB40)*AD40)/((AD40-AB40)*Y40),0)</f>
        <v>0.89421513178253742</v>
      </c>
      <c r="AG40" s="62">
        <f t="shared" si="2"/>
        <v>0.89361484811995628</v>
      </c>
      <c r="AH40" s="12">
        <v>197</v>
      </c>
      <c r="AI40" s="14">
        <v>9.1999999999999998E-2</v>
      </c>
      <c r="AJ40" s="15">
        <v>0.2167</v>
      </c>
      <c r="AK40" s="31">
        <f t="shared" si="1"/>
        <v>38.7624292</v>
      </c>
      <c r="AL40" s="19">
        <v>1.7</v>
      </c>
      <c r="AM40" s="19">
        <v>502.92</v>
      </c>
      <c r="AN40" s="119">
        <f>AN38+AH40-AM40-AO40</f>
        <v>897.31199999999967</v>
      </c>
      <c r="AO40" s="120">
        <v>220</v>
      </c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54</v>
      </c>
      <c r="D41" s="35">
        <v>18510</v>
      </c>
      <c r="E41" s="44">
        <v>1</v>
      </c>
      <c r="F41" s="35">
        <v>12171</v>
      </c>
      <c r="G41" s="36">
        <v>0.4</v>
      </c>
      <c r="H41" s="38">
        <v>2.8</v>
      </c>
      <c r="I41" s="35">
        <v>14444</v>
      </c>
      <c r="J41" s="35">
        <v>14162</v>
      </c>
      <c r="K41" s="40">
        <v>7.6999999999999999E-2</v>
      </c>
      <c r="L41" s="38">
        <f>J41*(1-K41)</f>
        <v>13071.526</v>
      </c>
      <c r="M41" s="39">
        <v>0.72199999999999998</v>
      </c>
      <c r="N41" s="26">
        <f>L41*M41</f>
        <v>9437.641771999999</v>
      </c>
      <c r="O41" s="37">
        <v>0.16600000000000001</v>
      </c>
      <c r="P41" s="26">
        <f>L41*O41</f>
        <v>2169.8733160000002</v>
      </c>
      <c r="Q41" s="40">
        <v>0.112</v>
      </c>
      <c r="R41" s="26">
        <f>L41*Q41</f>
        <v>1464.010912</v>
      </c>
      <c r="S41" s="40">
        <v>0.189</v>
      </c>
      <c r="T41" s="26">
        <f>L41*S41</f>
        <v>2470.5184140000001</v>
      </c>
      <c r="U41" s="40">
        <v>0.52900000000000003</v>
      </c>
      <c r="V41" s="26">
        <f>L41*U41</f>
        <v>6914.837254</v>
      </c>
      <c r="W41" s="40">
        <v>0.4</v>
      </c>
      <c r="X41" s="26">
        <f>W41*L41</f>
        <v>5228.6104000000005</v>
      </c>
      <c r="Y41" s="41">
        <v>3.16E-3</v>
      </c>
      <c r="Z41" s="18">
        <f>L41*Y41</f>
        <v>41.306022159999998</v>
      </c>
      <c r="AA41" s="28">
        <f>IF(J41&gt;0,(AC41+AK41)/J41,0)</f>
        <v>2.8748291992656402E-3</v>
      </c>
      <c r="AB41" s="41">
        <v>3.6999999999999999E-4</v>
      </c>
      <c r="AC41" s="38">
        <f>AB41*L41</f>
        <v>4.8364646200000001</v>
      </c>
      <c r="AD41" s="29">
        <v>0.21790000000000001</v>
      </c>
      <c r="AE41" s="42">
        <f>AH41*(1-AI41)*AD41</f>
        <v>38.227722300000003</v>
      </c>
      <c r="AF41" s="29">
        <f>IF(AND(AD41&gt;0,AB41&gt;0,Y41&gt;0),((Y41-AB41)*AD41)/((AD41-AB41)*Y41),0)</f>
        <v>0.8844131494739268</v>
      </c>
      <c r="AG41" s="30">
        <f t="shared" si="2"/>
        <v>0.87287598832738178</v>
      </c>
      <c r="AH41" s="35">
        <v>193</v>
      </c>
      <c r="AI41" s="40">
        <v>9.0999999999999998E-2</v>
      </c>
      <c r="AJ41" s="39">
        <v>0.20449999999999999</v>
      </c>
      <c r="AK41" s="42">
        <f t="shared" si="1"/>
        <v>35.876866499999998</v>
      </c>
      <c r="AL41" s="18">
        <v>1.72</v>
      </c>
      <c r="AM41" s="18"/>
      <c r="AN41" s="122">
        <f>AN40+AH41-AM41</f>
        <v>1090.3119999999997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50</v>
      </c>
      <c r="D42" s="44">
        <v>14270</v>
      </c>
      <c r="E42" s="44">
        <v>1</v>
      </c>
      <c r="F42" s="44">
        <v>11999</v>
      </c>
      <c r="G42" s="38">
        <v>0.5</v>
      </c>
      <c r="H42" s="38">
        <v>3.1</v>
      </c>
      <c r="I42" s="44">
        <v>14252</v>
      </c>
      <c r="J42" s="44">
        <v>14167</v>
      </c>
      <c r="K42" s="40">
        <v>8.5999999999999993E-2</v>
      </c>
      <c r="L42" s="38">
        <f>J42*(1-K42)</f>
        <v>12948.638000000001</v>
      </c>
      <c r="M42" s="29">
        <v>0.67400000000000004</v>
      </c>
      <c r="N42" s="26">
        <f>L42*M42</f>
        <v>8727.3820120000019</v>
      </c>
      <c r="O42" s="40">
        <v>0.156</v>
      </c>
      <c r="P42" s="26">
        <f>L42*O42</f>
        <v>2019.9875280000001</v>
      </c>
      <c r="Q42" s="40">
        <v>0.17</v>
      </c>
      <c r="R42" s="26">
        <f>L42*Q42</f>
        <v>2201.2684600000002</v>
      </c>
      <c r="S42" s="40">
        <v>0.20100000000000001</v>
      </c>
      <c r="T42" s="26">
        <f>L42*S42</f>
        <v>2602.6762380000005</v>
      </c>
      <c r="U42" s="40">
        <v>0.52</v>
      </c>
      <c r="V42" s="26">
        <f>L42*U42</f>
        <v>6733.291760000001</v>
      </c>
      <c r="W42" s="40">
        <v>0.4</v>
      </c>
      <c r="X42" s="26">
        <f>W42*L42</f>
        <v>5179.4552000000003</v>
      </c>
      <c r="Y42" s="48">
        <v>3.2100000000000002E-3</v>
      </c>
      <c r="Z42" s="18">
        <f>L42*Y42</f>
        <v>41.565127980000007</v>
      </c>
      <c r="AA42" s="28">
        <f>IF(J42&gt;0,(AC42+AK42)/J42,0)</f>
        <v>3.1272801016446672E-3</v>
      </c>
      <c r="AB42" s="48">
        <v>4.0000000000000002E-4</v>
      </c>
      <c r="AC42" s="38">
        <f>AB42*L42</f>
        <v>5.1794552000000005</v>
      </c>
      <c r="AD42" s="29">
        <v>0.2301</v>
      </c>
      <c r="AE42" s="42">
        <f>AH42*(1-AI42)*AD42</f>
        <v>41.145331499999998</v>
      </c>
      <c r="AF42" s="29">
        <f>IF(AND(AD42&gt;0,AB42&gt;0,Y42&gt;0),((Y42-AB42)*AD42)/((AD42-AB42)*Y42),0)</f>
        <v>0.87691381281557823</v>
      </c>
      <c r="AG42" s="30">
        <f t="shared" si="2"/>
        <v>0.87369056539224543</v>
      </c>
      <c r="AH42" s="44">
        <v>195</v>
      </c>
      <c r="AI42" s="40">
        <v>8.3000000000000004E-2</v>
      </c>
      <c r="AJ42" s="29">
        <v>0.21879999999999999</v>
      </c>
      <c r="AK42" s="42">
        <f t="shared" si="1"/>
        <v>39.124721999999998</v>
      </c>
      <c r="AL42" s="18">
        <v>1.7</v>
      </c>
      <c r="AM42" s="18"/>
      <c r="AN42" s="122">
        <f>AN41+AH42-AM42</f>
        <v>1285.3119999999997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38120</v>
      </c>
      <c r="E43" s="52"/>
      <c r="F43" s="52">
        <f>SUM(F40:F42)</f>
        <v>31499</v>
      </c>
      <c r="G43" s="53"/>
      <c r="H43" s="53"/>
      <c r="I43" s="52">
        <f>SUM(I40:I42)</f>
        <v>37880</v>
      </c>
      <c r="J43" s="52">
        <f>SUM(J40:J42)</f>
        <v>42381</v>
      </c>
      <c r="K43" s="21">
        <f>IF(J43&gt;0,(J40*K40+J41*K41+J42*K42)/J43,0)</f>
        <v>8.0340058044878593E-2</v>
      </c>
      <c r="L43" s="53">
        <f>L40+L41+L42</f>
        <v>38976.108</v>
      </c>
      <c r="M43" s="54">
        <f>IF(L43&gt;0,N43/L43,0)</f>
        <v>0.71303399959790759</v>
      </c>
      <c r="N43" s="55">
        <f>N40+N41+N42</f>
        <v>27791.290176000002</v>
      </c>
      <c r="O43" s="21">
        <f>IF(L43&gt;0,P43/L43,0)</f>
        <v>0.15071113729467292</v>
      </c>
      <c r="P43" s="55">
        <f>P40+P41+P42</f>
        <v>5874.1335639999998</v>
      </c>
      <c r="Q43" s="21">
        <f>IF(L43&gt;0,R43/L43,0)</f>
        <v>0.13625486310741955</v>
      </c>
      <c r="R43" s="55">
        <f>R40+R41+R42</f>
        <v>5310.68426</v>
      </c>
      <c r="S43" s="21">
        <f>IF(L43&gt;0,T43/L43,0)</f>
        <v>0.19198941659336535</v>
      </c>
      <c r="T43" s="55">
        <f>T40+T41+T42</f>
        <v>7483.0002359999999</v>
      </c>
      <c r="U43" s="21">
        <f>IF(L43&gt;0,V43/L43,0)</f>
        <v>0.52567761373198163</v>
      </c>
      <c r="V43" s="55">
        <f>V40+V41+V42</f>
        <v>20488.867446</v>
      </c>
      <c r="W43" s="21">
        <f>IF(L43&gt;0,X43/L43,0)</f>
        <v>0.4</v>
      </c>
      <c r="X43" s="55">
        <f>X40+X41+X42</f>
        <v>15590.443200000002</v>
      </c>
      <c r="Y43" s="56">
        <f>IF(L43&gt;0,Z43/L43,0)</f>
        <v>3.1500184076870886E-3</v>
      </c>
      <c r="Z43" s="57">
        <f>SUM(Z40:Z42)</f>
        <v>122.77545766</v>
      </c>
      <c r="AA43" s="63">
        <f>IF(L43&gt;0,(AA40*L40+AA41*L41+AA42*L42)/L43,0)</f>
        <v>3.0211676811958753E-3</v>
      </c>
      <c r="AB43" s="56">
        <f>IF(J43&gt;0,(J40*AB40+J41*AB41+J42*AB42)/J43,0)</f>
        <v>3.667657676789127E-4</v>
      </c>
      <c r="AC43" s="53">
        <f>SUM(AC40:AC42)</f>
        <v>14.291381340000001</v>
      </c>
      <c r="AD43" s="54">
        <f>IF(J43&gt;0,(J40*AD40+J41*AD41+J42*AD42)/J43,0)</f>
        <v>0.22177924305703026</v>
      </c>
      <c r="AE43" s="59">
        <f>SUM(AE40:AE42)</f>
        <v>118.2428086</v>
      </c>
      <c r="AF43" s="54">
        <f>IF(AND(Z43&gt;0),((Z40*AF40+Z41*AF41+Z42*AF42)/Z43),0)</f>
        <v>0.8850601063649286</v>
      </c>
      <c r="AG43" s="58">
        <f t="shared" si="2"/>
        <v>0.88011448330833053</v>
      </c>
      <c r="AH43" s="52">
        <f>SUM(AH40:AH42)</f>
        <v>585</v>
      </c>
      <c r="AI43" s="21">
        <f>IF(AH43&gt;0,(AI40*AH40+AI41*AH41+AI42*AH42)/AH43,0)</f>
        <v>8.8670085470085466E-2</v>
      </c>
      <c r="AJ43" s="54">
        <f>IF(J43&gt;0,(AJ40*J40+AJ41*J41+AJ42*J42)/J43,0)</f>
        <v>0.21332524008399989</v>
      </c>
      <c r="AK43" s="59">
        <f>SUM(AK40:AK42)</f>
        <v>113.76401769999998</v>
      </c>
      <c r="AL43" s="57"/>
      <c r="AM43" s="57">
        <f>SUM(AM40:AM42)</f>
        <v>502.92</v>
      </c>
      <c r="AN43" s="124"/>
      <c r="AO43" s="125">
        <f>AN42</f>
        <v>1285.3119999999997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47" t="s">
        <v>51</v>
      </c>
      <c r="D44" s="12">
        <v>12927</v>
      </c>
      <c r="E44" s="12">
        <v>0</v>
      </c>
      <c r="F44" s="12">
        <v>12218</v>
      </c>
      <c r="G44" s="13">
        <v>0.6</v>
      </c>
      <c r="H44" s="13">
        <v>3.2</v>
      </c>
      <c r="I44" s="12">
        <v>14771</v>
      </c>
      <c r="J44" s="12">
        <v>14224</v>
      </c>
      <c r="K44" s="14">
        <v>8.4000000000000005E-2</v>
      </c>
      <c r="L44" s="25">
        <f>J44*(1-K44)</f>
        <v>13029.184000000001</v>
      </c>
      <c r="M44" s="15">
        <v>0.61199999999999999</v>
      </c>
      <c r="N44" s="26">
        <f>L44*M44</f>
        <v>7973.8606080000009</v>
      </c>
      <c r="O44" s="14">
        <v>0.189</v>
      </c>
      <c r="P44" s="26">
        <f>L44*O44</f>
        <v>2462.5157760000002</v>
      </c>
      <c r="Q44" s="16">
        <v>0.19900000000000001</v>
      </c>
      <c r="R44" s="26">
        <f>L44*Q44</f>
        <v>2592.8076160000005</v>
      </c>
      <c r="S44" s="16">
        <v>0.19900000000000001</v>
      </c>
      <c r="T44" s="26">
        <f>L44*S44</f>
        <v>2592.8076160000005</v>
      </c>
      <c r="U44" s="16">
        <v>0.502</v>
      </c>
      <c r="V44" s="26">
        <f>L44*U44</f>
        <v>6540.6503680000005</v>
      </c>
      <c r="W44" s="16">
        <v>0.4</v>
      </c>
      <c r="X44" s="26">
        <f>W44*L44</f>
        <v>5211.673600000001</v>
      </c>
      <c r="Y44" s="17">
        <v>3.2000000000000002E-3</v>
      </c>
      <c r="Z44" s="61">
        <f>L44*Y44</f>
        <v>41.693388800000008</v>
      </c>
      <c r="AA44" s="28">
        <f>IF(J44&gt;0,(AC44+AK44)/J44,0)</f>
        <v>3.0986116141732281E-3</v>
      </c>
      <c r="AB44" s="17">
        <v>4.0000000000000002E-4</v>
      </c>
      <c r="AC44" s="25">
        <f>AB44*L44</f>
        <v>5.211673600000001</v>
      </c>
      <c r="AD44" s="141">
        <v>0.2306</v>
      </c>
      <c r="AE44" s="31">
        <f>AH44*(1-AI44)*AD44</f>
        <v>41.355803999999999</v>
      </c>
      <c r="AF44" s="29">
        <f>IF(AND(AD44&gt;0,AB44&gt;0,Y44&gt;0),((Y44-AB44)*AD44)/((AD44-AB44)*Y44),0)</f>
        <v>0.87652041702867078</v>
      </c>
      <c r="AG44" s="62">
        <f t="shared" si="2"/>
        <v>0.87252048610260491</v>
      </c>
      <c r="AH44" s="12">
        <v>196</v>
      </c>
      <c r="AI44" s="14">
        <v>8.5000000000000006E-2</v>
      </c>
      <c r="AJ44" s="15">
        <v>0.2167</v>
      </c>
      <c r="AK44" s="31">
        <f t="shared" si="1"/>
        <v>38.862977999999998</v>
      </c>
      <c r="AL44" s="19">
        <v>1.7</v>
      </c>
      <c r="AM44" s="19"/>
      <c r="AN44" s="119">
        <f>AN42+AH44-AM44</f>
        <v>1481.3119999999997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54</v>
      </c>
      <c r="D45" s="35">
        <v>19400</v>
      </c>
      <c r="E45" s="44">
        <v>1</v>
      </c>
      <c r="F45" s="35">
        <v>12967</v>
      </c>
      <c r="G45" s="36">
        <v>0.5</v>
      </c>
      <c r="H45" s="38">
        <v>3.3</v>
      </c>
      <c r="I45" s="65">
        <v>16083</v>
      </c>
      <c r="J45" s="35">
        <v>14155</v>
      </c>
      <c r="K45" s="40">
        <v>8.1000000000000003E-2</v>
      </c>
      <c r="L45" s="38">
        <f>J45*(1-K45)</f>
        <v>13008.445</v>
      </c>
      <c r="M45" s="39">
        <v>0.61399999999999999</v>
      </c>
      <c r="N45" s="26">
        <f>L45*M45</f>
        <v>7987.18523</v>
      </c>
      <c r="O45" s="37">
        <v>0.23899999999999999</v>
      </c>
      <c r="P45" s="26">
        <f>L45*O45</f>
        <v>3109.0183549999997</v>
      </c>
      <c r="Q45" s="40">
        <v>0.14699999999999999</v>
      </c>
      <c r="R45" s="26">
        <f>L45*Q45</f>
        <v>1912.241415</v>
      </c>
      <c r="S45" s="40">
        <v>0.188</v>
      </c>
      <c r="T45" s="26">
        <f>L45*S45</f>
        <v>2445.5876600000001</v>
      </c>
      <c r="U45" s="40">
        <v>0.52600000000000002</v>
      </c>
      <c r="V45" s="26">
        <f>L45*U45</f>
        <v>6842.4420700000001</v>
      </c>
      <c r="W45" s="40">
        <v>0.4</v>
      </c>
      <c r="X45" s="26">
        <f>W45*L45</f>
        <v>5203.3780000000006</v>
      </c>
      <c r="Y45" s="41">
        <v>3.2799999999999999E-3</v>
      </c>
      <c r="Z45" s="18">
        <f>L45*Y45</f>
        <v>42.667699599999999</v>
      </c>
      <c r="AA45" s="28">
        <f>IF(J45&gt;0,(AC45+AK45)/J45,0)</f>
        <v>3.0435053055457438E-3</v>
      </c>
      <c r="AB45" s="41">
        <v>4.0000000000000002E-4</v>
      </c>
      <c r="AC45" s="38">
        <f>AB45*L45</f>
        <v>5.2033779999999998</v>
      </c>
      <c r="AD45" s="29">
        <v>0.22140000000000001</v>
      </c>
      <c r="AE45" s="42">
        <f>AH45*(1-AI45)*AD45</f>
        <v>40.067200800000002</v>
      </c>
      <c r="AF45" s="29">
        <f>IF(AND(AD45&gt;0,AB45&gt;0,Y45&gt;0),((Y45-AB45)*AD45)/((AD45-AB45)*Y45),0)</f>
        <v>0.87963800904977363</v>
      </c>
      <c r="AG45" s="30">
        <f t="shared" si="2"/>
        <v>0.87023573210571403</v>
      </c>
      <c r="AH45" s="35">
        <v>198</v>
      </c>
      <c r="AI45" s="40">
        <v>8.5999999999999993E-2</v>
      </c>
      <c r="AJ45" s="29">
        <v>0.20930000000000001</v>
      </c>
      <c r="AK45" s="42">
        <f t="shared" si="1"/>
        <v>37.877439600000002</v>
      </c>
      <c r="AL45" s="18">
        <v>1.69</v>
      </c>
      <c r="AM45" s="18"/>
      <c r="AN45" s="122">
        <f>AN44+AH45-AM45</f>
        <v>1679.3119999999997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52</v>
      </c>
      <c r="D46" s="44">
        <v>13953</v>
      </c>
      <c r="E46" s="44">
        <v>1</v>
      </c>
      <c r="F46" s="44">
        <v>13190</v>
      </c>
      <c r="G46" s="38">
        <v>0.5</v>
      </c>
      <c r="H46" s="38">
        <v>4.0999999999999996</v>
      </c>
      <c r="I46" s="44">
        <v>15911</v>
      </c>
      <c r="J46" s="44">
        <v>14228</v>
      </c>
      <c r="K46" s="40">
        <v>0.08</v>
      </c>
      <c r="L46" s="38">
        <f>J46*(1-K46)</f>
        <v>13089.76</v>
      </c>
      <c r="M46" s="29">
        <v>0.68700000000000006</v>
      </c>
      <c r="N46" s="26">
        <f>L46*M46</f>
        <v>8992.6651200000015</v>
      </c>
      <c r="O46" s="40">
        <v>0.20599999999999999</v>
      </c>
      <c r="P46" s="26">
        <f>L46*O46</f>
        <v>2696.4905599999997</v>
      </c>
      <c r="Q46" s="40">
        <v>0.107</v>
      </c>
      <c r="R46" s="26">
        <f>L46*Q46</f>
        <v>1400.6043199999999</v>
      </c>
      <c r="S46" s="40">
        <v>0.19500000000000001</v>
      </c>
      <c r="T46" s="26">
        <f>L46*S46</f>
        <v>2552.5032000000001</v>
      </c>
      <c r="U46" s="40">
        <v>0.52100000000000002</v>
      </c>
      <c r="V46" s="26">
        <f>L46*U46</f>
        <v>6819.7649600000004</v>
      </c>
      <c r="W46" s="40">
        <v>0.4</v>
      </c>
      <c r="X46" s="26">
        <f>W46*L46</f>
        <v>5235.9040000000005</v>
      </c>
      <c r="Y46" s="48">
        <v>3.3400000000000001E-3</v>
      </c>
      <c r="Z46" s="18">
        <f>L46*Y46</f>
        <v>43.719798400000002</v>
      </c>
      <c r="AA46" s="28">
        <f>IF(J46&gt;0,(AC46+AK46)/J46,0)</f>
        <v>3.3481852122575206E-3</v>
      </c>
      <c r="AB46" s="48">
        <v>4.2000000000000002E-4</v>
      </c>
      <c r="AC46" s="38">
        <f>AB46*L46</f>
        <v>5.4976992000000005</v>
      </c>
      <c r="AD46" s="29">
        <v>0.22620000000000001</v>
      </c>
      <c r="AE46" s="42">
        <f>AH46*(1-AI46)*AD46</f>
        <v>43.131816000000001</v>
      </c>
      <c r="AF46" s="29">
        <f>IF(AND(AD46&gt;0,AB46&gt;0,Y46&gt;0),((Y46-AB46)*AD46)/((AD46-AB46)*Y46),0)</f>
        <v>0.87587779529964771</v>
      </c>
      <c r="AG46" s="30">
        <f t="shared" si="2"/>
        <v>0.8762241330952385</v>
      </c>
      <c r="AH46" s="44">
        <v>210</v>
      </c>
      <c r="AI46" s="40">
        <v>9.1999999999999998E-2</v>
      </c>
      <c r="AJ46" s="29">
        <v>0.221</v>
      </c>
      <c r="AK46" s="42">
        <f t="shared" si="1"/>
        <v>42.140280000000004</v>
      </c>
      <c r="AL46" s="18">
        <v>1.7</v>
      </c>
      <c r="AM46" s="18"/>
      <c r="AN46" s="122">
        <f>AN45+AH46-AM46</f>
        <v>1889.3119999999997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46280</v>
      </c>
      <c r="E47" s="52"/>
      <c r="F47" s="52">
        <f>SUM(F44:F46)</f>
        <v>38375</v>
      </c>
      <c r="G47" s="53"/>
      <c r="H47" s="53"/>
      <c r="I47" s="52">
        <f>SUM(I44:I46)</f>
        <v>46765</v>
      </c>
      <c r="J47" s="52">
        <f>SUM(J44:J46)</f>
        <v>42607</v>
      </c>
      <c r="K47" s="21">
        <f>IF(J47&gt;0,(J44*K44+J45*K45+J46*K46)/J47,0)</f>
        <v>8.1667589832656609E-2</v>
      </c>
      <c r="L47" s="53">
        <f>L44+L45+L46</f>
        <v>39127.389000000003</v>
      </c>
      <c r="M47" s="54">
        <f>IF(L47&gt;0,N47/L47,0)</f>
        <v>0.63775558747352146</v>
      </c>
      <c r="N47" s="55">
        <f>N44+N45+N46</f>
        <v>24953.710958000003</v>
      </c>
      <c r="O47" s="21">
        <f>IF(L47&gt;0,P47/L47,0)</f>
        <v>0.21131041202365944</v>
      </c>
      <c r="P47" s="55">
        <f>P44+P45+P46</f>
        <v>8268.0246910000005</v>
      </c>
      <c r="Q47" s="21">
        <f>IF(L47&gt;0,R47/L47,0)</f>
        <v>0.15093400050281916</v>
      </c>
      <c r="R47" s="55">
        <f>R44+R45+R46</f>
        <v>5905.6533510000008</v>
      </c>
      <c r="S47" s="21">
        <f>IF(L47&gt;0,T47/L47,0)</f>
        <v>0.19400472840137636</v>
      </c>
      <c r="T47" s="55">
        <f>T44+T45+T46</f>
        <v>7590.8984760000012</v>
      </c>
      <c r="U47" s="21">
        <f>IF(L47&gt;0,V47/L47,0)</f>
        <v>0.51633543444465457</v>
      </c>
      <c r="V47" s="55">
        <f>V44+V45+V46</f>
        <v>20202.857398</v>
      </c>
      <c r="W47" s="21">
        <f>IF(L47&gt;0,X47/L47,0)</f>
        <v>0.4</v>
      </c>
      <c r="X47" s="55">
        <f>X44+X45+X46</f>
        <v>15650.955600000003</v>
      </c>
      <c r="Y47" s="56">
        <f>IF(L47&gt;0,Z47/L47,0)</f>
        <v>3.2734330113363811E-3</v>
      </c>
      <c r="Z47" s="57">
        <f>SUM(Z44:Z46)</f>
        <v>128.0808868</v>
      </c>
      <c r="AA47" s="63">
        <f>IF(L47&gt;0,(AA44*L44+AA45*L45+AA46*L46)/L47,0)</f>
        <v>3.1637836376968574E-3</v>
      </c>
      <c r="AB47" s="56">
        <f>IF(J47&gt;0,(J44*AB44+J45*AB45+J46*AB46)/J47,0)</f>
        <v>4.066787147651795E-4</v>
      </c>
      <c r="AC47" s="53">
        <f>SUM(AC44:AC46)</f>
        <v>15.912750800000001</v>
      </c>
      <c r="AD47" s="54">
        <f>IF(J47&gt;0,(J44*AD44+J45*AD45+J46*AD46)/J47,0)</f>
        <v>0.2260742366277842</v>
      </c>
      <c r="AE47" s="59">
        <f>SUM(AE44:AE46)</f>
        <v>124.5548208</v>
      </c>
      <c r="AF47" s="54">
        <f>IF(AND(Z47&gt;0),((Z44*AF44+Z45*AF45+Z46*AF46)/Z47),0)</f>
        <v>0.87733962737310933</v>
      </c>
      <c r="AG47" s="58">
        <f t="shared" si="2"/>
        <v>0.8731044289200327</v>
      </c>
      <c r="AH47" s="52">
        <f>SUM(AH44:AH46)</f>
        <v>604</v>
      </c>
      <c r="AI47" s="21">
        <f>IF(AH47&gt;0,(AI44*AH44+AI45*AH45+AI46*AH46)/AH47,0)</f>
        <v>8.7761589403973508E-2</v>
      </c>
      <c r="AJ47" s="54">
        <f>IF(J47&gt;0,(AJ44*J44+AJ45*J45+AJ46*J46)/J47,0)</f>
        <v>0.2156774778792217</v>
      </c>
      <c r="AK47" s="59">
        <f>SUM(AK44:AK46)</f>
        <v>118.8806976</v>
      </c>
      <c r="AL47" s="57"/>
      <c r="AM47" s="57">
        <f>SUM(AM44:AM46)</f>
        <v>0</v>
      </c>
      <c r="AN47" s="124"/>
      <c r="AO47" s="125">
        <f>AN46</f>
        <v>1889.3119999999997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51</v>
      </c>
      <c r="D48" s="12">
        <v>5625</v>
      </c>
      <c r="E48" s="12">
        <v>0</v>
      </c>
      <c r="F48" s="12">
        <v>10064</v>
      </c>
      <c r="G48" s="13">
        <v>0.7</v>
      </c>
      <c r="H48" s="13">
        <v>3.5</v>
      </c>
      <c r="I48" s="12">
        <v>12758</v>
      </c>
      <c r="J48" s="12">
        <v>14042</v>
      </c>
      <c r="K48" s="14">
        <v>8.3000000000000004E-2</v>
      </c>
      <c r="L48" s="25">
        <f>J48*(1-K48)</f>
        <v>12876.514000000001</v>
      </c>
      <c r="M48" s="15">
        <v>0.747</v>
      </c>
      <c r="N48" s="26">
        <f>L48*M48</f>
        <v>9618.7559580000016</v>
      </c>
      <c r="O48" s="14">
        <v>0.14899999999999999</v>
      </c>
      <c r="P48" s="26">
        <f>L48*O48</f>
        <v>1918.600586</v>
      </c>
      <c r="Q48" s="16">
        <v>0.104</v>
      </c>
      <c r="R48" s="26">
        <f>L48*Q48</f>
        <v>1339.1574560000001</v>
      </c>
      <c r="S48" s="16">
        <v>0.19600000000000001</v>
      </c>
      <c r="T48" s="26">
        <f>L48*S48</f>
        <v>2523.7967440000002</v>
      </c>
      <c r="U48" s="16">
        <v>0.51200000000000001</v>
      </c>
      <c r="V48" s="26">
        <f>L48*U48</f>
        <v>6592.775168000001</v>
      </c>
      <c r="W48" s="16">
        <v>0.41</v>
      </c>
      <c r="X48" s="26">
        <f>W48*L48</f>
        <v>5279.3707400000003</v>
      </c>
      <c r="Y48" s="17">
        <v>3.31E-3</v>
      </c>
      <c r="Z48" s="61">
        <f>L48*Y48</f>
        <v>42.621261340000004</v>
      </c>
      <c r="AA48" s="28">
        <f>IF(J48&gt;0,(AC48+AK48)/J48,0)</f>
        <v>3.2997646161515453E-3</v>
      </c>
      <c r="AB48" s="17">
        <v>4.0999999999999999E-4</v>
      </c>
      <c r="AC48" s="25">
        <f>AB48*L48</f>
        <v>5.2793707400000001</v>
      </c>
      <c r="AD48" s="141">
        <v>0.21829999999999999</v>
      </c>
      <c r="AE48" s="31">
        <f>AH48*(1-AI48)*AD48</f>
        <v>42.038031000000004</v>
      </c>
      <c r="AF48" s="29">
        <f>IF(AND(AD48&gt;0,AB48&gt;0,Y48&gt;0),((Y48-AB48)*AD48)/((AD48-AB48)*Y48),0)</f>
        <v>0.87778153532111525</v>
      </c>
      <c r="AG48" s="62">
        <f t="shared" si="2"/>
        <v>0.87743609020379287</v>
      </c>
      <c r="AH48" s="12">
        <v>210</v>
      </c>
      <c r="AI48" s="14">
        <v>8.3000000000000004E-2</v>
      </c>
      <c r="AJ48" s="15">
        <v>0.2132</v>
      </c>
      <c r="AK48" s="31">
        <f t="shared" si="1"/>
        <v>41.055924000000005</v>
      </c>
      <c r="AL48" s="19">
        <v>1.78</v>
      </c>
      <c r="AM48" s="19"/>
      <c r="AN48" s="119">
        <f>AN46+AH48-AM48</f>
        <v>2099.3119999999999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49</v>
      </c>
      <c r="D49" s="35">
        <v>19600</v>
      </c>
      <c r="E49" s="44">
        <v>2</v>
      </c>
      <c r="F49" s="35">
        <v>13739</v>
      </c>
      <c r="G49" s="36">
        <v>0.7</v>
      </c>
      <c r="H49" s="38">
        <v>3.5</v>
      </c>
      <c r="I49" s="35">
        <v>16169</v>
      </c>
      <c r="J49" s="35">
        <v>14115</v>
      </c>
      <c r="K49" s="66">
        <v>8.1000000000000003E-2</v>
      </c>
      <c r="L49" s="38">
        <f>J49*(1-K49)</f>
        <v>12971.685000000001</v>
      </c>
      <c r="M49" s="39">
        <v>0.73699999999999999</v>
      </c>
      <c r="N49" s="26">
        <f>L49*M49</f>
        <v>9560.1318450000017</v>
      </c>
      <c r="O49" s="37">
        <v>0.18099999999999999</v>
      </c>
      <c r="P49" s="26">
        <f>L49*O49</f>
        <v>2347.8749850000004</v>
      </c>
      <c r="Q49" s="40">
        <v>8.2000000000000003E-2</v>
      </c>
      <c r="R49" s="26">
        <f>L49*Q49</f>
        <v>1063.6781700000001</v>
      </c>
      <c r="S49" s="40">
        <v>0.19</v>
      </c>
      <c r="T49" s="26">
        <f>L49*S49</f>
        <v>2464.6201500000002</v>
      </c>
      <c r="U49" s="40">
        <v>0.52300000000000002</v>
      </c>
      <c r="V49" s="26">
        <f>L49*U49</f>
        <v>6784.1912550000006</v>
      </c>
      <c r="W49" s="40">
        <v>0.4</v>
      </c>
      <c r="X49" s="26">
        <f>W49*L49</f>
        <v>5188.6740000000009</v>
      </c>
      <c r="Y49" s="41">
        <v>3.2599999999999999E-3</v>
      </c>
      <c r="Z49" s="18">
        <f>L49*Y49</f>
        <v>42.287693100000006</v>
      </c>
      <c r="AA49" s="28">
        <f>IF(J49&gt;0,(AC49+AK49)/J49,0)</f>
        <v>3.0267116046758771E-3</v>
      </c>
      <c r="AB49" s="41">
        <v>3.8000000000000002E-4</v>
      </c>
      <c r="AC49" s="38">
        <f>AB49*L49</f>
        <v>4.9292403000000009</v>
      </c>
      <c r="AD49" s="29">
        <v>0.2349</v>
      </c>
      <c r="AE49" s="42">
        <f>AH49*(1-AI49)*AD49</f>
        <v>40.407498000000004</v>
      </c>
      <c r="AF49" s="29">
        <f>IF(AND(AD49&gt;0,AB49&gt;0,Y49&gt;0),((Y49-AB49)*AD49)/((AD49-AB49)*Y49),0)</f>
        <v>0.88486704078504153</v>
      </c>
      <c r="AG49" s="30">
        <f t="shared" si="2"/>
        <v>0.8759663020224544</v>
      </c>
      <c r="AH49" s="35">
        <v>188</v>
      </c>
      <c r="AI49" s="66">
        <v>8.5000000000000006E-2</v>
      </c>
      <c r="AJ49" s="67">
        <v>0.21970000000000001</v>
      </c>
      <c r="AK49" s="42">
        <f t="shared" si="1"/>
        <v>37.792794000000001</v>
      </c>
      <c r="AL49" s="18">
        <v>1.66</v>
      </c>
      <c r="AM49" s="18"/>
      <c r="AN49" s="122">
        <f>AN48+AH49-AM49</f>
        <v>2287.3119999999999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11" t="s">
        <v>52</v>
      </c>
      <c r="D50" s="44">
        <v>14475</v>
      </c>
      <c r="E50" s="44">
        <v>2</v>
      </c>
      <c r="F50" s="44">
        <v>13739</v>
      </c>
      <c r="G50" s="38">
        <v>0.4</v>
      </c>
      <c r="H50" s="38">
        <v>3.1</v>
      </c>
      <c r="I50" s="44">
        <v>16407</v>
      </c>
      <c r="J50" s="44">
        <v>14188</v>
      </c>
      <c r="K50" s="66">
        <v>8.5000000000000006E-2</v>
      </c>
      <c r="L50" s="38">
        <f>J50*(1-K50)</f>
        <v>12982.02</v>
      </c>
      <c r="M50" s="29">
        <v>0.73199999999999998</v>
      </c>
      <c r="N50" s="26">
        <f>L50*M50</f>
        <v>9502.8386399999999</v>
      </c>
      <c r="O50" s="40">
        <v>0.159</v>
      </c>
      <c r="P50" s="26">
        <f>L50*O50</f>
        <v>2064.1411800000001</v>
      </c>
      <c r="Q50" s="40">
        <v>0.109</v>
      </c>
      <c r="R50" s="26">
        <f>L50*Q50</f>
        <v>1415.04018</v>
      </c>
      <c r="S50" s="40">
        <v>0.192</v>
      </c>
      <c r="T50" s="26">
        <f>L50*S50</f>
        <v>2492.5478400000002</v>
      </c>
      <c r="U50" s="40">
        <v>0.51400000000000001</v>
      </c>
      <c r="V50" s="26">
        <f>L50*U50</f>
        <v>6672.75828</v>
      </c>
      <c r="W50" s="40">
        <v>0.39</v>
      </c>
      <c r="X50" s="26">
        <f>W50*L50</f>
        <v>5062.9878000000008</v>
      </c>
      <c r="Y50" s="48">
        <v>3.1900000000000001E-3</v>
      </c>
      <c r="Z50" s="18">
        <f>L50*Y50</f>
        <v>41.412643800000005</v>
      </c>
      <c r="AA50" s="28">
        <f>IF(J50&gt;0,(AC50+AK50)/J50,0)</f>
        <v>2.2701516774739218E-3</v>
      </c>
      <c r="AB50" s="48">
        <v>3.5E-4</v>
      </c>
      <c r="AC50" s="38">
        <f>AB50*L50</f>
        <v>4.5437070000000004</v>
      </c>
      <c r="AD50" s="29">
        <v>0.18629999999999999</v>
      </c>
      <c r="AE50" s="42">
        <f>AH50*(1-AI50)*AD50</f>
        <v>23.164169400000002</v>
      </c>
      <c r="AF50" s="29">
        <f>IF(AND(AD50&gt;0,AB50&gt;0,Y50&gt;0),((Y50-AB50)*AD50)/((AD50-AB50)*Y50),0)</f>
        <v>0.89195784419750801</v>
      </c>
      <c r="AG50" s="30">
        <f t="shared" si="2"/>
        <v>0.84715788757476729</v>
      </c>
      <c r="AH50" s="44">
        <v>138</v>
      </c>
      <c r="AI50" s="66">
        <v>9.9000000000000005E-2</v>
      </c>
      <c r="AJ50" s="67">
        <v>0.2225</v>
      </c>
      <c r="AK50" s="42">
        <f t="shared" si="1"/>
        <v>27.665205000000004</v>
      </c>
      <c r="AL50" s="18">
        <v>1.55</v>
      </c>
      <c r="AM50" s="18"/>
      <c r="AN50" s="122">
        <f>AN49+AH50-AM50</f>
        <v>2425.3119999999999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39700</v>
      </c>
      <c r="E51" s="68"/>
      <c r="F51" s="52">
        <f>SUM(F48:F50)</f>
        <v>37542</v>
      </c>
      <c r="G51" s="53"/>
      <c r="H51" s="69"/>
      <c r="I51" s="52">
        <f>SUM(I48:I50)</f>
        <v>45334</v>
      </c>
      <c r="J51" s="52">
        <f>SUM(J48:J50)</f>
        <v>42345</v>
      </c>
      <c r="K51" s="21">
        <f>IF(J51&gt;0,(J48*K48+J49*K49+J50*K50)/J51,0)</f>
        <v>8.3003447868697608E-2</v>
      </c>
      <c r="L51" s="53">
        <f>L48+L49+L50</f>
        <v>38830.218999999997</v>
      </c>
      <c r="M51" s="54">
        <f>IF(L51&gt;0,N51/L51,0)</f>
        <v>0.73864446767606462</v>
      </c>
      <c r="N51" s="55">
        <f>N48+N49+N50</f>
        <v>28681.726443000007</v>
      </c>
      <c r="O51" s="21">
        <f>IF(L51&gt;0,P51/L51,0)</f>
        <v>0.16303324869221061</v>
      </c>
      <c r="P51" s="55">
        <f>P48+P49+P50</f>
        <v>6330.6167510000014</v>
      </c>
      <c r="Q51" s="21">
        <f>IF(L51&gt;0,R51/L51,0)</f>
        <v>9.8322283631725085E-2</v>
      </c>
      <c r="R51" s="55">
        <f>R48+R49+R50</f>
        <v>3817.875806</v>
      </c>
      <c r="S51" s="21">
        <f>IF(L51&gt;0,T51/L51,0)</f>
        <v>0.19265831938779435</v>
      </c>
      <c r="T51" s="55">
        <f>T48+T49+T50</f>
        <v>7480.9647340000001</v>
      </c>
      <c r="U51" s="21">
        <f>IF(L51&gt;0,V51/L51,0)</f>
        <v>0.51634333308807767</v>
      </c>
      <c r="V51" s="55">
        <f>V48+V49+V50</f>
        <v>20049.724703</v>
      </c>
      <c r="W51" s="21">
        <f>IF(L51&gt;0,X51/L51,0)</f>
        <v>0.39997282889390873</v>
      </c>
      <c r="X51" s="55">
        <f>X48+X49+X50</f>
        <v>15531.032540000002</v>
      </c>
      <c r="Y51" s="56">
        <f>IF(L51&gt;0,Z51/L51,0)</f>
        <v>3.253177589340921E-3</v>
      </c>
      <c r="Z51" s="57">
        <f>SUM(Z48:Z50)</f>
        <v>126.32159824000001</v>
      </c>
      <c r="AA51" s="63">
        <f>IF(L51&gt;0,(AA48*L48+AA49*L49+AA50*L50)/L51,0)</f>
        <v>2.8643199070878282E-3</v>
      </c>
      <c r="AB51" s="56">
        <f>IF(J51&gt;0,(J48*AB48+J49*AB49+J50*AB50)/J51,0)</f>
        <v>3.7989656393907188E-4</v>
      </c>
      <c r="AC51" s="53">
        <f>SUM(AC48:AC50)</f>
        <v>14.752318040000002</v>
      </c>
      <c r="AD51" s="54">
        <f>IF(J51&gt;0,(J48*AD48+J49*AD49+J50*AD50)/J51,0)</f>
        <v>0.21311150076750501</v>
      </c>
      <c r="AE51" s="59">
        <f>SUM(AE48:AE50)</f>
        <v>105.60969840000001</v>
      </c>
      <c r="AF51" s="54">
        <f>IF(AND(Z51&gt;0),((Z48*AF48+Z49*AF49+Z50*AF50)/Z51),0)</f>
        <v>0.8848009850650066</v>
      </c>
      <c r="AG51" s="58">
        <f t="shared" si="2"/>
        <v>0.86888017071311996</v>
      </c>
      <c r="AH51" s="52">
        <f>SUM(AH48:AH50)</f>
        <v>536</v>
      </c>
      <c r="AI51" s="21">
        <f>IF(AH51&gt;0,(AI48*AH48+AI49*AH49+AI50*AH50)/AH51,0)</f>
        <v>8.7820895522388046E-2</v>
      </c>
      <c r="AJ51" s="54">
        <f>IF(J51&gt;0,(AJ48*J48+AJ49*J49+AJ50*J50)/J51,0)</f>
        <v>0.21848269925611052</v>
      </c>
      <c r="AK51" s="59">
        <f>SUM(AK48:AK50)</f>
        <v>106.51392300000001</v>
      </c>
      <c r="AL51" s="70"/>
      <c r="AM51" s="57">
        <f>SUM(AM48:AM50)</f>
        <v>0</v>
      </c>
      <c r="AN51" s="124"/>
      <c r="AO51" s="125">
        <f>AN50</f>
        <v>2425.3119999999999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11" t="s">
        <v>54</v>
      </c>
      <c r="D52" s="12">
        <v>6490</v>
      </c>
      <c r="E52" s="12">
        <v>0</v>
      </c>
      <c r="F52" s="12">
        <v>10263</v>
      </c>
      <c r="G52" s="13">
        <v>0.5</v>
      </c>
      <c r="H52" s="13">
        <v>2.5</v>
      </c>
      <c r="I52" s="12">
        <v>12230</v>
      </c>
      <c r="J52" s="12">
        <v>14123</v>
      </c>
      <c r="K52" s="14">
        <v>8.6999999999999994E-2</v>
      </c>
      <c r="L52" s="25">
        <f>J52*(1-K52)</f>
        <v>12894.299000000001</v>
      </c>
      <c r="M52" s="15">
        <v>0.76600000000000001</v>
      </c>
      <c r="N52" s="26">
        <f>L52*M52</f>
        <v>9877.033034</v>
      </c>
      <c r="O52" s="14">
        <v>0.183</v>
      </c>
      <c r="P52" s="26">
        <f>L52*O52</f>
        <v>2359.6567170000003</v>
      </c>
      <c r="Q52" s="16">
        <v>5.0999999999999997E-2</v>
      </c>
      <c r="R52" s="26">
        <f>L52*Q52</f>
        <v>657.60924899999998</v>
      </c>
      <c r="S52" s="16">
        <v>0.19600000000000001</v>
      </c>
      <c r="T52" s="26">
        <f>L52*S52</f>
        <v>2527.2826040000004</v>
      </c>
      <c r="U52" s="16">
        <v>0.503</v>
      </c>
      <c r="V52" s="26">
        <f>L52*U52</f>
        <v>6485.8323970000001</v>
      </c>
      <c r="W52" s="16">
        <v>0.4</v>
      </c>
      <c r="X52" s="26">
        <f>W52*L52</f>
        <v>5157.7196000000004</v>
      </c>
      <c r="Y52" s="17">
        <v>3.1700000000000001E-3</v>
      </c>
      <c r="Z52" s="61">
        <f>L52*Y52</f>
        <v>40.874927830000004</v>
      </c>
      <c r="AA52" s="28">
        <f>IF(J52&gt;0,(AC52+AK52)/J52,0)</f>
        <v>1.9845833512709765E-3</v>
      </c>
      <c r="AB52" s="17">
        <v>3.3E-4</v>
      </c>
      <c r="AC52" s="25">
        <f>AB52*L52</f>
        <v>4.2551186699999999</v>
      </c>
      <c r="AD52" s="141">
        <v>0.2185</v>
      </c>
      <c r="AE52" s="31">
        <f>AH52*(1-AI52)*AD52</f>
        <v>25.166830000000001</v>
      </c>
      <c r="AF52" s="29">
        <f>IF(AND(AD52&gt;0,AB52&gt;0,Y52&gt;0),((Y52-AB52)*AD52)/((AD52-AB52)*Y52),0)</f>
        <v>0.89725417434874466</v>
      </c>
      <c r="AG52" s="62">
        <f t="shared" si="2"/>
        <v>0.83505336069145808</v>
      </c>
      <c r="AH52" s="12">
        <v>130</v>
      </c>
      <c r="AI52" s="14">
        <v>0.114</v>
      </c>
      <c r="AJ52" s="15">
        <v>0.2064</v>
      </c>
      <c r="AK52" s="31">
        <f>AH52*(1-AI52)*AJ52</f>
        <v>23.773152000000003</v>
      </c>
      <c r="AL52" s="19">
        <v>1.65</v>
      </c>
      <c r="AM52" s="19">
        <v>1007.1</v>
      </c>
      <c r="AN52" s="119">
        <f>AN50+AH52-AM52</f>
        <v>1548.212</v>
      </c>
      <c r="AO52" s="120"/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11" t="s">
        <v>50</v>
      </c>
      <c r="D53" s="35">
        <v>18900</v>
      </c>
      <c r="E53" s="44">
        <v>3</v>
      </c>
      <c r="F53" s="35">
        <v>14596</v>
      </c>
      <c r="G53" s="36">
        <v>0.6</v>
      </c>
      <c r="H53" s="38">
        <v>2.6</v>
      </c>
      <c r="I53" s="35">
        <v>16785</v>
      </c>
      <c r="J53" s="35">
        <v>14107</v>
      </c>
      <c r="K53" s="66">
        <v>8.5000000000000006E-2</v>
      </c>
      <c r="L53" s="38">
        <f>J53*(1-K53)</f>
        <v>12907.905000000001</v>
      </c>
      <c r="M53" s="39">
        <v>0.72799999999999998</v>
      </c>
      <c r="N53" s="26">
        <f>L53*M53</f>
        <v>9396.9548400000003</v>
      </c>
      <c r="O53" s="37">
        <v>0.192</v>
      </c>
      <c r="P53" s="26">
        <f>L53*O53</f>
        <v>2478.3177600000004</v>
      </c>
      <c r="Q53" s="40">
        <v>0.08</v>
      </c>
      <c r="R53" s="26">
        <f>L53*Q53</f>
        <v>1032.6324</v>
      </c>
      <c r="S53" s="40">
        <v>0.185</v>
      </c>
      <c r="T53" s="26">
        <f>L53*S53</f>
        <v>2387.9624250000002</v>
      </c>
      <c r="U53" s="40">
        <v>0.52100000000000002</v>
      </c>
      <c r="V53" s="26">
        <f>L53*U53</f>
        <v>6725.0185050000009</v>
      </c>
      <c r="W53" s="40">
        <v>0.4</v>
      </c>
      <c r="X53" s="26">
        <f>W53*L53</f>
        <v>5163.1620000000003</v>
      </c>
      <c r="Y53" s="41">
        <v>3.1700000000000001E-3</v>
      </c>
      <c r="Z53" s="18">
        <f>L53*Y53</f>
        <v>40.918058850000001</v>
      </c>
      <c r="AA53" s="28">
        <f>IF(J53&gt;0,(AC53+AK53)/J53,0)</f>
        <v>3.0459580066633588E-3</v>
      </c>
      <c r="AB53" s="41">
        <v>3.2000000000000003E-4</v>
      </c>
      <c r="AC53" s="38">
        <f>AB53*L53</f>
        <v>4.1305296000000009</v>
      </c>
      <c r="AD53" s="29">
        <v>0.22109999999999999</v>
      </c>
      <c r="AE53" s="42">
        <f>AH53*(1-AI53)*AD53</f>
        <v>40.240200000000002</v>
      </c>
      <c r="AF53" s="29">
        <f>IF(AND(AD53&gt;0,AB53&gt;0,Y53&gt;0),((Y53-AB53)*AD53)/((AD53-AB53)*Y53),0)</f>
        <v>0.90035672206627315</v>
      </c>
      <c r="AG53" s="30">
        <f t="shared" si="2"/>
        <v>0.89628675086349452</v>
      </c>
      <c r="AH53" s="35">
        <v>200</v>
      </c>
      <c r="AI53" s="66">
        <v>0.09</v>
      </c>
      <c r="AJ53" s="67">
        <v>0.21340000000000001</v>
      </c>
      <c r="AK53" s="42">
        <f t="shared" si="1"/>
        <v>38.838799999999999</v>
      </c>
      <c r="AL53" s="18">
        <v>1.7</v>
      </c>
      <c r="AM53" s="18"/>
      <c r="AN53" s="122">
        <f>AN52+AH53-AM53</f>
        <v>1748.212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11" t="s">
        <v>52</v>
      </c>
      <c r="D54" s="44">
        <v>19810</v>
      </c>
      <c r="E54" s="44">
        <v>0</v>
      </c>
      <c r="F54" s="44">
        <v>15009</v>
      </c>
      <c r="G54" s="38">
        <v>0.8</v>
      </c>
      <c r="H54" s="38">
        <v>3.2</v>
      </c>
      <c r="I54" s="44">
        <v>17732</v>
      </c>
      <c r="J54" s="44">
        <v>14231</v>
      </c>
      <c r="K54" s="66">
        <v>8.7999999999999995E-2</v>
      </c>
      <c r="L54" s="38">
        <f>J54*(1-K54)</f>
        <v>12978.672</v>
      </c>
      <c r="M54" s="29">
        <v>0.69299999999999995</v>
      </c>
      <c r="N54" s="26">
        <f>L54*M54</f>
        <v>8994.2196960000001</v>
      </c>
      <c r="O54" s="40">
        <v>0.19700000000000001</v>
      </c>
      <c r="P54" s="26">
        <f>L54*O54</f>
        <v>2556.7983840000002</v>
      </c>
      <c r="Q54" s="40">
        <v>0.11</v>
      </c>
      <c r="R54" s="26">
        <f>L54*Q54</f>
        <v>1427.65392</v>
      </c>
      <c r="S54" s="40">
        <v>0.193</v>
      </c>
      <c r="T54" s="26">
        <f>L54*S54</f>
        <v>2504.8836960000003</v>
      </c>
      <c r="U54" s="40">
        <v>0.51100000000000001</v>
      </c>
      <c r="V54" s="26">
        <f>L54*U54</f>
        <v>6632.1013920000005</v>
      </c>
      <c r="W54" s="40">
        <v>0.4</v>
      </c>
      <c r="X54" s="26">
        <f>W54*L54</f>
        <v>5191.4688000000006</v>
      </c>
      <c r="Y54" s="48">
        <v>3.2100000000000002E-3</v>
      </c>
      <c r="Z54" s="18">
        <f>L54*Y54</f>
        <v>41.661537120000006</v>
      </c>
      <c r="AA54" s="28">
        <f>IF(J54&gt;0,(AC54+AK54)/J54,0)</f>
        <v>4.2546090647178694E-3</v>
      </c>
      <c r="AB54" s="48">
        <v>2.9999999999999997E-4</v>
      </c>
      <c r="AC54" s="38">
        <f>AB54*L54</f>
        <v>3.8936015999999998</v>
      </c>
      <c r="AD54" s="29">
        <v>0.23080000000000001</v>
      </c>
      <c r="AE54" s="42">
        <f>AH54*(1-AI54)*AD54</f>
        <v>59.407920000000011</v>
      </c>
      <c r="AF54" s="29">
        <f>IF(AND(AD54&gt;0,AB54&gt;0,Y54&gt;0),((Y54-AB54)*AD54)/((AD54-AB54)*Y54),0)</f>
        <v>0.90772193727573125</v>
      </c>
      <c r="AG54" s="30">
        <f t="shared" si="2"/>
        <v>0.93075687097794513</v>
      </c>
      <c r="AH54" s="44">
        <v>286</v>
      </c>
      <c r="AI54" s="66">
        <v>0.1</v>
      </c>
      <c r="AJ54" s="67">
        <v>0.22009999999999999</v>
      </c>
      <c r="AK54" s="42">
        <f t="shared" si="1"/>
        <v>56.653740000000006</v>
      </c>
      <c r="AL54" s="18">
        <v>1.8</v>
      </c>
      <c r="AM54" s="18"/>
      <c r="AN54" s="122">
        <f>AN53+AH54-AM54</f>
        <v>2034.212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45200</v>
      </c>
      <c r="E55" s="68"/>
      <c r="F55" s="52">
        <f>SUM(F52:F54)</f>
        <v>39868</v>
      </c>
      <c r="G55" s="53"/>
      <c r="H55" s="69"/>
      <c r="I55" s="52">
        <f>SUM(I52:I54)</f>
        <v>46747</v>
      </c>
      <c r="J55" s="52">
        <f>SUM(J52:J54)</f>
        <v>42461</v>
      </c>
      <c r="K55" s="21">
        <f>IF(J55&gt;0,(J52*K52+J53*K53+J54*K54)/J55,0)</f>
        <v>8.6670686041308495E-2</v>
      </c>
      <c r="L55" s="53">
        <f>L52+L53+L54</f>
        <v>38780.876000000004</v>
      </c>
      <c r="M55" s="54">
        <f>IF(L55&gt;0,N55/L55,0)</f>
        <v>0.72892132632589313</v>
      </c>
      <c r="N55" s="55">
        <f>N52+N53+N54</f>
        <v>28268.207569999999</v>
      </c>
      <c r="O55" s="21">
        <f>IF(L55&gt;0,P55/L55,0)</f>
        <v>0.19068091347395041</v>
      </c>
      <c r="P55" s="55">
        <f>P52+P53+P54</f>
        <v>7394.7728610000013</v>
      </c>
      <c r="Q55" s="21">
        <f>IF(L55&gt;0,R55/L55,0)</f>
        <v>8.039776020015639E-2</v>
      </c>
      <c r="R55" s="55">
        <f>R52+R53+R54</f>
        <v>3117.8955690000003</v>
      </c>
      <c r="S55" s="21">
        <f>IF(L55&gt;0,T55/L55,0)</f>
        <v>0.19133473738447784</v>
      </c>
      <c r="T55" s="55">
        <f>T52+T53+T54</f>
        <v>7420.1287250000005</v>
      </c>
      <c r="U55" s="21">
        <f>IF(L55&gt;0,V55/L55,0)</f>
        <v>0.5116684907788055</v>
      </c>
      <c r="V55" s="55">
        <f>V52+V53+V54</f>
        <v>19842.952294000002</v>
      </c>
      <c r="W55" s="21">
        <f>IF(L55&gt;0,X55/L55,0)</f>
        <v>0.39999999999999997</v>
      </c>
      <c r="X55" s="55">
        <f>X52+X53+X54</f>
        <v>15512.350400000001</v>
      </c>
      <c r="Y55" s="56">
        <f>IF(L55&gt;0,Z55/L55,0)</f>
        <v>3.1833866723381906E-3</v>
      </c>
      <c r="Z55" s="57">
        <f>SUM(Z52:Z54)</f>
        <v>123.45452380000002</v>
      </c>
      <c r="AA55" s="63">
        <f>IF(L55&gt;0,(AA52*L52+AA53*L53+AA54*L54)/L55,0)</f>
        <v>3.0975556932986764E-3</v>
      </c>
      <c r="AB55" s="56">
        <f>IF(J55&gt;0,(J52*AB52+J53*AB53+J54*AB54)/J55,0)</f>
        <v>3.1662301877016558E-4</v>
      </c>
      <c r="AC55" s="53">
        <f>SUM(AC52:AC54)</f>
        <v>12.279249870000001</v>
      </c>
      <c r="AD55" s="54">
        <f>IF(J55&gt;0,(J52*AD52+J53*AD53+J54*AD54)/J55,0)</f>
        <v>0.22348621087586257</v>
      </c>
      <c r="AE55" s="59">
        <f>SUM(AE52:AE54)</f>
        <v>124.81495000000001</v>
      </c>
      <c r="AF55" s="54">
        <f>IF(AND(Z55&gt;0),((Z52*AF52+Z53*AF53+Z54*AF54)/Z55),0)</f>
        <v>0.90181498999571863</v>
      </c>
      <c r="AG55" s="58">
        <f t="shared" si="2"/>
        <v>0.89911748973822858</v>
      </c>
      <c r="AH55" s="52">
        <f>SUM(AH52:AH54)</f>
        <v>616</v>
      </c>
      <c r="AI55" s="21">
        <f>IF(J55&gt;0,(AI52*J52+AI53*J53+AI54*J54)/J55,0)</f>
        <v>0.10133421257153624</v>
      </c>
      <c r="AJ55" s="54">
        <f>IF(J55&gt;0,(AJ52*J52+AJ53*J53+AJ54*J54)/J55,0)</f>
        <v>0.21331725818986835</v>
      </c>
      <c r="AK55" s="59">
        <f>SUM(AK52:AK54)</f>
        <v>119.265692</v>
      </c>
      <c r="AL55" s="70"/>
      <c r="AM55" s="57">
        <f>SUM(AM52:AM54)</f>
        <v>1007.1</v>
      </c>
      <c r="AN55" s="124"/>
      <c r="AO55" s="125">
        <f>AN54</f>
        <v>2034.212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54</v>
      </c>
      <c r="D56" s="12">
        <v>5248</v>
      </c>
      <c r="E56" s="12">
        <v>0</v>
      </c>
      <c r="F56" s="12">
        <v>9951</v>
      </c>
      <c r="G56" s="13">
        <v>1.2</v>
      </c>
      <c r="H56" s="13">
        <v>2.6</v>
      </c>
      <c r="I56" s="12">
        <v>11939</v>
      </c>
      <c r="J56" s="12">
        <v>13917</v>
      </c>
      <c r="K56" s="14">
        <v>8.7999999999999995E-2</v>
      </c>
      <c r="L56" s="25">
        <f>J56*(1-K56)</f>
        <v>12692.304</v>
      </c>
      <c r="M56" s="15">
        <v>0.78</v>
      </c>
      <c r="N56" s="26">
        <f>L56*M56</f>
        <v>9899.99712</v>
      </c>
      <c r="O56" s="14">
        <v>0.191</v>
      </c>
      <c r="P56" s="26">
        <f>L56*O56</f>
        <v>2424.2300639999999</v>
      </c>
      <c r="Q56" s="16">
        <v>2.9000000000000001E-2</v>
      </c>
      <c r="R56" s="26">
        <f>L56*Q56</f>
        <v>368.07681600000001</v>
      </c>
      <c r="S56" s="16">
        <v>0.183</v>
      </c>
      <c r="T56" s="26">
        <f>L56*S56</f>
        <v>2322.691632</v>
      </c>
      <c r="U56" s="16">
        <v>0.54200000000000004</v>
      </c>
      <c r="V56" s="26">
        <f>L56*U56</f>
        <v>6879.2287680000009</v>
      </c>
      <c r="W56" s="16">
        <v>0.4</v>
      </c>
      <c r="X56" s="26">
        <f>W56*L56</f>
        <v>5076.9216000000006</v>
      </c>
      <c r="Y56" s="17">
        <v>3.2399999999999998E-3</v>
      </c>
      <c r="Z56" s="61">
        <f>L56*Y56</f>
        <v>41.123064960000001</v>
      </c>
      <c r="AA56" s="28">
        <f>IF(J56&gt;0,(AC56+AK56)/J56,0)</f>
        <v>3.6889654494503122E-3</v>
      </c>
      <c r="AB56" s="17">
        <v>2.9E-4</v>
      </c>
      <c r="AC56" s="25">
        <f>AB56*L56</f>
        <v>3.68076816</v>
      </c>
      <c r="AD56" s="141">
        <v>0.2235</v>
      </c>
      <c r="AE56" s="31">
        <f>AH56*(1-AI56)*AD56</f>
        <v>50.362596000000003</v>
      </c>
      <c r="AF56" s="29">
        <f>IF(AND(AD56&gt;0,AB56&gt;0,Y56&gt;0),((Y56-AB56)*AD56)/((AD56-AB56)*Y56),0)</f>
        <v>0.91167676345311766</v>
      </c>
      <c r="AG56" s="62">
        <f t="shared" si="2"/>
        <v>0.92265227614001288</v>
      </c>
      <c r="AH56" s="12">
        <v>246</v>
      </c>
      <c r="AI56" s="14">
        <v>8.4000000000000005E-2</v>
      </c>
      <c r="AJ56" s="15">
        <v>0.21149999999999999</v>
      </c>
      <c r="AK56" s="31">
        <f t="shared" si="1"/>
        <v>47.658563999999998</v>
      </c>
      <c r="AL56" s="19">
        <v>1.75</v>
      </c>
      <c r="AM56" s="19">
        <v>1002.56</v>
      </c>
      <c r="AN56" s="119">
        <f>AN54+AH56-AM56</f>
        <v>1277.652</v>
      </c>
      <c r="AO56" s="120"/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11" t="s">
        <v>50</v>
      </c>
      <c r="D57" s="35">
        <v>19000</v>
      </c>
      <c r="E57" s="44">
        <v>3</v>
      </c>
      <c r="F57" s="35">
        <v>13097</v>
      </c>
      <c r="G57" s="36">
        <v>1.2</v>
      </c>
      <c r="H57" s="38">
        <v>2.4</v>
      </c>
      <c r="I57" s="35">
        <v>14789</v>
      </c>
      <c r="J57" s="35">
        <v>14025</v>
      </c>
      <c r="K57" s="66">
        <v>8.4000000000000005E-2</v>
      </c>
      <c r="L57" s="38">
        <f>J57*(1-K57)</f>
        <v>12846.9</v>
      </c>
      <c r="M57" s="39">
        <v>0.79200000000000004</v>
      </c>
      <c r="N57" s="26">
        <f>L57*M57</f>
        <v>10174.7448</v>
      </c>
      <c r="O57" s="37">
        <v>0.14399999999999999</v>
      </c>
      <c r="P57" s="26">
        <f>L57*O57</f>
        <v>1849.9535999999998</v>
      </c>
      <c r="Q57" s="40">
        <v>6.5000000000000002E-2</v>
      </c>
      <c r="R57" s="26">
        <f>L57*Q57</f>
        <v>835.04849999999999</v>
      </c>
      <c r="S57" s="40">
        <v>0.19800000000000001</v>
      </c>
      <c r="T57" s="26">
        <f>L57*S57</f>
        <v>2543.6862000000001</v>
      </c>
      <c r="U57" s="40">
        <v>0.52400000000000002</v>
      </c>
      <c r="V57" s="26">
        <f>L57*U57</f>
        <v>6731.7755999999999</v>
      </c>
      <c r="W57" s="40">
        <v>0.4</v>
      </c>
      <c r="X57" s="26">
        <f>W57*L57</f>
        <v>5138.76</v>
      </c>
      <c r="Y57" s="41">
        <v>3.14E-3</v>
      </c>
      <c r="Z57" s="18">
        <f>L57*Y57</f>
        <v>40.339266000000002</v>
      </c>
      <c r="AA57" s="28">
        <f>IF(J57&gt;0,(AC57+AK57)/J57,0)</f>
        <v>2.9648117647058823E-3</v>
      </c>
      <c r="AB57" s="41">
        <v>2.7E-4</v>
      </c>
      <c r="AC57" s="38">
        <f>AB57*L57</f>
        <v>3.4686629999999998</v>
      </c>
      <c r="AD57" s="29">
        <v>0.23580000000000001</v>
      </c>
      <c r="AE57" s="42">
        <f>AH57*(1-AI57)*AD57</f>
        <v>39.090924000000001</v>
      </c>
      <c r="AF57" s="29">
        <f>IF(AND(AD57&gt;0,AB57&gt;0,Y57&gt;0),((Y57-AB57)*AD57)/((AD57-AB57)*Y57),0)</f>
        <v>0.91506051807267041</v>
      </c>
      <c r="AG57" s="30">
        <f t="shared" si="2"/>
        <v>0.91000055004225655</v>
      </c>
      <c r="AH57" s="35">
        <v>180</v>
      </c>
      <c r="AI57" s="66">
        <v>7.9000000000000001E-2</v>
      </c>
      <c r="AJ57" s="67">
        <v>0.22989999999999999</v>
      </c>
      <c r="AK57" s="42">
        <f t="shared" si="1"/>
        <v>38.112822000000001</v>
      </c>
      <c r="AL57" s="18">
        <v>1.68</v>
      </c>
      <c r="AM57" s="18"/>
      <c r="AN57" s="122">
        <f>AN56+AH57-AM57</f>
        <v>1457.652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47" t="s">
        <v>51</v>
      </c>
      <c r="D58" s="44">
        <v>17467</v>
      </c>
      <c r="E58" s="44">
        <v>1</v>
      </c>
      <c r="F58" s="44">
        <v>14187</v>
      </c>
      <c r="G58" s="38">
        <v>1.1000000000000001</v>
      </c>
      <c r="H58" s="38">
        <v>2.2999999999999998</v>
      </c>
      <c r="I58" s="44">
        <v>16813</v>
      </c>
      <c r="J58" s="44">
        <v>14098</v>
      </c>
      <c r="K58" s="66">
        <v>8.3000000000000004E-2</v>
      </c>
      <c r="L58" s="38">
        <f>J58*(1-K58)</f>
        <v>12927.866</v>
      </c>
      <c r="M58" s="29">
        <v>0.76800000000000002</v>
      </c>
      <c r="N58" s="26">
        <f>L58*M58</f>
        <v>9928.6010879999994</v>
      </c>
      <c r="O58" s="40">
        <v>0.156</v>
      </c>
      <c r="P58" s="26">
        <f>L58*O58</f>
        <v>2016.7470960000001</v>
      </c>
      <c r="Q58" s="40">
        <v>7.5999999999999998E-2</v>
      </c>
      <c r="R58" s="26">
        <f>L58*Q58</f>
        <v>982.51781599999993</v>
      </c>
      <c r="S58" s="40">
        <v>0.21099999999999999</v>
      </c>
      <c r="T58" s="26">
        <f>L58*S58</f>
        <v>2727.7797259999998</v>
      </c>
      <c r="U58" s="40">
        <v>0.50900000000000001</v>
      </c>
      <c r="V58" s="26">
        <f>L58*U58</f>
        <v>6580.2837939999999</v>
      </c>
      <c r="W58" s="40">
        <v>0.4</v>
      </c>
      <c r="X58" s="26">
        <f>W58*L58</f>
        <v>5171.1464000000005</v>
      </c>
      <c r="Y58" s="48">
        <v>3.16E-3</v>
      </c>
      <c r="Z58" s="18">
        <f>L58*Y58</f>
        <v>40.852056560000001</v>
      </c>
      <c r="AA58" s="28">
        <f>IF(J58&gt;0,(AC58+AK58)/J58,0)</f>
        <v>2.9828604014753867E-3</v>
      </c>
      <c r="AB58" s="48">
        <v>2.9E-4</v>
      </c>
      <c r="AC58" s="38">
        <f>AB58*L58</f>
        <v>3.7490811399999999</v>
      </c>
      <c r="AD58" s="29">
        <v>0.2205</v>
      </c>
      <c r="AE58" s="42">
        <f>AH58*(1-AI58)*AD58</f>
        <v>37.976053499999999</v>
      </c>
      <c r="AF58" s="29">
        <f>IF(AND(AD58&gt;0,AB58&gt;0,Y58&gt;0),((Y58-AB58)*AD58)/((AD58-AB58)*Y58),0)</f>
        <v>0.90942391583637938</v>
      </c>
      <c r="AG58" s="30">
        <f t="shared" si="2"/>
        <v>0.90395660438034908</v>
      </c>
      <c r="AH58" s="44">
        <v>187</v>
      </c>
      <c r="AI58" s="66">
        <v>7.9000000000000001E-2</v>
      </c>
      <c r="AJ58" s="67">
        <v>0.22239999999999999</v>
      </c>
      <c r="AK58" s="42">
        <f t="shared" si="1"/>
        <v>38.3032848</v>
      </c>
      <c r="AL58" s="18">
        <v>1.65</v>
      </c>
      <c r="AM58" s="18"/>
      <c r="AN58" s="122">
        <f>AN57+AH58-AM58</f>
        <v>1644.652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41715</v>
      </c>
      <c r="E59" s="68"/>
      <c r="F59" s="52">
        <f>SUM(F56:F58)</f>
        <v>37235</v>
      </c>
      <c r="G59" s="53"/>
      <c r="H59" s="69"/>
      <c r="I59" s="52">
        <f>SUM(I56:I58)</f>
        <v>43541</v>
      </c>
      <c r="J59" s="52">
        <f>SUM(J56:J58)</f>
        <v>42040</v>
      </c>
      <c r="K59" s="21">
        <f>IF(J59&gt;0,(J56*K56+J57*K57+J58*K58)/J59,0)</f>
        <v>8.4988820171265467E-2</v>
      </c>
      <c r="L59" s="53">
        <f>L56+L57+L58</f>
        <v>38467.07</v>
      </c>
      <c r="M59" s="54">
        <f>IF(L59&gt;0,N59/L59,0)</f>
        <v>0.77997474224057095</v>
      </c>
      <c r="N59" s="55">
        <f>N56+N57+N58</f>
        <v>30003.343008</v>
      </c>
      <c r="O59" s="21">
        <f>IF(L59&gt;0,P59/L59,0)</f>
        <v>0.1635406793394974</v>
      </c>
      <c r="P59" s="55">
        <f>P56+P57+P58</f>
        <v>6290.9307600000002</v>
      </c>
      <c r="Q59" s="21">
        <f>IF(L59&gt;0,R59/L59,0)</f>
        <v>5.681854978816947E-2</v>
      </c>
      <c r="R59" s="55">
        <f>R56+R57+R58</f>
        <v>2185.6431320000002</v>
      </c>
      <c r="S59" s="21">
        <f>IF(L59&gt;0,T59/L59,0)</f>
        <v>0.19741970360622735</v>
      </c>
      <c r="T59" s="55">
        <f>T56+T57+T58</f>
        <v>7594.1575579999999</v>
      </c>
      <c r="U59" s="21">
        <f>IF(L59&gt;0,V59/L59,0)</f>
        <v>0.52489800138144138</v>
      </c>
      <c r="V59" s="55">
        <f>V56+V57+V58</f>
        <v>20191.288162000001</v>
      </c>
      <c r="W59" s="21">
        <f>IF(L59&gt;0,X59/L59,0)</f>
        <v>0.4</v>
      </c>
      <c r="X59" s="55">
        <f>X56+X57+X58</f>
        <v>15386.828000000001</v>
      </c>
      <c r="Y59" s="56">
        <f>IF(L59&gt;0,Z59/L59,0)</f>
        <v>3.179716768654332E-3</v>
      </c>
      <c r="Z59" s="57">
        <f>SUM(Z56:Z58)</f>
        <v>122.31438752</v>
      </c>
      <c r="AA59" s="63">
        <f>IF(L59&gt;0,(AA56*L56+AA57*L57+AA58*L58)/L59,0)</f>
        <v>3.2098137642638234E-3</v>
      </c>
      <c r="AB59" s="56">
        <f>IF(J59&gt;0,(J56*AB56+J57*AB57+J58*AB58)/J59,0)</f>
        <v>2.8332778306374882E-4</v>
      </c>
      <c r="AC59" s="53">
        <f>SUM(AC56:AC58)</f>
        <v>10.8985123</v>
      </c>
      <c r="AD59" s="54">
        <f>IF(J59&gt;0,(J56*AD56+J57*AD57+J58*AD58)/J59,0)</f>
        <v>0.2265973715509039</v>
      </c>
      <c r="AE59" s="59">
        <f>SUM(AE56:AE58)</f>
        <v>127.4295735</v>
      </c>
      <c r="AF59" s="54">
        <f>IF(AND(Z59&gt;0),((Z56*AF56+Z57*AF57+Z58*AF58)/Z59),0)</f>
        <v>0.91204029157371236</v>
      </c>
      <c r="AG59" s="58">
        <f t="shared" si="2"/>
        <v>0.9128995796981475</v>
      </c>
      <c r="AH59" s="52">
        <f>SUM(AH56:AH58)</f>
        <v>613</v>
      </c>
      <c r="AI59" s="21">
        <f>IF(AH59&gt;0,(AI56*AH56+AI57*AH57+AI58*AH58)/AH59,0)</f>
        <v>8.1006525285481232E-2</v>
      </c>
      <c r="AJ59" s="54">
        <f>IF(J59&gt;0,(AJ56*J56+AJ57*J57+AJ58*J58)/J59,0)</f>
        <v>0.22129372502378689</v>
      </c>
      <c r="AK59" s="59">
        <f>SUM(AK56:AK58)</f>
        <v>124.07467080000001</v>
      </c>
      <c r="AL59" s="70"/>
      <c r="AM59" s="57">
        <f>SUM(AM56:AM58)</f>
        <v>1002.56</v>
      </c>
      <c r="AN59" s="124"/>
      <c r="AO59" s="125">
        <f>AN58</f>
        <v>1644.652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49</v>
      </c>
      <c r="D60" s="12">
        <v>6307</v>
      </c>
      <c r="E60" s="12">
        <v>0</v>
      </c>
      <c r="F60" s="12">
        <v>10333</v>
      </c>
      <c r="G60" s="13">
        <v>2.7</v>
      </c>
      <c r="H60" s="13">
        <v>4.2</v>
      </c>
      <c r="I60" s="12">
        <v>11816</v>
      </c>
      <c r="J60" s="12">
        <v>14258</v>
      </c>
      <c r="K60" s="14">
        <v>8.8999999999999996E-2</v>
      </c>
      <c r="L60" s="25">
        <f>J60*(1-K60)</f>
        <v>12989.038</v>
      </c>
      <c r="M60" s="15">
        <v>0.64400000000000002</v>
      </c>
      <c r="N60" s="26">
        <f>L60*M60</f>
        <v>8364.9404720000002</v>
      </c>
      <c r="O60" s="14">
        <v>0.21299999999999999</v>
      </c>
      <c r="P60" s="26">
        <f>L60*O60</f>
        <v>2766.665094</v>
      </c>
      <c r="Q60" s="16">
        <v>0.14299999999999999</v>
      </c>
      <c r="R60" s="26">
        <f>L60*Q60</f>
        <v>1857.4324339999998</v>
      </c>
      <c r="S60" s="16">
        <v>0.21099999999999999</v>
      </c>
      <c r="T60" s="26">
        <f>L60*S60</f>
        <v>2740.6870180000001</v>
      </c>
      <c r="U60" s="16">
        <v>0.52700000000000002</v>
      </c>
      <c r="V60" s="26">
        <f>L60*U60</f>
        <v>6845.2230260000006</v>
      </c>
      <c r="W60" s="16">
        <v>0.4</v>
      </c>
      <c r="X60" s="26">
        <f>W60*L60</f>
        <v>5195.6152000000002</v>
      </c>
      <c r="Y60" s="17">
        <v>3.2299999999999998E-3</v>
      </c>
      <c r="Z60" s="61">
        <f>L60*Y60</f>
        <v>41.954592739999995</v>
      </c>
      <c r="AA60" s="28">
        <f>IF(J60&gt;0,(AC60+AK60)/J60,0)</f>
        <v>2.8983232262589425E-3</v>
      </c>
      <c r="AB60" s="17">
        <v>3.2000000000000003E-4</v>
      </c>
      <c r="AC60" s="25">
        <f>AB60*L60</f>
        <v>4.1564921600000009</v>
      </c>
      <c r="AD60" s="141">
        <v>0.22789999999999999</v>
      </c>
      <c r="AE60" s="31">
        <f>AH60*(1-AI60)*AD60</f>
        <v>40.587166799999999</v>
      </c>
      <c r="AF60" s="29">
        <f>IF(AND(AD60&gt;0,AB60&gt;0,Y60&gt;0),((Y60-AB60)*AD60)/((AD60-AB60)*Y60),0)</f>
        <v>0.90219558760271268</v>
      </c>
      <c r="AG60" s="62">
        <f t="shared" si="2"/>
        <v>0.89095744064338334</v>
      </c>
      <c r="AH60" s="12">
        <v>194</v>
      </c>
      <c r="AI60" s="14">
        <v>8.2000000000000003E-2</v>
      </c>
      <c r="AJ60" s="15">
        <v>0.2087</v>
      </c>
      <c r="AK60" s="31">
        <f t="shared" si="1"/>
        <v>37.167800400000004</v>
      </c>
      <c r="AL60" s="19">
        <v>1.66</v>
      </c>
      <c r="AM60" s="19">
        <v>1009.68</v>
      </c>
      <c r="AN60" s="119">
        <f>AN58+AH60-AM60</f>
        <v>828.97200000000009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50</v>
      </c>
      <c r="D61" s="35">
        <v>18778</v>
      </c>
      <c r="E61" s="44">
        <v>2</v>
      </c>
      <c r="F61" s="35">
        <v>12399</v>
      </c>
      <c r="G61" s="36">
        <v>2.1</v>
      </c>
      <c r="H61" s="38">
        <v>4.2</v>
      </c>
      <c r="I61" s="35">
        <v>14261</v>
      </c>
      <c r="J61" s="35">
        <v>14359</v>
      </c>
      <c r="K61" s="66">
        <v>8.6999999999999994E-2</v>
      </c>
      <c r="L61" s="38">
        <f>J61*(1-K61)</f>
        <v>13109.767</v>
      </c>
      <c r="M61" s="39">
        <v>0.72199999999999998</v>
      </c>
      <c r="N61" s="26">
        <f>L61*M61</f>
        <v>9465.2517740000003</v>
      </c>
      <c r="O61" s="37">
        <v>0.152</v>
      </c>
      <c r="P61" s="26">
        <f>L61*O61</f>
        <v>1992.6845839999999</v>
      </c>
      <c r="Q61" s="40">
        <v>0.121</v>
      </c>
      <c r="R61" s="26">
        <f>L61*Q61</f>
        <v>1586.2818069999998</v>
      </c>
      <c r="S61" s="40">
        <v>0.19400000000000001</v>
      </c>
      <c r="T61" s="26">
        <f>L61*S61</f>
        <v>2543.2947979999999</v>
      </c>
      <c r="U61" s="40">
        <v>0.51700000000000002</v>
      </c>
      <c r="V61" s="26">
        <f>L61*U61</f>
        <v>6777.7495390000004</v>
      </c>
      <c r="W61" s="40">
        <v>0.4</v>
      </c>
      <c r="X61" s="26">
        <f>W61*L61</f>
        <v>5243.9068000000007</v>
      </c>
      <c r="Y61" s="41">
        <v>3.2000000000000002E-3</v>
      </c>
      <c r="Z61" s="18">
        <f>L61*Y61</f>
        <v>41.951254400000003</v>
      </c>
      <c r="AA61" s="28">
        <f>IF(J61&gt;0,(AC61+AK61)/J61,0)</f>
        <v>3.1676904408384984E-3</v>
      </c>
      <c r="AB61" s="41">
        <v>3.2000000000000003E-4</v>
      </c>
      <c r="AC61" s="38">
        <f>AB61*L61</f>
        <v>4.19512544</v>
      </c>
      <c r="AD61" s="29">
        <v>0.23230000000000001</v>
      </c>
      <c r="AE61" s="42">
        <f>AH61*(1-AI61)*AD61</f>
        <v>43.0503006</v>
      </c>
      <c r="AF61" s="29">
        <f>IF(AND(AD61&gt;0,AB61&gt;0,Y61&gt;0),((Y61-AB61)*AD61)/((AD61-AB61)*Y61),0)</f>
        <v>0.90124148633502876</v>
      </c>
      <c r="AG61" s="30">
        <f t="shared" si="2"/>
        <v>0.90027305920959555</v>
      </c>
      <c r="AH61" s="35">
        <v>201</v>
      </c>
      <c r="AI61" s="66">
        <v>7.8E-2</v>
      </c>
      <c r="AJ61" s="67">
        <v>0.2228</v>
      </c>
      <c r="AK61" s="42">
        <f t="shared" si="1"/>
        <v>41.289741599999999</v>
      </c>
      <c r="AL61" s="18">
        <v>1.75</v>
      </c>
      <c r="AM61" s="18"/>
      <c r="AN61" s="122">
        <f>AN60+AH61-AM61</f>
        <v>1029.9720000000002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47" t="s">
        <v>51</v>
      </c>
      <c r="D62" s="44">
        <v>16266</v>
      </c>
      <c r="E62" s="44">
        <v>2</v>
      </c>
      <c r="F62" s="44">
        <v>12934</v>
      </c>
      <c r="G62" s="38">
        <v>1</v>
      </c>
      <c r="H62" s="38">
        <v>3.4</v>
      </c>
      <c r="I62" s="44">
        <v>15130</v>
      </c>
      <c r="J62" s="44">
        <v>14441</v>
      </c>
      <c r="K62" s="66">
        <v>8.5000000000000006E-2</v>
      </c>
      <c r="L62" s="38">
        <f>J62*(1-K62)</f>
        <v>13213.515000000001</v>
      </c>
      <c r="M62" s="29">
        <v>0.59399999999999997</v>
      </c>
      <c r="N62" s="26">
        <f>L62*M62</f>
        <v>7848.82791</v>
      </c>
      <c r="O62" s="40">
        <v>0.23899999999999999</v>
      </c>
      <c r="P62" s="26">
        <f>L62*O62</f>
        <v>3158.0300850000003</v>
      </c>
      <c r="Q62" s="40">
        <v>0.16600000000000001</v>
      </c>
      <c r="R62" s="26">
        <f>L62*Q62</f>
        <v>2193.4434900000001</v>
      </c>
      <c r="S62" s="40">
        <v>0.193</v>
      </c>
      <c r="T62" s="26">
        <f>L62*S62</f>
        <v>2550.2083950000001</v>
      </c>
      <c r="U62" s="40">
        <v>0.52900000000000003</v>
      </c>
      <c r="V62" s="26">
        <f>L62*U62</f>
        <v>6989.9494350000014</v>
      </c>
      <c r="W62" s="40">
        <v>0.4</v>
      </c>
      <c r="X62" s="26">
        <f>W62*L62</f>
        <v>5285.4060000000009</v>
      </c>
      <c r="Y62" s="48">
        <v>3.2000000000000002E-3</v>
      </c>
      <c r="Z62" s="18">
        <f>L62*Y62</f>
        <v>42.283248000000007</v>
      </c>
      <c r="AA62" s="28">
        <f>IF(J62&gt;0,(AC62+AK62)/J62,0)</f>
        <v>2.9599526902569081E-3</v>
      </c>
      <c r="AB62" s="48">
        <v>3.2000000000000003E-4</v>
      </c>
      <c r="AC62" s="38">
        <f>AB62*L62</f>
        <v>4.2283248000000011</v>
      </c>
      <c r="AD62" s="29">
        <v>0.23039999999999999</v>
      </c>
      <c r="AE62" s="42">
        <f>AH62*(1-AI62)*AD62</f>
        <v>41.545728000000004</v>
      </c>
      <c r="AF62" s="29">
        <f>IF(AND(AD62&gt;0,AB62&gt;0,Y62&gt;0),((Y62-AB62)*AD62)/((AD62-AB62)*Y62),0)</f>
        <v>0.90125173852573015</v>
      </c>
      <c r="AG62" s="30">
        <f t="shared" si="2"/>
        <v>0.89322833375848054</v>
      </c>
      <c r="AH62" s="44">
        <v>196</v>
      </c>
      <c r="AI62" s="66">
        <v>0.08</v>
      </c>
      <c r="AJ62" s="67">
        <v>0.21360000000000001</v>
      </c>
      <c r="AK62" s="42">
        <f t="shared" si="1"/>
        <v>38.516352000000005</v>
      </c>
      <c r="AL62" s="18">
        <v>1.65</v>
      </c>
      <c r="AM62" s="18"/>
      <c r="AN62" s="122">
        <f>AN61+AH62-AM62</f>
        <v>1225.9720000000002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41351</v>
      </c>
      <c r="E63" s="68"/>
      <c r="F63" s="52">
        <f>SUM(F60:F62)</f>
        <v>35666</v>
      </c>
      <c r="G63" s="53"/>
      <c r="H63" s="69"/>
      <c r="I63" s="52">
        <f>SUM(I60:I62)</f>
        <v>41207</v>
      </c>
      <c r="J63" s="52">
        <f>SUM(J60:J62)</f>
        <v>43058</v>
      </c>
      <c r="K63" s="21">
        <f>IF(J63&gt;0,(J60*K60+J61*K61+J62*K62)/J63,0)</f>
        <v>8.6991499837428585E-2</v>
      </c>
      <c r="L63" s="53">
        <f>L60+L61+L62</f>
        <v>39312.32</v>
      </c>
      <c r="M63" s="54">
        <f>IF(L63&gt;0,N63/L63,0)</f>
        <v>0.65320541133161303</v>
      </c>
      <c r="N63" s="55">
        <f>N60+N61+N62</f>
        <v>25679.020155999999</v>
      </c>
      <c r="O63" s="21">
        <f>IF(L63&gt;0,P63/L63,0)</f>
        <v>0.2013969097473769</v>
      </c>
      <c r="P63" s="55">
        <f>P60+P61+P62</f>
        <v>7917.3797629999999</v>
      </c>
      <c r="Q63" s="21">
        <f>IF(L63&gt;0,R63/L63,0)</f>
        <v>0.14339417594789622</v>
      </c>
      <c r="R63" s="55">
        <f>R60+R61+R62</f>
        <v>5637.1577309999993</v>
      </c>
      <c r="S63" s="21">
        <f>IF(L63&gt;0,T63/L63,0)</f>
        <v>0.1992807906274674</v>
      </c>
      <c r="T63" s="55">
        <f>T60+T61+T62</f>
        <v>7834.1902109999992</v>
      </c>
      <c r="U63" s="21">
        <f>IF(L63&gt;0,V63/L63,0)</f>
        <v>0.52433745960553846</v>
      </c>
      <c r="V63" s="55">
        <f>V60+V61+V62</f>
        <v>20612.922000000002</v>
      </c>
      <c r="W63" s="21">
        <f>IF(L63&gt;0,X63/L63,0)</f>
        <v>0.4</v>
      </c>
      <c r="X63" s="55">
        <f>X60+X61+X62</f>
        <v>15724.928000000002</v>
      </c>
      <c r="Y63" s="56">
        <f>IF(L63&gt;0,Z63/L63,0)</f>
        <v>3.2099121888507216E-3</v>
      </c>
      <c r="Z63" s="57">
        <f>SUM(Z60:Z62)</f>
        <v>126.18909514000001</v>
      </c>
      <c r="AA63" s="63">
        <f>IF(L63&gt;0,(AA60*L60+AA61*L61+AA62*L62)/L63,0)</f>
        <v>3.0088657551037437E-3</v>
      </c>
      <c r="AB63" s="56">
        <f>IF(J63&gt;0,(J60*AB60+J61*AB61+J62*AB62)/J63,0)</f>
        <v>3.2000000000000008E-4</v>
      </c>
      <c r="AC63" s="53">
        <f>SUM(AC60:AC62)</f>
        <v>12.579942400000002</v>
      </c>
      <c r="AD63" s="54">
        <f>IF(J63&gt;0,(J60*AD60+J61*AD61+J62*AD62)/J63,0)</f>
        <v>0.23020577593014074</v>
      </c>
      <c r="AE63" s="59">
        <f>SUM(AE60:AE62)</f>
        <v>125.18319539999999</v>
      </c>
      <c r="AF63" s="54">
        <f>IF(AND(Z63&gt;0),((Z60*AF60+Z61*AF61+Z62*AF62)/Z63),0)</f>
        <v>0.90156213548458863</v>
      </c>
      <c r="AG63" s="58">
        <f t="shared" si="2"/>
        <v>0.89497941214076537</v>
      </c>
      <c r="AH63" s="52">
        <f>SUM(AH60:AH62)</f>
        <v>591</v>
      </c>
      <c r="AI63" s="21">
        <f>IF(J63&gt;0,(AI60*J60+AI61*J61+AI62*J62)/J63,0)</f>
        <v>7.9995308653444189E-2</v>
      </c>
      <c r="AJ63" s="54">
        <f>IF(J63&gt;0,(AJ60*J60+AJ61*J61+AJ62*J62)/J63,0)</f>
        <v>0.21504545961261556</v>
      </c>
      <c r="AK63" s="59">
        <f>SUM(AK60:AK62)</f>
        <v>116.973894</v>
      </c>
      <c r="AL63" s="70"/>
      <c r="AM63" s="57">
        <f>SUM(AM60:AM62)</f>
        <v>1009.68</v>
      </c>
      <c r="AN63" s="124"/>
      <c r="AO63" s="125">
        <f>AN62</f>
        <v>1225.9720000000002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53</v>
      </c>
      <c r="D64" s="12">
        <v>6200</v>
      </c>
      <c r="E64" s="12">
        <v>0</v>
      </c>
      <c r="F64" s="12">
        <v>8755</v>
      </c>
      <c r="G64" s="13">
        <v>0.8</v>
      </c>
      <c r="H64" s="13">
        <v>3.3</v>
      </c>
      <c r="I64" s="12">
        <v>10269</v>
      </c>
      <c r="J64" s="12">
        <v>14489</v>
      </c>
      <c r="K64" s="14">
        <v>8.1000000000000003E-2</v>
      </c>
      <c r="L64" s="25">
        <f>J64*(1-K64)</f>
        <v>13315.391000000001</v>
      </c>
      <c r="M64" s="15">
        <v>0.63</v>
      </c>
      <c r="N64" s="26">
        <f>L64*M64</f>
        <v>8388.6963300000007</v>
      </c>
      <c r="O64" s="14">
        <v>0.23899999999999999</v>
      </c>
      <c r="P64" s="26">
        <f>L64*O64</f>
        <v>3182.3784490000003</v>
      </c>
      <c r="Q64" s="16">
        <v>0.13100000000000001</v>
      </c>
      <c r="R64" s="26">
        <f>L64*Q64</f>
        <v>1744.3162210000003</v>
      </c>
      <c r="S64" s="16">
        <v>0.17599999999999999</v>
      </c>
      <c r="T64" s="26">
        <f>L64*S64</f>
        <v>2343.508816</v>
      </c>
      <c r="U64" s="16">
        <v>0.54300000000000004</v>
      </c>
      <c r="V64" s="26">
        <f>L64*U64</f>
        <v>7230.257313000001</v>
      </c>
      <c r="W64" s="16">
        <v>0.4</v>
      </c>
      <c r="X64" s="26">
        <f>W64*L64</f>
        <v>5326.1564000000008</v>
      </c>
      <c r="Y64" s="17">
        <v>3.14E-3</v>
      </c>
      <c r="Z64" s="61">
        <f>L64*Y64</f>
        <v>41.810327740000005</v>
      </c>
      <c r="AA64" s="28">
        <f>IF(J64&gt;0,(AC64+AK64)/J64,0)</f>
        <v>2.9293688522327283E-3</v>
      </c>
      <c r="AB64" s="17">
        <v>2.9999999999999997E-4</v>
      </c>
      <c r="AC64" s="25">
        <f>AB64*L64</f>
        <v>3.9946173000000003</v>
      </c>
      <c r="AD64" s="141">
        <v>0.2293</v>
      </c>
      <c r="AE64" s="31">
        <f>AH64*(1-AI64)*AD64</f>
        <v>40.778711999999999</v>
      </c>
      <c r="AF64" s="29">
        <f>IF(AND(AD64&gt;0,AB64&gt;0,Y64&gt;0),((Y64-AB64)*AD64)/((AD64-AB64)*Y64),0)</f>
        <v>0.9056434789864547</v>
      </c>
      <c r="AG64" s="62">
        <f t="shared" si="2"/>
        <v>0.89883608985860963</v>
      </c>
      <c r="AH64" s="12">
        <v>195</v>
      </c>
      <c r="AI64" s="14">
        <v>8.7999999999999995E-2</v>
      </c>
      <c r="AJ64" s="15">
        <v>0.2162</v>
      </c>
      <c r="AK64" s="31">
        <f t="shared" si="1"/>
        <v>38.449007999999999</v>
      </c>
      <c r="AL64" s="19">
        <v>1.62</v>
      </c>
      <c r="AM64" s="19">
        <v>1379.84</v>
      </c>
      <c r="AN64" s="119">
        <f>AN62+AH64-AM64</f>
        <v>41.132000000000289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52</v>
      </c>
      <c r="D65" s="35">
        <v>18534</v>
      </c>
      <c r="E65" s="44">
        <v>2</v>
      </c>
      <c r="F65" s="35">
        <v>13458</v>
      </c>
      <c r="G65" s="36">
        <v>0.7</v>
      </c>
      <c r="H65" s="38">
        <v>4.2</v>
      </c>
      <c r="I65" s="35">
        <v>15853</v>
      </c>
      <c r="J65" s="35">
        <v>14842</v>
      </c>
      <c r="K65" s="66">
        <v>8.6999999999999994E-2</v>
      </c>
      <c r="L65" s="38">
        <f>J65*(1-K65)</f>
        <v>13550.746000000001</v>
      </c>
      <c r="M65" s="39">
        <v>0.68500000000000005</v>
      </c>
      <c r="N65" s="26">
        <f>L65*M65</f>
        <v>9282.261010000002</v>
      </c>
      <c r="O65" s="37">
        <v>0.16900000000000001</v>
      </c>
      <c r="P65" s="26">
        <f>L65*O65</f>
        <v>2290.0760740000005</v>
      </c>
      <c r="Q65" s="40">
        <v>0.14599999999999999</v>
      </c>
      <c r="R65" s="26">
        <f>L65*Q65</f>
        <v>1978.4089160000001</v>
      </c>
      <c r="S65" s="40">
        <v>0.19800000000000001</v>
      </c>
      <c r="T65" s="26">
        <f>L65*S65</f>
        <v>2683.0477080000005</v>
      </c>
      <c r="U65" s="40">
        <v>0.52700000000000002</v>
      </c>
      <c r="V65" s="26">
        <f>L65*U65</f>
        <v>7141.2431420000012</v>
      </c>
      <c r="W65" s="40">
        <v>0.4</v>
      </c>
      <c r="X65" s="26">
        <f>W65*L65</f>
        <v>5420.2984000000006</v>
      </c>
      <c r="Y65" s="41">
        <v>3.1199999999999999E-3</v>
      </c>
      <c r="Z65" s="18">
        <f>L65*Y65</f>
        <v>42.278327520000005</v>
      </c>
      <c r="AA65" s="28">
        <f>IF(J65&gt;0,(AC65+AK65)/J65,0)</f>
        <v>2.9445314202937605E-3</v>
      </c>
      <c r="AB65" s="41">
        <v>2.9E-4</v>
      </c>
      <c r="AC65" s="38">
        <f>AB65*L65</f>
        <v>3.9297163400000001</v>
      </c>
      <c r="AD65" s="29">
        <v>0.21249999999999999</v>
      </c>
      <c r="AE65" s="42">
        <f>AH65*(1-AI65)*AD65</f>
        <v>37.832437499999997</v>
      </c>
      <c r="AF65" s="29">
        <f>IF(AND(AD65&gt;0,AB65&gt;0,Y65&gt;0),((Y65-AB65)*AD65)/((AD65-AB65)*Y65),0)</f>
        <v>0.90829083189245297</v>
      </c>
      <c r="AG65" s="30">
        <f t="shared" si="2"/>
        <v>0.90268413548360549</v>
      </c>
      <c r="AH65" s="35">
        <v>195</v>
      </c>
      <c r="AI65" s="66">
        <v>8.6999999999999994E-2</v>
      </c>
      <c r="AJ65" s="67">
        <v>0.22339999999999999</v>
      </c>
      <c r="AK65" s="42">
        <f t="shared" si="1"/>
        <v>39.773018999999998</v>
      </c>
      <c r="AL65" s="18">
        <v>1.6</v>
      </c>
      <c r="AM65" s="18"/>
      <c r="AN65" s="122">
        <f>AN64+AH65-AM65-AO65</f>
        <v>196.13200000000029</v>
      </c>
      <c r="AO65" s="123">
        <v>40</v>
      </c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47" t="s">
        <v>51</v>
      </c>
      <c r="D66" s="44">
        <v>14460</v>
      </c>
      <c r="E66" s="44">
        <v>2</v>
      </c>
      <c r="F66" s="44">
        <v>13812</v>
      </c>
      <c r="G66" s="38">
        <v>0.7</v>
      </c>
      <c r="H66" s="38">
        <v>3.3</v>
      </c>
      <c r="I66" s="44">
        <v>16197</v>
      </c>
      <c r="J66" s="44">
        <v>14805</v>
      </c>
      <c r="K66" s="66">
        <v>8.5000000000000006E-2</v>
      </c>
      <c r="L66" s="38">
        <f>J66*(1-K66)</f>
        <v>13546.575000000001</v>
      </c>
      <c r="M66" s="29">
        <v>0.65800000000000003</v>
      </c>
      <c r="N66" s="26">
        <f>L66*M66</f>
        <v>8913.6463500000009</v>
      </c>
      <c r="O66" s="40">
        <v>0.21299999999999999</v>
      </c>
      <c r="P66" s="26">
        <f>L66*O66</f>
        <v>2885.4204749999999</v>
      </c>
      <c r="Q66" s="40">
        <v>0.129</v>
      </c>
      <c r="R66" s="26">
        <f>L66*Q66</f>
        <v>1747.5081750000002</v>
      </c>
      <c r="S66" s="40">
        <v>0.19900000000000001</v>
      </c>
      <c r="T66" s="26">
        <f>L66*S66</f>
        <v>2695.7684250000002</v>
      </c>
      <c r="U66" s="40">
        <v>0.51100000000000001</v>
      </c>
      <c r="V66" s="26">
        <f>L66*U66</f>
        <v>6922.2998250000001</v>
      </c>
      <c r="W66" s="40">
        <v>0.4</v>
      </c>
      <c r="X66" s="26">
        <f>W66*L66</f>
        <v>5418.630000000001</v>
      </c>
      <c r="Y66" s="48">
        <v>3.1800000000000001E-3</v>
      </c>
      <c r="Z66" s="18">
        <f>L66*Y66</f>
        <v>43.078108500000006</v>
      </c>
      <c r="AA66" s="28">
        <f>IF(J66&gt;0,(AC66+AK66)/J66,0)</f>
        <v>2.9195121614319494E-3</v>
      </c>
      <c r="AB66" s="48">
        <v>2.9E-4</v>
      </c>
      <c r="AC66" s="38">
        <f>AB66*L66</f>
        <v>3.9285067500000004</v>
      </c>
      <c r="AD66" s="29">
        <v>0.21290000000000001</v>
      </c>
      <c r="AE66" s="42">
        <f>AH66*(1-AI66)*AD66</f>
        <v>40.085663600000004</v>
      </c>
      <c r="AF66" s="29">
        <f>IF(AND(AD66&gt;0,AB66&gt;0,Y66&gt;0),((Y66-AB66)*AD66)/((AD66-AB66)*Y66),0)</f>
        <v>0.91004464133845331</v>
      </c>
      <c r="AG66" s="30">
        <f t="shared" si="2"/>
        <v>0.90192160548537748</v>
      </c>
      <c r="AH66" s="44">
        <v>206</v>
      </c>
      <c r="AI66" s="66">
        <v>8.5999999999999993E-2</v>
      </c>
      <c r="AJ66" s="67">
        <v>0.2087</v>
      </c>
      <c r="AK66" s="42">
        <f t="shared" si="1"/>
        <v>39.294870800000005</v>
      </c>
      <c r="AL66" s="18">
        <v>1.6</v>
      </c>
      <c r="AM66" s="18"/>
      <c r="AN66" s="122">
        <f>AN65+AH66-AM66</f>
        <v>402.13200000000029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39194</v>
      </c>
      <c r="E67" s="68"/>
      <c r="F67" s="52">
        <f>SUM(F64:F66)</f>
        <v>36025</v>
      </c>
      <c r="G67" s="53"/>
      <c r="H67" s="69"/>
      <c r="I67" s="52">
        <f>SUM(I64:I66)</f>
        <v>42319</v>
      </c>
      <c r="J67" s="52">
        <f>SUM(J64:J66)</f>
        <v>44136</v>
      </c>
      <c r="K67" s="21">
        <f>IF(J67&gt;0,(J64*K64+J65*K65+J66*K66)/J67,0)</f>
        <v>8.4359434475258288E-2</v>
      </c>
      <c r="L67" s="53">
        <f>L64+L65+L66</f>
        <v>40412.712</v>
      </c>
      <c r="M67" s="54">
        <f>IF(L67&gt;0,N67/L67,0)</f>
        <v>0.65782775701863327</v>
      </c>
      <c r="N67" s="55">
        <f>N64+N65+N66</f>
        <v>26584.603690000004</v>
      </c>
      <c r="O67" s="21">
        <f>IF(L67&gt;0,P67/L67,0)</f>
        <v>0.20681301957661241</v>
      </c>
      <c r="P67" s="55">
        <f>P64+P65+P66</f>
        <v>8357.8749979999993</v>
      </c>
      <c r="Q67" s="21">
        <f>IF(L67&gt;0,R67/L67,0)</f>
        <v>0.13535922340475443</v>
      </c>
      <c r="R67" s="55">
        <f>R64+R65+R66</f>
        <v>5470.2333120000003</v>
      </c>
      <c r="S67" s="21">
        <f>IF(L67&gt;0,T67/L67,0)</f>
        <v>0.19108653111426921</v>
      </c>
      <c r="T67" s="55">
        <f>T64+T65+T66</f>
        <v>7722.3249490000007</v>
      </c>
      <c r="U67" s="21">
        <f>IF(L67&gt;0,V67/L67,0)</f>
        <v>0.52690847078018432</v>
      </c>
      <c r="V67" s="55">
        <f>V64+V65+V66</f>
        <v>21293.800280000003</v>
      </c>
      <c r="W67" s="21">
        <f>IF(L67&gt;0,X67/L67,0)</f>
        <v>0.40000000000000008</v>
      </c>
      <c r="X67" s="55">
        <f>X64+X65+X66</f>
        <v>16165.084800000002</v>
      </c>
      <c r="Y67" s="56">
        <f>IF(L67&gt;0,Z67/L67,0)</f>
        <v>3.1467020515722876E-3</v>
      </c>
      <c r="Z67" s="57">
        <f>SUM(Z64:Z66)</f>
        <v>127.16676376000001</v>
      </c>
      <c r="AA67" s="63">
        <f>IF(L67&gt;0,(AA64*L64+AA65*L65+AA66*L66)/L67,0)</f>
        <v>2.9311489779347156E-3</v>
      </c>
      <c r="AB67" s="56">
        <f>IF(J67&gt;0,(J64*AB64+J65*AB65+J66*AB66)/J67,0)</f>
        <v>2.9328280768533622E-4</v>
      </c>
      <c r="AC67" s="53">
        <f>SUM(AC64:AC66)</f>
        <v>11.852840390000001</v>
      </c>
      <c r="AD67" s="54">
        <f>IF(J67&gt;0,(J64*AD64+J65*AD65+J66*AD66)/J67,0)</f>
        <v>0.21814929309407285</v>
      </c>
      <c r="AE67" s="59">
        <f>SUM(AE64:AE66)</f>
        <v>118.6968131</v>
      </c>
      <c r="AF67" s="54">
        <f>IF(AND(Z67&gt;0),((Z64*AF64+Z65*AF65+Z66*AF66)/Z67),0)</f>
        <v>0.90801453407688226</v>
      </c>
      <c r="AG67" s="58">
        <f t="shared" si="2"/>
        <v>0.9011657130276941</v>
      </c>
      <c r="AH67" s="52">
        <f>SUM(AH64:AH66)</f>
        <v>596</v>
      </c>
      <c r="AI67" s="21">
        <f>IF(AH67&gt;0,(AI64*AH64+AI65*AH65+AI66*AH66)/AH67,0)</f>
        <v>8.6981543624161065E-2</v>
      </c>
      <c r="AJ67" s="54">
        <f>IF(J67&gt;0,(AJ64*J64+AJ65*J65+AJ66*J66)/J67,0)</f>
        <v>0.21610540375203915</v>
      </c>
      <c r="AK67" s="59">
        <f>SUM(AK64:AK66)</f>
        <v>117.51689780000001</v>
      </c>
      <c r="AL67" s="70"/>
      <c r="AM67" s="57">
        <f>SUM(AM64:AM66)</f>
        <v>1379.84</v>
      </c>
      <c r="AN67" s="124"/>
      <c r="AO67" s="125">
        <f>AN66</f>
        <v>402.13200000000029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49</v>
      </c>
      <c r="D68" s="12">
        <v>14000</v>
      </c>
      <c r="E68" s="12">
        <v>1</v>
      </c>
      <c r="F68" s="12">
        <v>14288</v>
      </c>
      <c r="G68" s="13">
        <v>0.5</v>
      </c>
      <c r="H68" s="13">
        <v>3.2</v>
      </c>
      <c r="I68" s="12">
        <v>16882</v>
      </c>
      <c r="J68" s="12">
        <v>14860</v>
      </c>
      <c r="K68" s="14">
        <v>0.08</v>
      </c>
      <c r="L68" s="25">
        <f>J68*(1-K68)</f>
        <v>13671.2</v>
      </c>
      <c r="M68" s="15">
        <v>0.81499999999999995</v>
      </c>
      <c r="N68" s="26">
        <f>L68*M68</f>
        <v>11142.028</v>
      </c>
      <c r="O68" s="14">
        <v>0.129</v>
      </c>
      <c r="P68" s="26">
        <f>L68*O68</f>
        <v>1763.5848000000001</v>
      </c>
      <c r="Q68" s="16">
        <v>5.6000000000000001E-2</v>
      </c>
      <c r="R68" s="26">
        <f>L68*Q68</f>
        <v>765.58720000000005</v>
      </c>
      <c r="S68" s="16">
        <v>0.189</v>
      </c>
      <c r="T68" s="26">
        <f>L68*S68</f>
        <v>2583.8568</v>
      </c>
      <c r="U68" s="16">
        <v>0.51300000000000001</v>
      </c>
      <c r="V68" s="26">
        <f>L68*U68</f>
        <v>7013.3256000000001</v>
      </c>
      <c r="W68" s="16">
        <v>0.4</v>
      </c>
      <c r="X68" s="26">
        <f>W68*L68</f>
        <v>5468.4800000000005</v>
      </c>
      <c r="Y68" s="17">
        <v>3.2499999999999999E-3</v>
      </c>
      <c r="Z68" s="61">
        <f>L68*Y68</f>
        <v>44.431400000000004</v>
      </c>
      <c r="AA68" s="28">
        <f>IF(J68&gt;0,(AC68+AK68)/J68,0)</f>
        <v>2.959322207267833E-3</v>
      </c>
      <c r="AB68" s="17">
        <v>2.9E-4</v>
      </c>
      <c r="AC68" s="25">
        <f>AB68*L68</f>
        <v>3.9646480000000004</v>
      </c>
      <c r="AD68" s="141">
        <v>0.22869999999999999</v>
      </c>
      <c r="AE68" s="31">
        <f>AH68*(1-AI68)*AD68</f>
        <v>43.992732000000004</v>
      </c>
      <c r="AF68" s="29">
        <f>IF(AND(AD68&gt;0,AB68&gt;0,Y68&gt;0),((Y68-AB68)*AD68)/((AD68-AB68)*Y68),0)</f>
        <v>0.91192558590658512</v>
      </c>
      <c r="AG68" s="62">
        <f t="shared" ref="AG68:AG99" si="3">IF(AND(AA68&gt;0,AJ68&gt;0,AB68&gt;0),((AJ68*(AA68-AB68))/(AA68*(AJ68-AB68))),0)</f>
        <v>0.9032639460287627</v>
      </c>
      <c r="AH68" s="44">
        <v>210</v>
      </c>
      <c r="AI68" s="66">
        <v>8.4000000000000005E-2</v>
      </c>
      <c r="AJ68" s="15">
        <v>0.20799999999999999</v>
      </c>
      <c r="AK68" s="31">
        <f t="shared" si="1"/>
        <v>40.01088</v>
      </c>
      <c r="AL68" s="19">
        <v>1.71</v>
      </c>
      <c r="AM68" s="19"/>
      <c r="AN68" s="119">
        <f>AN66+AH68-AM68</f>
        <v>612.13200000000029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11" t="s">
        <v>52</v>
      </c>
      <c r="D69" s="35">
        <v>19140</v>
      </c>
      <c r="E69" s="44">
        <v>3</v>
      </c>
      <c r="F69" s="35">
        <v>15463</v>
      </c>
      <c r="G69" s="36">
        <v>0.6</v>
      </c>
      <c r="H69" s="38">
        <v>3.8</v>
      </c>
      <c r="I69" s="35">
        <v>18075</v>
      </c>
      <c r="J69" s="35">
        <v>14767</v>
      </c>
      <c r="K69" s="66">
        <v>0.08</v>
      </c>
      <c r="L69" s="38">
        <f>J69*(1-K69)</f>
        <v>13585.640000000001</v>
      </c>
      <c r="M69" s="39">
        <v>0.77100000000000002</v>
      </c>
      <c r="N69" s="26">
        <f>L69*M69</f>
        <v>10474.528440000002</v>
      </c>
      <c r="O69" s="37">
        <v>0.151</v>
      </c>
      <c r="P69" s="26">
        <f>L69*O69</f>
        <v>2051.4316400000002</v>
      </c>
      <c r="Q69" s="40">
        <v>7.8E-2</v>
      </c>
      <c r="R69" s="26">
        <f>L69*Q69</f>
        <v>1059.67992</v>
      </c>
      <c r="S69" s="40">
        <v>0.192</v>
      </c>
      <c r="T69" s="26">
        <f>L69*S69</f>
        <v>2608.4428800000005</v>
      </c>
      <c r="U69" s="40">
        <v>0.50900000000000001</v>
      </c>
      <c r="V69" s="26">
        <f>L69*U69</f>
        <v>6915.090760000001</v>
      </c>
      <c r="W69" s="40">
        <v>0.39</v>
      </c>
      <c r="X69" s="26">
        <f>W69*L69</f>
        <v>5298.3996000000006</v>
      </c>
      <c r="Y69" s="41">
        <v>3.29E-3</v>
      </c>
      <c r="Z69" s="18">
        <f>L69*Y69</f>
        <v>44.696755600000003</v>
      </c>
      <c r="AA69" s="28">
        <f>IF(J69&gt;0,(AC69+AK69)/J69,0)</f>
        <v>3.2825822374212771E-3</v>
      </c>
      <c r="AB69" s="41">
        <v>2.7999999999999998E-4</v>
      </c>
      <c r="AC69" s="38">
        <f>AB69*L69</f>
        <v>3.8039792000000001</v>
      </c>
      <c r="AD69" s="29">
        <v>0.23</v>
      </c>
      <c r="AE69" s="42">
        <f>AH69*(1-AI69)*AD69</f>
        <v>44.923830000000002</v>
      </c>
      <c r="AF69" s="29">
        <f>IF(AND(AD69&gt;0,AB69&gt;0,Y69&gt;0),((Y69-AB69)*AD69)/((AD69-AB69)*Y69),0)</f>
        <v>0.91600875811811622</v>
      </c>
      <c r="AG69" s="30">
        <f t="shared" si="3"/>
        <v>0.91582255115788269</v>
      </c>
      <c r="AH69" s="35">
        <v>213</v>
      </c>
      <c r="AI69" s="66">
        <v>8.3000000000000004E-2</v>
      </c>
      <c r="AJ69" s="67">
        <v>0.22869999999999999</v>
      </c>
      <c r="AK69" s="42">
        <f t="shared" si="1"/>
        <v>44.669912699999998</v>
      </c>
      <c r="AL69" s="18">
        <v>1.7</v>
      </c>
      <c r="AM69" s="18"/>
      <c r="AN69" s="122">
        <f>AN68+AH69-AM69</f>
        <v>825.13200000000029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11" t="s">
        <v>54</v>
      </c>
      <c r="D70" s="44">
        <v>15410</v>
      </c>
      <c r="E70" s="44">
        <v>2</v>
      </c>
      <c r="F70" s="44">
        <v>15486</v>
      </c>
      <c r="G70" s="38">
        <v>0.6</v>
      </c>
      <c r="H70" s="38">
        <v>3.9</v>
      </c>
      <c r="I70" s="44">
        <v>18490</v>
      </c>
      <c r="J70" s="44">
        <v>14726</v>
      </c>
      <c r="K70" s="66">
        <v>8.5000000000000006E-2</v>
      </c>
      <c r="L70" s="38">
        <f>J70*(1-K70)</f>
        <v>13474.29</v>
      </c>
      <c r="M70" s="29">
        <v>0.67100000000000004</v>
      </c>
      <c r="N70" s="26">
        <f>L70*M70</f>
        <v>9041.2485900000011</v>
      </c>
      <c r="O70" s="40">
        <v>0.20699999999999999</v>
      </c>
      <c r="P70" s="26">
        <f>L70*O70</f>
        <v>2789.17803</v>
      </c>
      <c r="Q70" s="40">
        <v>0.122</v>
      </c>
      <c r="R70" s="26">
        <f>L70*Q70</f>
        <v>1643.86338</v>
      </c>
      <c r="S70" s="40">
        <v>0.186</v>
      </c>
      <c r="T70" s="26">
        <f>L70*S70</f>
        <v>2506.21794</v>
      </c>
      <c r="U70" s="40">
        <v>0.51400000000000001</v>
      </c>
      <c r="V70" s="26">
        <f>L70*U70</f>
        <v>6925.7850600000011</v>
      </c>
      <c r="W70" s="40">
        <v>0.4</v>
      </c>
      <c r="X70" s="26">
        <f>W70*L70</f>
        <v>5389.7160000000003</v>
      </c>
      <c r="Y70" s="48">
        <v>3.31E-3</v>
      </c>
      <c r="Z70" s="18">
        <f>L70*Y70</f>
        <v>44.599899900000004</v>
      </c>
      <c r="AA70" s="28">
        <f>IF(J70&gt;0,(AC70+AK70)/J70,0)</f>
        <v>3.1208902417492871E-3</v>
      </c>
      <c r="AB70" s="48">
        <v>2.9E-4</v>
      </c>
      <c r="AC70" s="38">
        <f>AB70*L70</f>
        <v>3.9075441000000004</v>
      </c>
      <c r="AD70" s="29">
        <v>0.22259999999999999</v>
      </c>
      <c r="AE70" s="42">
        <f>AH70*(1-AI70)*AD70</f>
        <v>44.0908272</v>
      </c>
      <c r="AF70" s="29">
        <f>IF(AND(AD70&gt;0,AB70&gt;0,Y70&gt;0),((Y70-AB70)*AD70)/((AD70-AB70)*Y70),0)</f>
        <v>0.91357690147437098</v>
      </c>
      <c r="AG70" s="30">
        <f t="shared" si="3"/>
        <v>0.90831855134551298</v>
      </c>
      <c r="AH70" s="44">
        <v>216</v>
      </c>
      <c r="AI70" s="66">
        <v>8.3000000000000004E-2</v>
      </c>
      <c r="AJ70" s="67">
        <v>0.21229999999999999</v>
      </c>
      <c r="AK70" s="42">
        <f t="shared" si="1"/>
        <v>42.050685600000001</v>
      </c>
      <c r="AL70" s="18">
        <v>1.7</v>
      </c>
      <c r="AM70" s="18"/>
      <c r="AN70" s="122">
        <f>AN69+AH70-AM70</f>
        <v>1041.1320000000003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48550</v>
      </c>
      <c r="E71" s="68"/>
      <c r="F71" s="52">
        <f>SUM(F68:F70)</f>
        <v>45237</v>
      </c>
      <c r="G71" s="53"/>
      <c r="H71" s="69"/>
      <c r="I71" s="52">
        <f>SUM(I68:I70)</f>
        <v>53447</v>
      </c>
      <c r="J71" s="52">
        <f>SUM(J68:J70)</f>
        <v>44353</v>
      </c>
      <c r="K71" s="21">
        <f>IF(J71&gt;0,(J68*K68+J69*K69+J70*K70)/J71,0)</f>
        <v>8.1660090636484564E-2</v>
      </c>
      <c r="L71" s="53">
        <f>L68+L69+L70</f>
        <v>40731.130000000005</v>
      </c>
      <c r="M71" s="54">
        <f>IF(L71&gt;0,N71/L71,0)</f>
        <v>0.75268731876576955</v>
      </c>
      <c r="N71" s="55">
        <f>N68+N69+N70</f>
        <v>30657.805030000003</v>
      </c>
      <c r="O71" s="21">
        <f>IF(L71&gt;0,P71/L71,0)</f>
        <v>0.16214120428281759</v>
      </c>
      <c r="P71" s="55">
        <f>P68+P69+P70</f>
        <v>6604.1944700000004</v>
      </c>
      <c r="Q71" s="21">
        <f>IF(L71&gt;0,R71/L71,0)</f>
        <v>8.5171476951412833E-2</v>
      </c>
      <c r="R71" s="55">
        <f>R68+R69+R70</f>
        <v>3469.1305000000002</v>
      </c>
      <c r="S71" s="21">
        <f>IF(L71&gt;0,T71/L71,0)</f>
        <v>0.1890082013437879</v>
      </c>
      <c r="T71" s="55">
        <f>T68+T69+T70</f>
        <v>7698.5176200000005</v>
      </c>
      <c r="U71" s="21">
        <f>IF(L71&gt;0,V71/L71,0)</f>
        <v>0.51199663304209819</v>
      </c>
      <c r="V71" s="55">
        <f>V68+V69+V70</f>
        <v>20854.201420000001</v>
      </c>
      <c r="W71" s="21">
        <f>IF(L71&gt;0,X71/L71,0)</f>
        <v>0.39666455607786966</v>
      </c>
      <c r="X71" s="55">
        <f>X68+X69+X70</f>
        <v>16156.595600000001</v>
      </c>
      <c r="Y71" s="56">
        <f>IF(L71&gt;0,Z71/L71,0)</f>
        <v>3.2831904123455449E-3</v>
      </c>
      <c r="Z71" s="57">
        <f>SUM(Z68:Z70)</f>
        <v>133.72805550000001</v>
      </c>
      <c r="AA71" s="63">
        <f>IF(L71&gt;0,(AA68*L68+AA69*L69+AA70*L70)/L71,0)</f>
        <v>3.120592197748994E-3</v>
      </c>
      <c r="AB71" s="56">
        <f>IF(J71&gt;0,(J68*AB68+J69*AB69+J70*AB70)/J71,0)</f>
        <v>2.8667057470746059E-4</v>
      </c>
      <c r="AC71" s="53">
        <f>SUM(AC68:AC70)</f>
        <v>11.676171300000002</v>
      </c>
      <c r="AD71" s="54">
        <f>IF(J71&gt;0,(J68*AD68+J69*AD69+J70*AD70)/J71,0)</f>
        <v>0.22710751471151897</v>
      </c>
      <c r="AE71" s="59">
        <f>SUM(AE68:AE70)</f>
        <v>133.00738920000001</v>
      </c>
      <c r="AF71" s="54">
        <f>IF(AND(Z71&gt;0),((Z68*AF68+Z69*AF69+Z70*AF70)/Z71),0)</f>
        <v>0.91384106324214009</v>
      </c>
      <c r="AG71" s="58">
        <f t="shared" si="3"/>
        <v>0.90934091679362206</v>
      </c>
      <c r="AH71" s="52">
        <f>SUM(AH68:AH70)</f>
        <v>639</v>
      </c>
      <c r="AI71" s="21">
        <f>IF(AH71&gt;0,(AI68*AH68+AI69*AH69+AI70*AH70)/AH71,0)</f>
        <v>8.3328638497652582E-2</v>
      </c>
      <c r="AJ71" s="54">
        <f>IF(J71&gt;0,(AJ68*J68+AJ69*J69+AJ70*J70)/J71,0)</f>
        <v>0.21631958830293327</v>
      </c>
      <c r="AK71" s="59">
        <f>SUM(AK68:AK70)</f>
        <v>126.73147829999999</v>
      </c>
      <c r="AL71" s="70"/>
      <c r="AM71" s="57">
        <f>SUM(AM68:AM70)</f>
        <v>0</v>
      </c>
      <c r="AN71" s="124"/>
      <c r="AO71" s="125">
        <f>AN70</f>
        <v>1041.1320000000003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50</v>
      </c>
      <c r="D72" s="12">
        <v>19500</v>
      </c>
      <c r="E72" s="12">
        <v>0</v>
      </c>
      <c r="F72" s="12">
        <v>15487</v>
      </c>
      <c r="G72" s="13">
        <v>0.8</v>
      </c>
      <c r="H72" s="13">
        <v>3.1</v>
      </c>
      <c r="I72" s="12">
        <v>18056</v>
      </c>
      <c r="J72" s="12">
        <v>14712</v>
      </c>
      <c r="K72" s="14">
        <v>8.3000000000000004E-2</v>
      </c>
      <c r="L72" s="25">
        <f>J72*(1-K72)</f>
        <v>13490.904</v>
      </c>
      <c r="M72" s="15">
        <v>0.64300000000000002</v>
      </c>
      <c r="N72" s="26">
        <f>L72*M72</f>
        <v>8674.651272000001</v>
      </c>
      <c r="O72" s="14">
        <v>0.16200000000000001</v>
      </c>
      <c r="P72" s="26">
        <f>L72*O72</f>
        <v>2185.5264480000001</v>
      </c>
      <c r="Q72" s="16">
        <v>0.19500000000000001</v>
      </c>
      <c r="R72" s="26">
        <f>L72*Q72</f>
        <v>2630.7262800000003</v>
      </c>
      <c r="S72" s="16">
        <v>0.17799999999999999</v>
      </c>
      <c r="T72" s="26">
        <f>L72*S72</f>
        <v>2401.3809120000001</v>
      </c>
      <c r="U72" s="16">
        <v>0.52800000000000002</v>
      </c>
      <c r="V72" s="26">
        <f>L72*U72</f>
        <v>7123.1973120000002</v>
      </c>
      <c r="W72" s="16">
        <v>0.4</v>
      </c>
      <c r="X72" s="26">
        <f>W72*L72</f>
        <v>5396.3616000000002</v>
      </c>
      <c r="Y72" s="17">
        <v>3.2599999999999999E-3</v>
      </c>
      <c r="Z72" s="61">
        <f>L72*Y72</f>
        <v>43.980347039999998</v>
      </c>
      <c r="AA72" s="28">
        <f>IF(J72&gt;0,(AC72+AK72)/J72,0)</f>
        <v>3.1183952107123438E-3</v>
      </c>
      <c r="AB72" s="17">
        <v>3.1E-4</v>
      </c>
      <c r="AC72" s="25">
        <f>AB72*L72</f>
        <v>4.1821802400000001</v>
      </c>
      <c r="AD72" s="141">
        <v>0.20649999999999999</v>
      </c>
      <c r="AE72" s="31">
        <f>AH72*(1-AI72)*AD72</f>
        <v>41.574851500000001</v>
      </c>
      <c r="AF72" s="29">
        <f>IF(AND(AD72&gt;0,AB72&gt;0,Y72&gt;0),((Y72-AB72)*AD72)/((AD72-AB72)*Y72),0)</f>
        <v>0.9062684753504795</v>
      </c>
      <c r="AG72" s="62">
        <f t="shared" si="3"/>
        <v>0.90193997264978365</v>
      </c>
      <c r="AH72" s="12">
        <v>221</v>
      </c>
      <c r="AI72" s="14">
        <v>8.8999999999999996E-2</v>
      </c>
      <c r="AJ72" s="15">
        <v>0.20710000000000001</v>
      </c>
      <c r="AK72" s="31">
        <f t="shared" ref="AK72:AK78" si="4">AH72*(1-AI72)*AJ72</f>
        <v>41.695650100000002</v>
      </c>
      <c r="AL72" s="19">
        <v>1.75</v>
      </c>
      <c r="AM72" s="19"/>
      <c r="AN72" s="119">
        <f>AN70+AH72-AM72</f>
        <v>1262.1320000000003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11" t="s">
        <v>52</v>
      </c>
      <c r="D73" s="35">
        <v>19990</v>
      </c>
      <c r="E73" s="44">
        <v>2</v>
      </c>
      <c r="F73" s="35">
        <v>14972</v>
      </c>
      <c r="G73" s="36">
        <v>0.5</v>
      </c>
      <c r="H73" s="38">
        <v>2.4</v>
      </c>
      <c r="I73" s="35">
        <v>17517</v>
      </c>
      <c r="J73" s="35">
        <v>14710</v>
      </c>
      <c r="K73" s="66">
        <v>8.5000000000000006E-2</v>
      </c>
      <c r="L73" s="38">
        <f>J73*(1-K73)</f>
        <v>13459.65</v>
      </c>
      <c r="M73" s="39">
        <v>0.67400000000000004</v>
      </c>
      <c r="N73" s="26">
        <f>L73*M73</f>
        <v>9071.8041000000012</v>
      </c>
      <c r="O73" s="37">
        <v>0.14499999999999999</v>
      </c>
      <c r="P73" s="26">
        <f>L73*O73</f>
        <v>1951.6492499999997</v>
      </c>
      <c r="Q73" s="40">
        <v>0.18099999999999999</v>
      </c>
      <c r="R73" s="26">
        <f>L73*Q73</f>
        <v>2436.1966499999999</v>
      </c>
      <c r="S73" s="40">
        <v>0.183</v>
      </c>
      <c r="T73" s="26">
        <f>L73*S73</f>
        <v>2463.1159499999999</v>
      </c>
      <c r="U73" s="40">
        <v>0.52</v>
      </c>
      <c r="V73" s="26">
        <f>L73*U73</f>
        <v>6999.018</v>
      </c>
      <c r="W73" s="40">
        <v>0.4</v>
      </c>
      <c r="X73" s="26">
        <f>W73*L73</f>
        <v>5383.8600000000006</v>
      </c>
      <c r="Y73" s="41">
        <v>3.3E-3</v>
      </c>
      <c r="Z73" s="18">
        <f>L73*Y73</f>
        <v>44.416844999999995</v>
      </c>
      <c r="AA73" s="28">
        <f>IF(J73&gt;0,(AC73+AK73)/J73,0)</f>
        <v>3.1425254724677092E-3</v>
      </c>
      <c r="AB73" s="41">
        <v>3.1E-4</v>
      </c>
      <c r="AC73" s="38">
        <f>AB73*L73</f>
        <v>4.1724914999999996</v>
      </c>
      <c r="AD73" s="29">
        <v>0.20630000000000001</v>
      </c>
      <c r="AE73" s="42">
        <f>AH73*(1-AI73)*AD73</f>
        <v>43.509288900000008</v>
      </c>
      <c r="AF73" s="29">
        <f>IF(AND(AD73&gt;0,AB73&gt;0,Y73&gt;0),((Y73-AB73)*AD73)/((AD73-AB73)*Y73),0)</f>
        <v>0.90742416151416594</v>
      </c>
      <c r="AG73" s="30">
        <f t="shared" si="3"/>
        <v>0.90275670937241292</v>
      </c>
      <c r="AH73" s="35">
        <v>231</v>
      </c>
      <c r="AI73" s="66">
        <v>8.6999999999999994E-2</v>
      </c>
      <c r="AJ73" s="67">
        <v>0.19939999999999999</v>
      </c>
      <c r="AK73" s="42">
        <f t="shared" si="4"/>
        <v>42.0540582</v>
      </c>
      <c r="AL73" s="18">
        <v>1.7</v>
      </c>
      <c r="AM73" s="18"/>
      <c r="AN73" s="122">
        <f>AN72+AH73-AM73</f>
        <v>1493.1320000000003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11" t="s">
        <v>54</v>
      </c>
      <c r="D74" s="44">
        <v>15160</v>
      </c>
      <c r="E74" s="44">
        <v>2</v>
      </c>
      <c r="F74" s="44">
        <v>13255</v>
      </c>
      <c r="G74" s="38">
        <v>0.8</v>
      </c>
      <c r="H74" s="38">
        <v>2.8</v>
      </c>
      <c r="I74" s="44">
        <v>16162</v>
      </c>
      <c r="J74" s="44">
        <v>14758</v>
      </c>
      <c r="K74" s="66">
        <v>8.3000000000000004E-2</v>
      </c>
      <c r="L74" s="38">
        <f>J74*(1-K74)</f>
        <v>13533.086000000001</v>
      </c>
      <c r="M74" s="29">
        <v>0.60799999999999998</v>
      </c>
      <c r="N74" s="26">
        <f>L74*M74</f>
        <v>8228.1162880000011</v>
      </c>
      <c r="O74" s="40">
        <v>0.215</v>
      </c>
      <c r="P74" s="26">
        <f>L74*O74</f>
        <v>2909.6134900000002</v>
      </c>
      <c r="Q74" s="40">
        <v>0.17699999999999999</v>
      </c>
      <c r="R74" s="26">
        <f>L74*Q74</f>
        <v>2395.3562219999999</v>
      </c>
      <c r="S74" s="40">
        <v>0.185</v>
      </c>
      <c r="T74" s="26">
        <f>L74*S74</f>
        <v>2503.6209100000001</v>
      </c>
      <c r="U74" s="40">
        <v>0.52200000000000002</v>
      </c>
      <c r="V74" s="26">
        <f>L74*U74</f>
        <v>7064.2708920000005</v>
      </c>
      <c r="W74" s="40">
        <v>0.4</v>
      </c>
      <c r="X74" s="26">
        <f>W74*L74</f>
        <v>5413.2344000000012</v>
      </c>
      <c r="Y74" s="48">
        <v>3.2299999999999998E-3</v>
      </c>
      <c r="Z74" s="18">
        <f>L74*Y74</f>
        <v>43.711867779999999</v>
      </c>
      <c r="AA74" s="28">
        <f>IF(J74&gt;0,(AC74+AK74)/J74,0)</f>
        <v>2.991247456294891E-3</v>
      </c>
      <c r="AB74" s="48">
        <v>3.1E-4</v>
      </c>
      <c r="AC74" s="38">
        <f>AB74*L74</f>
        <v>4.1952566600000001</v>
      </c>
      <c r="AD74" s="29">
        <v>0.20349999999999999</v>
      </c>
      <c r="AE74" s="42">
        <f>AH74*(1-AI74)*AD74</f>
        <v>41.3306465</v>
      </c>
      <c r="AF74" s="29">
        <f>IF(AND(AD74&gt;0,AB74&gt;0,Y74&gt;0),((Y74-AB74)*AD74)/((AD74-AB74)*Y74),0)</f>
        <v>0.90540400732161042</v>
      </c>
      <c r="AG74" s="30">
        <f t="shared" si="3"/>
        <v>0.89777921171455455</v>
      </c>
      <c r="AH74" s="44">
        <v>221</v>
      </c>
      <c r="AI74" s="66">
        <v>8.1000000000000003E-2</v>
      </c>
      <c r="AJ74" s="67">
        <v>0.19670000000000001</v>
      </c>
      <c r="AK74" s="42">
        <f t="shared" si="4"/>
        <v>39.949573300000004</v>
      </c>
      <c r="AL74" s="18">
        <v>1.85</v>
      </c>
      <c r="AM74" s="18"/>
      <c r="AN74" s="122">
        <f>AN73+AH74-AM74</f>
        <v>1714.1320000000003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54650</v>
      </c>
      <c r="E75" s="68"/>
      <c r="F75" s="52">
        <f>SUM(F72:F74)</f>
        <v>43714</v>
      </c>
      <c r="G75" s="53"/>
      <c r="H75" s="69"/>
      <c r="I75" s="52">
        <f>SUM(I72:I74)</f>
        <v>51735</v>
      </c>
      <c r="J75" s="52">
        <f>SUM(J72:J74)</f>
        <v>44180</v>
      </c>
      <c r="K75" s="21">
        <f>IF(J75&gt;0,(J72*K72+J73*K73+J74*K74)/J75,0)</f>
        <v>8.3665912177455851E-2</v>
      </c>
      <c r="L75" s="53">
        <f>L72+L73+L74</f>
        <v>40483.64</v>
      </c>
      <c r="M75" s="54">
        <f>IF(L75&gt;0,N75/L75,0)</f>
        <v>0.64160662578760219</v>
      </c>
      <c r="N75" s="55">
        <f>N72+N73+N74</f>
        <v>25974.571660000005</v>
      </c>
      <c r="O75" s="21">
        <f>IF(L75&gt;0,P75/L75,0)</f>
        <v>0.17406510847344756</v>
      </c>
      <c r="P75" s="55">
        <f>P72+P73+P74</f>
        <v>7046.7891880000006</v>
      </c>
      <c r="Q75" s="21">
        <f>IF(L75&gt;0,R75/L75,0)</f>
        <v>0.18432826573895036</v>
      </c>
      <c r="R75" s="55">
        <f>R72+R73+R74</f>
        <v>7462.279152000001</v>
      </c>
      <c r="S75" s="21">
        <f>IF(L75&gt;0,T75/L75,0)</f>
        <v>0.18200235383972388</v>
      </c>
      <c r="T75" s="55">
        <f>T72+T73+T74</f>
        <v>7368.1177719999996</v>
      </c>
      <c r="U75" s="21">
        <f>IF(L75&gt;0,V75/L75,0)</f>
        <v>0.52333451744951787</v>
      </c>
      <c r="V75" s="55">
        <f>V72+V73+V74</f>
        <v>21186.486204000001</v>
      </c>
      <c r="W75" s="21">
        <f>IF(L75&gt;0,X75/L75,0)</f>
        <v>0.40000000000000008</v>
      </c>
      <c r="X75" s="55">
        <f>X72+X73+X74</f>
        <v>16193.456000000002</v>
      </c>
      <c r="Y75" s="56">
        <f>IF(L75&gt;0,Z75/L75,0)</f>
        <v>3.263270294370763E-3</v>
      </c>
      <c r="Z75" s="57">
        <f>SUM(Z72:Z74)</f>
        <v>132.10905982</v>
      </c>
      <c r="AA75" s="63">
        <f>IF(L75&gt;0,(AA72*L72+AA73*L73+AA74*L74)/L75,0)</f>
        <v>3.0839142051110029E-3</v>
      </c>
      <c r="AB75" s="56">
        <f>IF(J75&gt;0,(J72*AB72+J73*AB73+J74*AB74)/J75,0)</f>
        <v>3.1E-4</v>
      </c>
      <c r="AC75" s="53">
        <f>SUM(AC72:AC74)</f>
        <v>12.549928400000001</v>
      </c>
      <c r="AD75" s="54">
        <f>IF(J75&gt;0,(J72*AD72+J73*AD73+J74*AD74)/J75,0)</f>
        <v>0.20543128112267994</v>
      </c>
      <c r="AE75" s="59">
        <f>SUM(AE72:AE74)</f>
        <v>126.41478690000001</v>
      </c>
      <c r="AF75" s="54">
        <f>IF(AND(Z75&gt;0),((Z72*AF72+Z73*AF73+Z74*AF74)/Z75),0)</f>
        <v>0.90637099989377423</v>
      </c>
      <c r="AG75" s="58">
        <f t="shared" si="3"/>
        <v>0.90086736444798332</v>
      </c>
      <c r="AH75" s="52">
        <f>SUM(AH72:AH74)</f>
        <v>673</v>
      </c>
      <c r="AI75" s="21">
        <f>IF(AH75&gt;0,(AI72*AH72+AI73*AH73+AI74*AH74)/AH75,0)</f>
        <v>8.568647845468054E-2</v>
      </c>
      <c r="AJ75" s="54">
        <f>IF(J75&gt;0,(AJ72*J72+AJ73*J73+AJ74*J74)/J75,0)</f>
        <v>0.20106219556360344</v>
      </c>
      <c r="AK75" s="59">
        <f>SUM(AK72:AK74)</f>
        <v>123.69928160000001</v>
      </c>
      <c r="AL75" s="70"/>
      <c r="AM75" s="57">
        <f>SUM(AM72:AM74)</f>
        <v>0</v>
      </c>
      <c r="AN75" s="124"/>
      <c r="AO75" s="125">
        <f>AN74</f>
        <v>1714.1320000000003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50</v>
      </c>
      <c r="D76" s="12">
        <v>11300</v>
      </c>
      <c r="E76" s="12">
        <v>0</v>
      </c>
      <c r="F76" s="12">
        <v>10517</v>
      </c>
      <c r="G76" s="13">
        <v>0.9</v>
      </c>
      <c r="H76" s="13">
        <v>4.0999999999999996</v>
      </c>
      <c r="I76" s="12">
        <v>12389</v>
      </c>
      <c r="J76" s="12">
        <v>14781</v>
      </c>
      <c r="K76" s="14">
        <v>8.3000000000000004E-2</v>
      </c>
      <c r="L76" s="25">
        <f>J76*(1-K76)</f>
        <v>13554.177</v>
      </c>
      <c r="M76" s="15">
        <v>0.65100000000000002</v>
      </c>
      <c r="N76" s="26">
        <f>L76*M76</f>
        <v>8823.7692270000007</v>
      </c>
      <c r="O76" s="14">
        <v>0.125</v>
      </c>
      <c r="P76" s="26">
        <f>L76*O76</f>
        <v>1694.272125</v>
      </c>
      <c r="Q76" s="16">
        <v>0.224</v>
      </c>
      <c r="R76" s="26">
        <f>L76*Q76</f>
        <v>3036.1356479999999</v>
      </c>
      <c r="S76" s="16">
        <v>0.188</v>
      </c>
      <c r="T76" s="26">
        <f>L76*S76</f>
        <v>2548.1852760000002</v>
      </c>
      <c r="U76" s="16">
        <v>0.53800000000000003</v>
      </c>
      <c r="V76" s="26">
        <f>L76*U76</f>
        <v>7292.147226</v>
      </c>
      <c r="W76" s="16">
        <v>0.4</v>
      </c>
      <c r="X76" s="26">
        <f>W76*L76</f>
        <v>5421.6707999999999</v>
      </c>
      <c r="Y76" s="17">
        <v>3.2799999999999999E-3</v>
      </c>
      <c r="Z76" s="61">
        <f>L76*Y76</f>
        <v>44.457700559999999</v>
      </c>
      <c r="AA76" s="28">
        <f>IF(J76&gt;0,(AC76+AK76)/J76,0)</f>
        <v>3.4473486577362832E-3</v>
      </c>
      <c r="AB76" s="17">
        <v>3.3E-4</v>
      </c>
      <c r="AC76" s="25">
        <f>AB76*L76</f>
        <v>4.4728784099999999</v>
      </c>
      <c r="AD76" s="141">
        <v>0.19239999999999999</v>
      </c>
      <c r="AE76" s="31">
        <f>AH76*(1-AI76)*AD76</f>
        <v>45.144928399999998</v>
      </c>
      <c r="AF76" s="29">
        <f>IF(AND(AD76&gt;0,AB76&gt;0,Y76&gt;0),((Y76-AB76)*AD76)/((AD76-AB76)*Y76),0)</f>
        <v>0.90093550750679052</v>
      </c>
      <c r="AG76" s="62">
        <f t="shared" si="3"/>
        <v>0.90578313687967349</v>
      </c>
      <c r="AH76" s="12">
        <v>257</v>
      </c>
      <c r="AI76" s="14">
        <v>8.6999999999999994E-2</v>
      </c>
      <c r="AJ76" s="15">
        <v>0.1981</v>
      </c>
      <c r="AK76" s="31">
        <f t="shared" si="4"/>
        <v>46.482382100000002</v>
      </c>
      <c r="AL76" s="19">
        <v>1.95</v>
      </c>
      <c r="AM76" s="19"/>
      <c r="AN76" s="119">
        <f>AN74+AH76-AM76</f>
        <v>1971.1320000000003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47" t="s">
        <v>51</v>
      </c>
      <c r="D77" s="35">
        <v>16880</v>
      </c>
      <c r="E77" s="44">
        <v>0</v>
      </c>
      <c r="F77" s="35">
        <v>11603</v>
      </c>
      <c r="G77" s="36">
        <v>0.6</v>
      </c>
      <c r="H77" s="38">
        <v>3.9</v>
      </c>
      <c r="I77" s="35">
        <v>14158</v>
      </c>
      <c r="J77" s="35">
        <v>14526</v>
      </c>
      <c r="K77" s="66">
        <v>8.4000000000000005E-2</v>
      </c>
      <c r="L77" s="38">
        <f>J77*(1-K77)</f>
        <v>13305.816000000001</v>
      </c>
      <c r="M77" s="39">
        <v>0.67100000000000004</v>
      </c>
      <c r="N77" s="26">
        <f>L77*M77</f>
        <v>8928.2025360000007</v>
      </c>
      <c r="O77" s="37">
        <v>0.11</v>
      </c>
      <c r="P77" s="26">
        <f>L77*O77</f>
        <v>1463.63976</v>
      </c>
      <c r="Q77" s="40">
        <v>0.219</v>
      </c>
      <c r="R77" s="26">
        <f>L77*Q77</f>
        <v>2913.973704</v>
      </c>
      <c r="S77" s="40">
        <v>0.182</v>
      </c>
      <c r="T77" s="26">
        <f>L77*S77</f>
        <v>2421.658512</v>
      </c>
      <c r="U77" s="40">
        <v>0.53500000000000003</v>
      </c>
      <c r="V77" s="26">
        <f>L77*U77</f>
        <v>7118.6115600000012</v>
      </c>
      <c r="W77" s="40">
        <v>0.4</v>
      </c>
      <c r="X77" s="26">
        <f>W77*L77</f>
        <v>5322.3264000000008</v>
      </c>
      <c r="Y77" s="41">
        <v>3.1700000000000001E-3</v>
      </c>
      <c r="Z77" s="18">
        <f>L77*Y77</f>
        <v>42.179436720000005</v>
      </c>
      <c r="AA77" s="28">
        <f>IF(J77&gt;0,(AC77+AK77)/J77,0)</f>
        <v>3.0491007132039108E-3</v>
      </c>
      <c r="AB77" s="41">
        <v>3.1E-4</v>
      </c>
      <c r="AC77" s="38">
        <f>AB77*L77</f>
        <v>4.1248029600000002</v>
      </c>
      <c r="AD77" s="29">
        <v>0.20949999999999999</v>
      </c>
      <c r="AE77" s="42">
        <f>AH77*(1-AI77)*AD77</f>
        <v>42.264530000000001</v>
      </c>
      <c r="AF77" s="29">
        <f>IF(AND(AD77&gt;0,AB77&gt;0,Y77&gt;0),((Y77-AB77)*AD77)/((AD77-AB77)*Y77),0)</f>
        <v>0.90354519000205546</v>
      </c>
      <c r="AG77" s="30">
        <f t="shared" si="3"/>
        <v>0.89973156665243237</v>
      </c>
      <c r="AH77" s="35">
        <v>220</v>
      </c>
      <c r="AI77" s="66">
        <v>8.3000000000000004E-2</v>
      </c>
      <c r="AJ77" s="67">
        <v>0.1991</v>
      </c>
      <c r="AK77" s="42">
        <f t="shared" si="4"/>
        <v>40.166434000000002</v>
      </c>
      <c r="AL77" s="18">
        <v>1.78</v>
      </c>
      <c r="AM77" s="18"/>
      <c r="AN77" s="122">
        <f>AN76+AH77-AM77</f>
        <v>2191.1320000000005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54</v>
      </c>
      <c r="D78" s="44">
        <v>15520</v>
      </c>
      <c r="E78" s="44">
        <v>0</v>
      </c>
      <c r="F78" s="44">
        <v>14421</v>
      </c>
      <c r="G78" s="38">
        <v>0.7</v>
      </c>
      <c r="H78" s="38">
        <v>3.9</v>
      </c>
      <c r="I78" s="44">
        <v>17165</v>
      </c>
      <c r="J78" s="44">
        <v>14516</v>
      </c>
      <c r="K78" s="66">
        <v>8.5999999999999993E-2</v>
      </c>
      <c r="L78" s="38">
        <f>J78*(1-K78)</f>
        <v>13267.624</v>
      </c>
      <c r="M78" s="29">
        <v>0.61899999999999999</v>
      </c>
      <c r="N78" s="26">
        <f>L78*M78</f>
        <v>8212.659255999999</v>
      </c>
      <c r="O78" s="40">
        <v>0.17199999999999999</v>
      </c>
      <c r="P78" s="26">
        <f>L78*O78</f>
        <v>2282.0313279999996</v>
      </c>
      <c r="Q78" s="40">
        <v>0.20899999999999999</v>
      </c>
      <c r="R78" s="26">
        <f>L78*Q78</f>
        <v>2772.9334159999999</v>
      </c>
      <c r="S78" s="40">
        <v>0.19400000000000001</v>
      </c>
      <c r="T78" s="26">
        <f>L78*S78</f>
        <v>2573.9190560000002</v>
      </c>
      <c r="U78" s="40">
        <v>0.52600000000000002</v>
      </c>
      <c r="V78" s="26">
        <f>L78*U78</f>
        <v>6978.7702239999999</v>
      </c>
      <c r="W78" s="40">
        <v>0.4</v>
      </c>
      <c r="X78" s="26">
        <f>W78*L78</f>
        <v>5307.0496000000003</v>
      </c>
      <c r="Y78" s="48">
        <v>3.2299999999999998E-3</v>
      </c>
      <c r="Z78" s="18">
        <f>L78*Y78</f>
        <v>42.854425519999999</v>
      </c>
      <c r="AA78" s="28">
        <f>IF(J78&gt;0,(AC78+AK78)/J78,0)</f>
        <v>2.9302829925599342E-3</v>
      </c>
      <c r="AB78" s="48">
        <v>3.3E-4</v>
      </c>
      <c r="AC78" s="38">
        <f>AB78*L78</f>
        <v>4.3783159199999995</v>
      </c>
      <c r="AD78" s="29">
        <v>0.20200000000000001</v>
      </c>
      <c r="AE78" s="42">
        <f>AH78*(1-AI78)*AD78</f>
        <v>39.325764000000007</v>
      </c>
      <c r="AF78" s="29">
        <f>IF(AND(AD78&gt;0,AB78&gt;0,Y78&gt;0),((Y78-AB78)*AD78)/((AD78-AB78)*Y78),0)</f>
        <v>0.89930197402770451</v>
      </c>
      <c r="AG78" s="30">
        <f t="shared" si="3"/>
        <v>0.88887947350512908</v>
      </c>
      <c r="AH78" s="44">
        <v>213</v>
      </c>
      <c r="AI78" s="66">
        <v>8.5999999999999993E-2</v>
      </c>
      <c r="AJ78" s="67">
        <v>0.19600000000000001</v>
      </c>
      <c r="AK78" s="42">
        <f t="shared" si="4"/>
        <v>38.157672000000005</v>
      </c>
      <c r="AL78" s="18">
        <v>1.8</v>
      </c>
      <c r="AM78" s="18"/>
      <c r="AN78" s="122">
        <f>AN77+AH78-AM78</f>
        <v>2404.1320000000005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43700</v>
      </c>
      <c r="E79" s="68"/>
      <c r="F79" s="52">
        <f>SUM(F76:F78)</f>
        <v>36541</v>
      </c>
      <c r="G79" s="53"/>
      <c r="H79" s="69"/>
      <c r="I79" s="52">
        <f>SUM(I76:I78)</f>
        <v>43712</v>
      </c>
      <c r="J79" s="52">
        <f>SUM(J76:J78)</f>
        <v>43823</v>
      </c>
      <c r="K79" s="21">
        <f>IF(J79&gt;0,(J76*K76+J77*K77+J78*K78)/J79,0)</f>
        <v>8.4325194532551398E-2</v>
      </c>
      <c r="L79" s="53">
        <f>L76+L77+L78</f>
        <v>40127.616999999998</v>
      </c>
      <c r="M79" s="54">
        <f>IF(L79&gt;0,N79/L79,0)</f>
        <v>0.64705140649144455</v>
      </c>
      <c r="N79" s="55">
        <f>N76+N77+N78</f>
        <v>25964.631019</v>
      </c>
      <c r="O79" s="21">
        <f>IF(L79&gt;0,P79/L79,0)</f>
        <v>0.13556606695583243</v>
      </c>
      <c r="P79" s="55">
        <f>P76+P77+P78</f>
        <v>5439.9432129999996</v>
      </c>
      <c r="Q79" s="21">
        <f>IF(L79&gt;0,R79/L79,0)</f>
        <v>0.21738252655272303</v>
      </c>
      <c r="R79" s="55">
        <f>R76+R77+R78</f>
        <v>8723.0427679999993</v>
      </c>
      <c r="S79" s="21">
        <f>IF(L79&gt;0,T79/L79,0)</f>
        <v>0.18799428941917984</v>
      </c>
      <c r="T79" s="55">
        <f>T76+T77+T78</f>
        <v>7543.7628440000008</v>
      </c>
      <c r="U79" s="21">
        <f>IF(L79&gt;0,V79/L79,0)</f>
        <v>0.5330376087371449</v>
      </c>
      <c r="V79" s="55">
        <f>V76+V77+V78</f>
        <v>21389.529010000002</v>
      </c>
      <c r="W79" s="21">
        <f>IF(L79&gt;0,X79/L79,0)</f>
        <v>0.40000000000000008</v>
      </c>
      <c r="X79" s="55">
        <f>X76+X77+X78</f>
        <v>16051.046800000002</v>
      </c>
      <c r="Y79" s="56">
        <f>IF(L79&gt;0,Z79/L79,0)</f>
        <v>3.2269935889788822E-3</v>
      </c>
      <c r="Z79" s="57">
        <f>SUM(Z76:Z78)</f>
        <v>129.4915628</v>
      </c>
      <c r="AA79" s="63">
        <f>IF(L79&gt;0,(AA76*L76+AA77*L77+AA78*L78)/L79,0)</f>
        <v>3.1443342349960633E-3</v>
      </c>
      <c r="AB79" s="56">
        <f>IF(J79&gt;0,(J76*AB76+J77*AB77+J78*AB78)/J79,0)</f>
        <v>3.2337060447710109E-4</v>
      </c>
      <c r="AC79" s="53">
        <f>SUM(AC76:AC78)</f>
        <v>12.975997289999999</v>
      </c>
      <c r="AD79" s="54">
        <f>IF(J79&gt;0,(J76*AD76+J77*AD77+J78*AD78)/J79,0)</f>
        <v>0.2012480523925792</v>
      </c>
      <c r="AE79" s="59">
        <f>SUM(AE76:AE78)</f>
        <v>126.73522240000001</v>
      </c>
      <c r="AF79" s="54">
        <f>IF(AND(Z79&gt;0),((Z76*AF76+Z77*AF77+Z78*AF78)/Z79),0)</f>
        <v>0.90124495468611221</v>
      </c>
      <c r="AG79" s="58">
        <f t="shared" si="3"/>
        <v>0.89862727228160277</v>
      </c>
      <c r="AH79" s="52">
        <f>SUM(AH76:AH78)</f>
        <v>690</v>
      </c>
      <c r="AI79" s="21">
        <f>IF(AH79&gt;0,(AI76*AH76+AI77*AH77+AI78*AH78)/AH79,0)</f>
        <v>8.5415942028985503E-2</v>
      </c>
      <c r="AJ79" s="54">
        <f>IF(J79&gt;0,(AJ76*J76+AJ77*J77+AJ78*J78)/J79,0)</f>
        <v>0.19773586244666044</v>
      </c>
      <c r="AK79" s="59">
        <f>SUM(AK76:AK78)</f>
        <v>124.80648810000001</v>
      </c>
      <c r="AL79" s="70"/>
      <c r="AM79" s="57">
        <f>SUM(AM76:AM78)</f>
        <v>0</v>
      </c>
      <c r="AN79" s="124"/>
      <c r="AO79" s="125">
        <f>AN78</f>
        <v>2404.1320000000005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50</v>
      </c>
      <c r="D80" s="12">
        <v>10835</v>
      </c>
      <c r="E80" s="12">
        <v>0</v>
      </c>
      <c r="F80" s="12">
        <v>12809</v>
      </c>
      <c r="G80" s="13">
        <v>1.2</v>
      </c>
      <c r="H80" s="13">
        <v>4</v>
      </c>
      <c r="I80" s="12">
        <v>14573</v>
      </c>
      <c r="J80" s="12">
        <v>14567</v>
      </c>
      <c r="K80" s="14">
        <v>8.5999999999999993E-2</v>
      </c>
      <c r="L80" s="25">
        <f>J80*(1-K80)</f>
        <v>13314.238000000001</v>
      </c>
      <c r="M80" s="15">
        <v>0.438</v>
      </c>
      <c r="N80" s="26">
        <f>L80*M80</f>
        <v>5831.6362440000003</v>
      </c>
      <c r="O80" s="14">
        <v>0.183</v>
      </c>
      <c r="P80" s="26">
        <f>L80*O80</f>
        <v>2436.5055540000003</v>
      </c>
      <c r="Q80" s="16">
        <v>0.379</v>
      </c>
      <c r="R80" s="26">
        <f>L80*Q80</f>
        <v>5046.0962020000006</v>
      </c>
      <c r="S80" s="16">
        <v>0.182</v>
      </c>
      <c r="T80" s="26">
        <f>L80*S80</f>
        <v>2423.1913160000004</v>
      </c>
      <c r="U80" s="16">
        <v>0.50600000000000001</v>
      </c>
      <c r="V80" s="26">
        <f>L80*U80</f>
        <v>6737.0044280000011</v>
      </c>
      <c r="W80" s="16">
        <v>0.4</v>
      </c>
      <c r="X80" s="26">
        <f>W80*L80</f>
        <v>5325.695200000001</v>
      </c>
      <c r="Y80" s="17">
        <v>3.1800000000000001E-3</v>
      </c>
      <c r="Z80" s="61">
        <f>L80*Y80</f>
        <v>42.339276840000004</v>
      </c>
      <c r="AA80" s="28">
        <f>IF(J80&gt;0,(AC80+AK80)/J80,0)</f>
        <v>3.1804031399739145E-3</v>
      </c>
      <c r="AB80" s="17">
        <v>3.3E-4</v>
      </c>
      <c r="AC80" s="25">
        <f>AB80*L80</f>
        <v>4.3936985399999999</v>
      </c>
      <c r="AD80" s="141">
        <v>0.2301</v>
      </c>
      <c r="AE80" s="31">
        <f>AH80*(1-AI80)*AD80</f>
        <v>45.216951000000002</v>
      </c>
      <c r="AF80" s="29">
        <f>IF(AND(AD80&gt;0,AB80&gt;0,Y80&gt;0),((Y80-AB80)*AD80)/((AD80-AB80)*Y80),0)</f>
        <v>0.89751359234542161</v>
      </c>
      <c r="AG80" s="62">
        <f t="shared" si="3"/>
        <v>0.89762765317503068</v>
      </c>
      <c r="AH80" s="12">
        <v>215</v>
      </c>
      <c r="AI80" s="14">
        <v>8.5999999999999993E-2</v>
      </c>
      <c r="AJ80" s="15">
        <v>0.21340000000000001</v>
      </c>
      <c r="AK80" s="31">
        <f t="shared" ref="AK80:AK90" si="5">AH80*(1-AI80)*AJ80</f>
        <v>41.935234000000008</v>
      </c>
      <c r="AL80" s="19">
        <v>1.8</v>
      </c>
      <c r="AM80" s="19"/>
      <c r="AN80" s="119">
        <f>AN78+AH80-AM80</f>
        <v>2619.1320000000005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47" t="s">
        <v>51</v>
      </c>
      <c r="D81" s="35">
        <v>19095</v>
      </c>
      <c r="E81" s="44">
        <v>1</v>
      </c>
      <c r="F81" s="35">
        <v>12900</v>
      </c>
      <c r="G81" s="36">
        <v>0.8</v>
      </c>
      <c r="H81" s="38">
        <v>4.3</v>
      </c>
      <c r="I81" s="35">
        <v>15740</v>
      </c>
      <c r="J81" s="35">
        <v>14663</v>
      </c>
      <c r="K81" s="66">
        <v>8.8999999999999996E-2</v>
      </c>
      <c r="L81" s="38">
        <f>J81*(1-K81)</f>
        <v>13357.993</v>
      </c>
      <c r="M81" s="39">
        <v>0.625</v>
      </c>
      <c r="N81" s="26">
        <f>L81*M81</f>
        <v>8348.7456249999996</v>
      </c>
      <c r="O81" s="37">
        <v>0.14799999999999999</v>
      </c>
      <c r="P81" s="26">
        <f>L81*O81</f>
        <v>1976.982964</v>
      </c>
      <c r="Q81" s="40">
        <v>0.22700000000000001</v>
      </c>
      <c r="R81" s="26">
        <f>L81*Q81</f>
        <v>3032.2644110000001</v>
      </c>
      <c r="S81" s="40">
        <v>0.187</v>
      </c>
      <c r="T81" s="26">
        <f>L81*S81</f>
        <v>2497.9446910000001</v>
      </c>
      <c r="U81" s="40">
        <v>0.51800000000000002</v>
      </c>
      <c r="V81" s="26">
        <f>L81*U81</f>
        <v>6919.4403740000007</v>
      </c>
      <c r="W81" s="40">
        <v>0.4</v>
      </c>
      <c r="X81" s="26">
        <f>W81*L81</f>
        <v>5343.1972000000005</v>
      </c>
      <c r="Y81" s="41">
        <v>3.1199999999999999E-3</v>
      </c>
      <c r="Z81" s="18">
        <f>L81*Y81</f>
        <v>41.676938159999999</v>
      </c>
      <c r="AA81" s="28">
        <f>IF(J81&gt;0,(AC81+AK81)/J81,0)</f>
        <v>3.1011521898656482E-3</v>
      </c>
      <c r="AB81" s="41">
        <v>3.2000000000000003E-4</v>
      </c>
      <c r="AC81" s="38">
        <f>AB81*L81</f>
        <v>4.2745577600000004</v>
      </c>
      <c r="AD81" s="29">
        <v>0.22570000000000001</v>
      </c>
      <c r="AE81" s="42">
        <f>AH81*(1-AI81)*AD81</f>
        <v>42.888868200000005</v>
      </c>
      <c r="AF81" s="29">
        <f>IF(AND(AD81&gt;0,AB81&gt;0,Y81&gt;0),((Y81-AB81)*AD81)/((AD81-AB81)*Y81),0)</f>
        <v>0.89871009872784646</v>
      </c>
      <c r="AG81" s="30">
        <f t="shared" si="3"/>
        <v>0.89813821091375323</v>
      </c>
      <c r="AH81" s="35">
        <v>207</v>
      </c>
      <c r="AI81" s="66">
        <v>8.2000000000000003E-2</v>
      </c>
      <c r="AJ81" s="67">
        <v>0.21679999999999999</v>
      </c>
      <c r="AK81" s="42">
        <f t="shared" si="5"/>
        <v>41.197636799999998</v>
      </c>
      <c r="AL81" s="18">
        <v>1.85</v>
      </c>
      <c r="AM81" s="18"/>
      <c r="AN81" s="122">
        <f>AN80+AH81-AM81</f>
        <v>2826.1320000000005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53</v>
      </c>
      <c r="D82" s="44">
        <v>15000</v>
      </c>
      <c r="E82" s="44">
        <v>2</v>
      </c>
      <c r="F82" s="44">
        <v>13433</v>
      </c>
      <c r="G82" s="38">
        <v>0.8</v>
      </c>
      <c r="H82" s="38">
        <v>4.0999999999999996</v>
      </c>
      <c r="I82" s="44">
        <v>15763</v>
      </c>
      <c r="J82" s="44">
        <v>14620</v>
      </c>
      <c r="K82" s="66">
        <v>8.3000000000000004E-2</v>
      </c>
      <c r="L82" s="38">
        <f>J82*(1-K82)</f>
        <v>13406.54</v>
      </c>
      <c r="M82" s="29">
        <v>0.56200000000000006</v>
      </c>
      <c r="N82" s="26">
        <f>L82*M82</f>
        <v>7534.475480000001</v>
      </c>
      <c r="O82" s="40">
        <v>0.23899999999999999</v>
      </c>
      <c r="P82" s="26">
        <f>L82*O82</f>
        <v>3204.1630599999999</v>
      </c>
      <c r="Q82" s="40">
        <v>0.19900000000000001</v>
      </c>
      <c r="R82" s="26">
        <f>L82*Q82</f>
        <v>2667.9014600000005</v>
      </c>
      <c r="S82" s="40">
        <v>0.191</v>
      </c>
      <c r="T82" s="26">
        <f>L82*S82</f>
        <v>2560.64914</v>
      </c>
      <c r="U82" s="40">
        <v>0.51800000000000002</v>
      </c>
      <c r="V82" s="26">
        <f>L82*U82</f>
        <v>6944.5877200000004</v>
      </c>
      <c r="W82" s="40">
        <v>0.39</v>
      </c>
      <c r="X82" s="26">
        <f>W82*L82</f>
        <v>5228.5506000000005</v>
      </c>
      <c r="Y82" s="48">
        <v>3.0699999999999998E-3</v>
      </c>
      <c r="Z82" s="18">
        <f>L82*Y82</f>
        <v>41.158077800000001</v>
      </c>
      <c r="AA82" s="28">
        <f>IF(J82&gt;0,(AC82+AK82)/J82,0)</f>
        <v>2.6937340766073868E-3</v>
      </c>
      <c r="AB82" s="48">
        <v>3.1E-4</v>
      </c>
      <c r="AC82" s="38">
        <f>AB82*L82</f>
        <v>4.1560274000000001</v>
      </c>
      <c r="AD82" s="29">
        <v>0.23119999999999999</v>
      </c>
      <c r="AE82" s="42">
        <f>AH82*(1-AI82)*AD82</f>
        <v>40.905753599999997</v>
      </c>
      <c r="AF82" s="29">
        <f>IF(AND(AD82&gt;0,AB82&gt;0,Y82&gt;0),((Y82-AB82)*AD82)/((AD82-AB82)*Y82),0)</f>
        <v>0.9002298569069157</v>
      </c>
      <c r="AG82" s="30">
        <f t="shared" si="3"/>
        <v>0.88629808513279185</v>
      </c>
      <c r="AH82" s="44">
        <v>194</v>
      </c>
      <c r="AI82" s="66">
        <v>8.7999999999999995E-2</v>
      </c>
      <c r="AJ82" s="67">
        <v>0.1991</v>
      </c>
      <c r="AK82" s="42">
        <f t="shared" si="5"/>
        <v>35.226364799999999</v>
      </c>
      <c r="AL82" s="18">
        <v>1.62</v>
      </c>
      <c r="AM82" s="18"/>
      <c r="AN82" s="122">
        <f>AN81+AH82-AM82</f>
        <v>3020.1320000000005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44930</v>
      </c>
      <c r="E83" s="68"/>
      <c r="F83" s="52">
        <f>SUM(F80:F82)</f>
        <v>39142</v>
      </c>
      <c r="G83" s="53"/>
      <c r="H83" s="69"/>
      <c r="I83" s="52">
        <f>SUM(I80:I82)</f>
        <v>46076</v>
      </c>
      <c r="J83" s="52">
        <f>SUM(J80:J82)</f>
        <v>43850</v>
      </c>
      <c r="K83" s="21">
        <f>IF(J83&gt;0,(J80*K80+J81*K81+J82*K82)/J83,0)</f>
        <v>8.6002941847206388E-2</v>
      </c>
      <c r="L83" s="53">
        <f>L80+L81+L82</f>
        <v>40078.771000000001</v>
      </c>
      <c r="M83" s="54">
        <f>IF(L83&gt;0,N83/L83,0)</f>
        <v>0.54180447172394586</v>
      </c>
      <c r="N83" s="55">
        <f>N80+N81+N82</f>
        <v>21714.857349000002</v>
      </c>
      <c r="O83" s="21">
        <f>IF(L83&gt;0,P83/L83,0)</f>
        <v>0.19006699526789381</v>
      </c>
      <c r="P83" s="55">
        <f>P80+P81+P82</f>
        <v>7617.651578</v>
      </c>
      <c r="Q83" s="21">
        <f>IF(L83&gt;0,R83/L83,0)</f>
        <v>0.26812853300816042</v>
      </c>
      <c r="R83" s="55">
        <f>R80+R81+R82</f>
        <v>10746.262073000002</v>
      </c>
      <c r="S83" s="21">
        <f>IF(L83&gt;0,T83/L83,0)</f>
        <v>0.18667701030553058</v>
      </c>
      <c r="T83" s="55">
        <f>T80+T81+T82</f>
        <v>7481.7851470000005</v>
      </c>
      <c r="U83" s="21">
        <f>IF(L83&gt;0,V83/L83,0)</f>
        <v>0.514013578959295</v>
      </c>
      <c r="V83" s="55">
        <f>V80+V81+V82</f>
        <v>20601.032522000001</v>
      </c>
      <c r="W83" s="21">
        <f>IF(L83&gt;0,X83/L83,0)</f>
        <v>0.39665495231877246</v>
      </c>
      <c r="X83" s="55">
        <f>X80+X81+X82</f>
        <v>15897.443000000001</v>
      </c>
      <c r="Y83" s="56">
        <f>IF(L83&gt;0,Z83/L83,0)</f>
        <v>3.1232068667973877E-3</v>
      </c>
      <c r="Z83" s="57">
        <f>SUM(Z80:Z82)</f>
        <v>125.1742928</v>
      </c>
      <c r="AA83" s="63">
        <f>IF(L83&gt;0,(AA80*L80+AA81*L81+AA82*L82)/L83,0)</f>
        <v>2.9911961929451384E-3</v>
      </c>
      <c r="AB83" s="56">
        <f>IF(J83&gt;0,(J80*AB80+J81*AB81+J82*AB82)/J83,0)</f>
        <v>3.1998791334093498E-4</v>
      </c>
      <c r="AC83" s="53">
        <f>SUM(AC80:AC82)</f>
        <v>12.824283699999999</v>
      </c>
      <c r="AD83" s="54">
        <f>IF(J83&gt;0,(J80*AD80+J81*AD81+J82*AD82)/J83,0)</f>
        <v>0.22899543443557582</v>
      </c>
      <c r="AE83" s="59">
        <f>SUM(AE80:AE82)</f>
        <v>129.01157280000001</v>
      </c>
      <c r="AF83" s="54">
        <f>IF(AND(Z83&gt;0),((Z80*AF80+Z81*AF81+Z82*AF82)/Z83),0)</f>
        <v>0.89880509515354234</v>
      </c>
      <c r="AG83" s="58">
        <f t="shared" si="3"/>
        <v>0.89438775325951214</v>
      </c>
      <c r="AH83" s="52">
        <f>SUM(AH80:AH82)</f>
        <v>616</v>
      </c>
      <c r="AI83" s="21">
        <f>IF(AH83&gt;0,(AI80*AH80+AI81*AH81+AI82*AH82)/AH83,0)</f>
        <v>8.5285714285714284E-2</v>
      </c>
      <c r="AJ83" s="54">
        <f>IF(J83&gt;0,(AJ80*J80+AJ81*J81+AJ82*J82)/J83,0)</f>
        <v>0.20976917217787916</v>
      </c>
      <c r="AK83" s="59">
        <f>SUM(AK80:AK82)</f>
        <v>118.35923560000001</v>
      </c>
      <c r="AL83" s="70"/>
      <c r="AM83" s="57">
        <f>SUM(AM80:AM82)</f>
        <v>0</v>
      </c>
      <c r="AN83" s="124"/>
      <c r="AO83" s="125">
        <f>AN82</f>
        <v>3020.1320000000005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24" t="s">
        <v>52</v>
      </c>
      <c r="D84" s="12">
        <v>4386</v>
      </c>
      <c r="E84" s="12">
        <v>0</v>
      </c>
      <c r="F84" s="12">
        <v>7398</v>
      </c>
      <c r="G84" s="13">
        <v>0.6</v>
      </c>
      <c r="H84" s="13">
        <v>3.6</v>
      </c>
      <c r="I84" s="12">
        <v>8847</v>
      </c>
      <c r="J84" s="12">
        <v>13146</v>
      </c>
      <c r="K84" s="14">
        <v>8.5999999999999993E-2</v>
      </c>
      <c r="L84" s="25">
        <f>J84*(1-K84)</f>
        <v>12015.444000000001</v>
      </c>
      <c r="M84" s="15">
        <v>0.55400000000000005</v>
      </c>
      <c r="N84" s="26">
        <f>L84*M84</f>
        <v>6656.5559760000015</v>
      </c>
      <c r="O84" s="14">
        <v>0.13600000000000001</v>
      </c>
      <c r="P84" s="26">
        <f>L84*O84</f>
        <v>1634.1003840000003</v>
      </c>
      <c r="Q84" s="16">
        <v>0.31</v>
      </c>
      <c r="R84" s="26">
        <f>L84*Q84</f>
        <v>3724.7876400000005</v>
      </c>
      <c r="S84" s="16">
        <v>0.19500000000000001</v>
      </c>
      <c r="T84" s="26">
        <f>L84*S84</f>
        <v>2343.0115800000003</v>
      </c>
      <c r="U84" s="16">
        <v>0.51800000000000002</v>
      </c>
      <c r="V84" s="26">
        <f>L84*U84</f>
        <v>6223.9999920000009</v>
      </c>
      <c r="W84" s="16">
        <v>0.39</v>
      </c>
      <c r="X84" s="26">
        <f>W84*L84</f>
        <v>4686.0231600000006</v>
      </c>
      <c r="Y84" s="17">
        <v>3.0100000000000001E-3</v>
      </c>
      <c r="Z84" s="61">
        <f>L84*Y84</f>
        <v>36.166486440000007</v>
      </c>
      <c r="AA84" s="28">
        <f>IF(J84&gt;0,(AC84+AK84)/J84,0)</f>
        <v>2.8973049109995434E-3</v>
      </c>
      <c r="AB84" s="17">
        <v>2.9E-4</v>
      </c>
      <c r="AC84" s="25">
        <f>AB84*L84</f>
        <v>3.4844787600000005</v>
      </c>
      <c r="AD84" s="141">
        <v>0.23419999999999999</v>
      </c>
      <c r="AE84" s="31">
        <f>AH84*(1-AI84)*AD84</f>
        <v>34.677525600000003</v>
      </c>
      <c r="AF84" s="29">
        <f>IF(AND(AD84&gt;0,AB84&gt;0,Y84&gt;0),((Y84-AB84)*AD84)/((AD84-AB84)*Y84),0)</f>
        <v>0.90477482962964872</v>
      </c>
      <c r="AG84" s="62">
        <f t="shared" si="3"/>
        <v>0.90102506789411763</v>
      </c>
      <c r="AH84" s="12">
        <v>162</v>
      </c>
      <c r="AI84" s="14">
        <v>8.5999999999999993E-2</v>
      </c>
      <c r="AJ84" s="15">
        <v>0.23369999999999999</v>
      </c>
      <c r="AK84" s="31">
        <f t="shared" si="5"/>
        <v>34.603491599999998</v>
      </c>
      <c r="AL84" s="19">
        <v>1.6</v>
      </c>
      <c r="AM84" s="19">
        <v>1003.66</v>
      </c>
      <c r="AN84" s="119">
        <f>AN82+AH84-AM84</f>
        <v>2178.4720000000007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47" t="s">
        <v>51</v>
      </c>
      <c r="D85" s="35">
        <v>17718</v>
      </c>
      <c r="E85" s="44">
        <v>1</v>
      </c>
      <c r="F85" s="35">
        <v>14123</v>
      </c>
      <c r="G85" s="36">
        <v>0.9</v>
      </c>
      <c r="H85" s="38">
        <v>4</v>
      </c>
      <c r="I85" s="35">
        <v>14793</v>
      </c>
      <c r="J85" s="35">
        <v>13255</v>
      </c>
      <c r="K85" s="66">
        <v>8.7999999999999995E-2</v>
      </c>
      <c r="L85" s="38">
        <f>J85*(1-K85)</f>
        <v>12088.560000000001</v>
      </c>
      <c r="M85" s="39">
        <v>0.52800000000000002</v>
      </c>
      <c r="N85" s="26">
        <f>L85*M85</f>
        <v>6382.759680000001</v>
      </c>
      <c r="O85" s="37">
        <v>0.157</v>
      </c>
      <c r="P85" s="26">
        <f>L85*O85</f>
        <v>1897.9039200000002</v>
      </c>
      <c r="Q85" s="40">
        <v>0.315</v>
      </c>
      <c r="R85" s="26">
        <f>L85*Q85</f>
        <v>3807.8964000000005</v>
      </c>
      <c r="S85" s="40">
        <v>0.191</v>
      </c>
      <c r="T85" s="26">
        <f>L85*S85</f>
        <v>2308.9149600000001</v>
      </c>
      <c r="U85" s="40">
        <v>0.51100000000000001</v>
      </c>
      <c r="V85" s="26">
        <f>L85*U85</f>
        <v>6177.2541600000004</v>
      </c>
      <c r="W85" s="40">
        <v>0.39</v>
      </c>
      <c r="X85" s="26">
        <f>W85*L85</f>
        <v>4714.5384000000004</v>
      </c>
      <c r="Y85" s="41">
        <v>3.0000000000000001E-3</v>
      </c>
      <c r="Z85" s="18">
        <f>L85*Y85</f>
        <v>36.265680000000003</v>
      </c>
      <c r="AA85" s="28">
        <f>IF(J85&gt;0,(AC85+AK85)/J85,0)</f>
        <v>2.5415454998113916E-3</v>
      </c>
      <c r="AB85" s="41">
        <v>2.7999999999999998E-4</v>
      </c>
      <c r="AC85" s="38">
        <f>AB85*L85</f>
        <v>3.3847968000000002</v>
      </c>
      <c r="AD85" s="29">
        <v>0.22789999999999999</v>
      </c>
      <c r="AE85" s="42">
        <f>AH85*(1-AI85)*AD85</f>
        <v>32.839478399999997</v>
      </c>
      <c r="AF85" s="29">
        <f>IF(AND(AD85&gt;0,AB85&gt;0,Y85&gt;0),((Y85-AB85)*AD85)/((AD85-AB85)*Y85),0)</f>
        <v>0.90778197580763265</v>
      </c>
      <c r="AG85" s="30">
        <f t="shared" si="3"/>
        <v>0.89101714166681678</v>
      </c>
      <c r="AH85" s="35">
        <v>158</v>
      </c>
      <c r="AI85" s="66">
        <v>8.7999999999999995E-2</v>
      </c>
      <c r="AJ85" s="67">
        <v>0.21029999999999999</v>
      </c>
      <c r="AK85" s="42">
        <f t="shared" si="5"/>
        <v>30.3033888</v>
      </c>
      <c r="AL85" s="18">
        <v>1.6</v>
      </c>
      <c r="AM85" s="18"/>
      <c r="AN85" s="122">
        <f>AN84+AH85-AM85</f>
        <v>2336.4720000000007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49</v>
      </c>
      <c r="D86" s="44">
        <v>15616</v>
      </c>
      <c r="E86" s="44">
        <v>0</v>
      </c>
      <c r="F86" s="44">
        <v>15385</v>
      </c>
      <c r="G86" s="38">
        <v>0.8</v>
      </c>
      <c r="H86" s="38">
        <v>3.9</v>
      </c>
      <c r="I86" s="44">
        <v>16652</v>
      </c>
      <c r="J86" s="44">
        <v>13241</v>
      </c>
      <c r="K86" s="66">
        <v>7.8E-2</v>
      </c>
      <c r="L86" s="38">
        <f>J86*(1-K86)</f>
        <v>12208.202000000001</v>
      </c>
      <c r="M86" s="29">
        <v>0.61799999999999999</v>
      </c>
      <c r="N86" s="26">
        <f>L86*M86</f>
        <v>7544.6688360000007</v>
      </c>
      <c r="O86" s="40">
        <v>0.20499999999999999</v>
      </c>
      <c r="P86" s="26">
        <f>L86*O86</f>
        <v>2502.6814100000001</v>
      </c>
      <c r="Q86" s="40">
        <v>0.17699999999999999</v>
      </c>
      <c r="R86" s="26">
        <f>L86*Q86</f>
        <v>2160.8517540000003</v>
      </c>
      <c r="S86" s="40">
        <v>0.182</v>
      </c>
      <c r="T86" s="26">
        <f>L86*S86</f>
        <v>2221.8927640000002</v>
      </c>
      <c r="U86" s="40">
        <v>0.51700000000000002</v>
      </c>
      <c r="V86" s="26">
        <f>L86*U86</f>
        <v>6311.6404340000008</v>
      </c>
      <c r="W86" s="40">
        <v>0.4</v>
      </c>
      <c r="X86" s="26">
        <f>W86*L86</f>
        <v>4883.2808000000005</v>
      </c>
      <c r="Y86" s="48">
        <v>2.97E-3</v>
      </c>
      <c r="Z86" s="18">
        <f>L86*Y86</f>
        <v>36.258359940000005</v>
      </c>
      <c r="AA86" s="28">
        <f>IF(J86&gt;0,(AC86+AK86)/J86,0)</f>
        <v>2.4706107182236995E-3</v>
      </c>
      <c r="AB86" s="48">
        <v>2.5999999999999998E-4</v>
      </c>
      <c r="AC86" s="38">
        <f>AB86*L86</f>
        <v>3.1741325200000001</v>
      </c>
      <c r="AD86" s="29">
        <v>0.2215</v>
      </c>
      <c r="AE86" s="42">
        <f>AH86*(1-AI86)*AD86</f>
        <v>30.503208000000004</v>
      </c>
      <c r="AF86" s="29">
        <f>IF(AND(AD86&gt;0,AB86&gt;0,Y86&gt;0),((Y86-AB86)*AD86)/((AD86-AB86)*Y86),0)</f>
        <v>0.91353022784951921</v>
      </c>
      <c r="AG86" s="30">
        <f t="shared" si="3"/>
        <v>0.89584873970466727</v>
      </c>
      <c r="AH86" s="44">
        <v>151</v>
      </c>
      <c r="AI86" s="66">
        <v>8.7999999999999995E-2</v>
      </c>
      <c r="AJ86" s="67">
        <v>0.2145</v>
      </c>
      <c r="AK86" s="42">
        <f t="shared" si="5"/>
        <v>29.539224000000004</v>
      </c>
      <c r="AL86" s="18">
        <v>1.58</v>
      </c>
      <c r="AM86" s="18"/>
      <c r="AN86" s="122">
        <f>AN85+AH86-AM86</f>
        <v>2487.4720000000007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37720</v>
      </c>
      <c r="E87" s="68"/>
      <c r="F87" s="52">
        <f>SUM(F84:F86)</f>
        <v>36906</v>
      </c>
      <c r="G87" s="53"/>
      <c r="H87" s="69"/>
      <c r="I87" s="52">
        <f>SUM(I84:I86)</f>
        <v>40292</v>
      </c>
      <c r="J87" s="52">
        <f>SUM(J84:J86)</f>
        <v>39642</v>
      </c>
      <c r="K87" s="21">
        <f>IF(J87&gt;0,(J84*K84+J85*K85+J86*K86)/J87,0)</f>
        <v>8.3996619746733253E-2</v>
      </c>
      <c r="L87" s="53">
        <f>L84+L85+L86</f>
        <v>36312.206000000006</v>
      </c>
      <c r="M87" s="54">
        <f>IF(L87&gt;0,N87/L87,0)</f>
        <v>0.56686130531425161</v>
      </c>
      <c r="N87" s="55">
        <f>N84+N85+N86</f>
        <v>20583.984492000003</v>
      </c>
      <c r="O87" s="21">
        <f>IF(L87&gt;0,P87/L87,0)</f>
        <v>0.16618890391842348</v>
      </c>
      <c r="P87" s="55">
        <f>P84+P85+P86</f>
        <v>6034.6857140000011</v>
      </c>
      <c r="Q87" s="21">
        <f>IF(L87&gt;0,R87/L87,0)</f>
        <v>0.26694979076732489</v>
      </c>
      <c r="R87" s="55">
        <f>R84+R85+R86</f>
        <v>9693.5357940000013</v>
      </c>
      <c r="S87" s="21">
        <f>IF(L87&gt;0,T87/L87,0)</f>
        <v>0.18929776130924128</v>
      </c>
      <c r="T87" s="55">
        <f>T84+T85+T86</f>
        <v>6873.8193040000006</v>
      </c>
      <c r="U87" s="21">
        <f>IF(L87&gt;0,V87/L87,0)</f>
        <v>0.51533345525744156</v>
      </c>
      <c r="V87" s="55">
        <f>V84+V85+V86</f>
        <v>18712.894586000002</v>
      </c>
      <c r="W87" s="21">
        <f>IF(L87&gt;0,X87/L87,0)</f>
        <v>0.39336201055920428</v>
      </c>
      <c r="X87" s="55">
        <f>X84+X85+X86</f>
        <v>14283.842360000002</v>
      </c>
      <c r="Y87" s="56">
        <f>IF(L87&gt;0,Z87/L87,0)</f>
        <v>2.9932228953536998E-3</v>
      </c>
      <c r="Z87" s="57">
        <f>SUM(Z84:Z86)</f>
        <v>108.69052638000001</v>
      </c>
      <c r="AA87" s="63">
        <f>IF(L87&gt;0,(AA84*L84+AA85*L85+AA86*L86)/L87,0)</f>
        <v>2.6354153445725661E-3</v>
      </c>
      <c r="AB87" s="56">
        <f>IF(J87&gt;0,(J84*AB84+J85*AB85+J86*AB86)/J87,0)</f>
        <v>2.7663589122647696E-4</v>
      </c>
      <c r="AC87" s="53">
        <f>SUM(AC84:AC86)</f>
        <v>10.043408080000001</v>
      </c>
      <c r="AD87" s="54">
        <f>IF(J87&gt;0,(J84*AD84+J85*AD85+J86*AD86)/J87,0)</f>
        <v>0.22785150093335352</v>
      </c>
      <c r="AE87" s="59">
        <f>SUM(AE84:AE86)</f>
        <v>98.020212000000001</v>
      </c>
      <c r="AF87" s="54">
        <f>IF(AND(Z87&gt;0),((Z84*AF84+Z85*AF85+Z86*AF86)/Z87),0)</f>
        <v>0.90869893042558136</v>
      </c>
      <c r="AG87" s="58">
        <f t="shared" si="3"/>
        <v>0.89616101156436867</v>
      </c>
      <c r="AH87" s="52">
        <f>SUM(AH84:AH86)</f>
        <v>471</v>
      </c>
      <c r="AI87" s="21">
        <f>IF(AH87&gt;0,(AI84*AH84+AI85*AH85+AI86*AH86)/AH87,0)</f>
        <v>8.7312101910828013E-2</v>
      </c>
      <c r="AJ87" s="54">
        <f>IF(J87&gt;0,(AJ84*J84+AJ85*J85+AJ86*J86)/J87,0)</f>
        <v>0.21946272135613742</v>
      </c>
      <c r="AK87" s="59">
        <f>SUM(AK84:AK86)</f>
        <v>94.44610440000001</v>
      </c>
      <c r="AL87" s="70"/>
      <c r="AM87" s="57">
        <f>SUM(AM84:AM86)</f>
        <v>1003.66</v>
      </c>
      <c r="AN87" s="124"/>
      <c r="AO87" s="125">
        <f>AN86</f>
        <v>2487.4720000000007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24" t="s">
        <v>52</v>
      </c>
      <c r="D88" s="12">
        <v>4777</v>
      </c>
      <c r="E88" s="12">
        <v>1</v>
      </c>
      <c r="F88" s="12">
        <v>8003</v>
      </c>
      <c r="G88" s="13">
        <v>0.6</v>
      </c>
      <c r="H88" s="13">
        <v>3.4</v>
      </c>
      <c r="I88" s="12">
        <v>8794</v>
      </c>
      <c r="J88" s="12">
        <v>13404</v>
      </c>
      <c r="K88" s="14">
        <v>8.6999999999999994E-2</v>
      </c>
      <c r="L88" s="25">
        <f>J88*(1-K88)</f>
        <v>12237.852000000001</v>
      </c>
      <c r="M88" s="15">
        <v>0.621</v>
      </c>
      <c r="N88" s="26">
        <f>L88*M88</f>
        <v>7599.7060920000004</v>
      </c>
      <c r="O88" s="14">
        <v>0.17399999999999999</v>
      </c>
      <c r="P88" s="26">
        <f>L88*O88</f>
        <v>2129.3862479999998</v>
      </c>
      <c r="Q88" s="16">
        <v>0.20499999999999999</v>
      </c>
      <c r="R88" s="26">
        <f>L88*Q88</f>
        <v>2508.7596600000002</v>
      </c>
      <c r="S88" s="16">
        <v>0.17199999999999999</v>
      </c>
      <c r="T88" s="26">
        <f>L88*S88</f>
        <v>2104.9105439999998</v>
      </c>
      <c r="U88" s="16">
        <v>0.50700000000000001</v>
      </c>
      <c r="V88" s="26">
        <f>L88*U88</f>
        <v>6204.5909640000009</v>
      </c>
      <c r="W88" s="16">
        <v>0.39</v>
      </c>
      <c r="X88" s="26">
        <f>W88*L88</f>
        <v>4772.7622800000008</v>
      </c>
      <c r="Y88" s="17">
        <v>3.0200000000000001E-3</v>
      </c>
      <c r="Z88" s="61">
        <f>L88*Y88</f>
        <v>36.958313040000007</v>
      </c>
      <c r="AA88" s="28">
        <f>IF(J88&gt;0,(AC88+AK88)/J88,0)</f>
        <v>3.1906462787227694E-3</v>
      </c>
      <c r="AB88" s="17">
        <v>2.5999999999999998E-4</v>
      </c>
      <c r="AC88" s="25">
        <f>AB88*L88</f>
        <v>3.1818415199999999</v>
      </c>
      <c r="AD88" s="141">
        <v>0.22270000000000001</v>
      </c>
      <c r="AE88" s="31">
        <f>AH88*(1-AI88)*AD88</f>
        <v>38.146728400000001</v>
      </c>
      <c r="AF88" s="29">
        <f>IF(AND(AD88&gt;0,AB88&gt;0,Y88&gt;0),((Y88-AB88)*AD88)/((AD88-AB88)*Y88),0)</f>
        <v>0.91497550943122108</v>
      </c>
      <c r="AG88" s="62">
        <f t="shared" si="3"/>
        <v>0.91954634630036292</v>
      </c>
      <c r="AH88" s="12">
        <v>187</v>
      </c>
      <c r="AI88" s="14">
        <v>8.4000000000000005E-2</v>
      </c>
      <c r="AJ88" s="15">
        <v>0.2311</v>
      </c>
      <c r="AK88" s="31">
        <f t="shared" si="5"/>
        <v>39.5855812</v>
      </c>
      <c r="AL88" s="19">
        <v>1.6</v>
      </c>
      <c r="AM88" s="19">
        <v>1006.44</v>
      </c>
      <c r="AN88" s="119">
        <f>AN86+AH88-AM88</f>
        <v>1668.0320000000006</v>
      </c>
      <c r="AO88" s="120"/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11" t="s">
        <v>54</v>
      </c>
      <c r="D89" s="35">
        <v>19397</v>
      </c>
      <c r="E89" s="44">
        <v>0</v>
      </c>
      <c r="F89" s="35">
        <v>15321</v>
      </c>
      <c r="G89" s="36">
        <v>0.7</v>
      </c>
      <c r="H89" s="38">
        <v>4.0999999999999996</v>
      </c>
      <c r="I89" s="35">
        <v>15414</v>
      </c>
      <c r="J89" s="35">
        <v>14627</v>
      </c>
      <c r="K89" s="66">
        <v>8.2000000000000003E-2</v>
      </c>
      <c r="L89" s="38">
        <f>J89*(1-K89)</f>
        <v>13427.586000000001</v>
      </c>
      <c r="M89" s="39">
        <v>0.63100000000000001</v>
      </c>
      <c r="N89" s="26">
        <f>L89*M89</f>
        <v>8472.8067660000015</v>
      </c>
      <c r="O89" s="37">
        <v>0.16300000000000001</v>
      </c>
      <c r="P89" s="26">
        <f>L89*O89</f>
        <v>2188.6965180000002</v>
      </c>
      <c r="Q89" s="40">
        <v>0.20599999999999999</v>
      </c>
      <c r="R89" s="26">
        <f>L89*Q89</f>
        <v>2766.0827159999999</v>
      </c>
      <c r="S89" s="40">
        <v>0.17599999999999999</v>
      </c>
      <c r="T89" s="26">
        <f>L89*S89</f>
        <v>2363.2551360000002</v>
      </c>
      <c r="U89" s="40">
        <v>0.51500000000000001</v>
      </c>
      <c r="V89" s="26">
        <f>L89*U89</f>
        <v>6915.2067900000011</v>
      </c>
      <c r="W89" s="40">
        <v>0.4</v>
      </c>
      <c r="X89" s="26">
        <f>W89*L89</f>
        <v>5371.0344000000005</v>
      </c>
      <c r="Y89" s="41">
        <v>3.0999999999999999E-3</v>
      </c>
      <c r="Z89" s="18">
        <f>L89*Y89</f>
        <v>41.625516600000005</v>
      </c>
      <c r="AA89" s="28">
        <f>IF(J89&gt;0,(AC89+AK89)/J89,0)</f>
        <v>2.7360258385178094E-3</v>
      </c>
      <c r="AB89" s="41">
        <v>2.9E-4</v>
      </c>
      <c r="AC89" s="38">
        <f>AB89*L89</f>
        <v>3.8939999400000005</v>
      </c>
      <c r="AD89" s="29">
        <v>0.224</v>
      </c>
      <c r="AE89" s="42">
        <f>AH89*(1-AI89)*AD89</f>
        <v>38.080896000000003</v>
      </c>
      <c r="AF89" s="29">
        <f>IF(AND(AD89&gt;0,AB89&gt;0,Y89&gt;0),((Y89-AB89)*AD89)/((AD89-AB89)*Y89),0)</f>
        <v>0.90762666528238611</v>
      </c>
      <c r="AG89" s="30">
        <f t="shared" si="3"/>
        <v>0.89522857264135702</v>
      </c>
      <c r="AH89" s="35">
        <v>186</v>
      </c>
      <c r="AI89" s="66">
        <v>8.5999999999999993E-2</v>
      </c>
      <c r="AJ89" s="67">
        <v>0.21249999999999999</v>
      </c>
      <c r="AK89" s="42">
        <f t="shared" si="5"/>
        <v>36.12585</v>
      </c>
      <c r="AL89" s="18">
        <v>1.7</v>
      </c>
      <c r="AM89" s="18"/>
      <c r="AN89" s="122">
        <f>AN88+AH89-AM89</f>
        <v>1854.0320000000006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53</v>
      </c>
      <c r="D90" s="44">
        <v>16600</v>
      </c>
      <c r="E90" s="44">
        <v>1</v>
      </c>
      <c r="F90" s="44">
        <v>15926</v>
      </c>
      <c r="G90" s="38">
        <v>0.6</v>
      </c>
      <c r="H90" s="38">
        <v>3</v>
      </c>
      <c r="I90" s="44">
        <v>16369</v>
      </c>
      <c r="J90" s="44">
        <v>14782</v>
      </c>
      <c r="K90" s="66">
        <v>7.9000000000000001E-2</v>
      </c>
      <c r="L90" s="38">
        <f>J90*(1-K90)</f>
        <v>13614.222</v>
      </c>
      <c r="M90" s="29">
        <v>0.65100000000000002</v>
      </c>
      <c r="N90" s="26">
        <f>L90*M90</f>
        <v>8862.8585220000004</v>
      </c>
      <c r="O90" s="40">
        <v>0.25800000000000001</v>
      </c>
      <c r="P90" s="26">
        <f>L90*O90</f>
        <v>3512.4692759999998</v>
      </c>
      <c r="Q90" s="40">
        <v>9.0999999999999998E-2</v>
      </c>
      <c r="R90" s="26">
        <f>L90*Q90</f>
        <v>1238.894202</v>
      </c>
      <c r="S90" s="40">
        <v>0.16800000000000001</v>
      </c>
      <c r="T90" s="26">
        <f>L90*S90</f>
        <v>2287.189296</v>
      </c>
      <c r="U90" s="40">
        <v>0.54800000000000004</v>
      </c>
      <c r="V90" s="26">
        <f>L90*U90</f>
        <v>7460.593656</v>
      </c>
      <c r="W90" s="40">
        <v>0.41</v>
      </c>
      <c r="X90" s="26">
        <f>W90*L90</f>
        <v>5581.8310199999996</v>
      </c>
      <c r="Y90" s="48">
        <v>3.1900000000000001E-3</v>
      </c>
      <c r="Z90" s="18">
        <f>L90*Y90</f>
        <v>43.429368180000004</v>
      </c>
      <c r="AA90" s="28">
        <f>IF(J90&gt;0,(AC90+AK90)/J90,0)</f>
        <v>3.067859542687052E-3</v>
      </c>
      <c r="AB90" s="48">
        <v>2.7999999999999998E-4</v>
      </c>
      <c r="AC90" s="38">
        <f>AB90*L90</f>
        <v>3.8119821599999995</v>
      </c>
      <c r="AD90" s="29">
        <v>0.22750000000000001</v>
      </c>
      <c r="AE90" s="42">
        <f>AH90*(1-AI90)*AD90</f>
        <v>44.033990000000003</v>
      </c>
      <c r="AF90" s="29">
        <f>IF(AND(AD90&gt;0,AB90&gt;0,Y90&gt;0),((Y90-AB90)*AD90)/((AD90-AB90)*Y90),0)</f>
        <v>0.91334982819462396</v>
      </c>
      <c r="AG90" s="30">
        <f t="shared" si="3"/>
        <v>0.90991837280222121</v>
      </c>
      <c r="AH90" s="44">
        <v>212</v>
      </c>
      <c r="AI90" s="66">
        <v>8.6999999999999994E-2</v>
      </c>
      <c r="AJ90" s="67">
        <v>0.21460000000000001</v>
      </c>
      <c r="AK90" s="42">
        <f t="shared" si="5"/>
        <v>41.537117600000002</v>
      </c>
      <c r="AL90" s="18">
        <v>1.71</v>
      </c>
      <c r="AM90" s="18"/>
      <c r="AN90" s="122">
        <f>AN89+AH90-AM90</f>
        <v>2066.0320000000006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40774</v>
      </c>
      <c r="E91" s="68"/>
      <c r="F91" s="52">
        <f>SUM(F88:F90)</f>
        <v>39250</v>
      </c>
      <c r="G91" s="53"/>
      <c r="H91" s="69"/>
      <c r="I91" s="52">
        <f>SUM(I88:I90)</f>
        <v>40577</v>
      </c>
      <c r="J91" s="52">
        <f>SUM(J88:J90)</f>
        <v>42813</v>
      </c>
      <c r="K91" s="21">
        <f>IF(J91&gt;0,(J88*K88+J89*K89+J90*K90)/J91,0)</f>
        <v>8.2529605493658467E-2</v>
      </c>
      <c r="L91" s="53">
        <f>L88+L89+L90</f>
        <v>39279.660000000003</v>
      </c>
      <c r="M91" s="54">
        <f>IF(L91&gt;0,N91/L91,0)</f>
        <v>0.63481637519265699</v>
      </c>
      <c r="N91" s="55">
        <f>N88+N89+N90</f>
        <v>24935.371380000004</v>
      </c>
      <c r="O91" s="21">
        <f>IF(L91&gt;0,P91/L91,0)</f>
        <v>0.19935386513019712</v>
      </c>
      <c r="P91" s="55">
        <f>P88+P89+P90</f>
        <v>7830.5520419999993</v>
      </c>
      <c r="Q91" s="21">
        <f>IF(L91&gt;0,R91/L91,0)</f>
        <v>0.16582975967714586</v>
      </c>
      <c r="R91" s="55">
        <f>R88+R89+R90</f>
        <v>6513.736578</v>
      </c>
      <c r="S91" s="21">
        <f>IF(L91&gt;0,T91/L91,0)</f>
        <v>0.17198099413284126</v>
      </c>
      <c r="T91" s="55">
        <f>T88+T89+T90</f>
        <v>6755.3549760000005</v>
      </c>
      <c r="U91" s="21">
        <f>IF(L91&gt;0,V91/L91,0)</f>
        <v>0.52394525334486097</v>
      </c>
      <c r="V91" s="55">
        <f>V88+V89+V90</f>
        <v>20580.391410000004</v>
      </c>
      <c r="W91" s="21">
        <f>IF(L91&gt;0,X91/L91,0)</f>
        <v>0.40035040272751848</v>
      </c>
      <c r="X91" s="55">
        <f>X88+X89+X90</f>
        <v>15725.627700000001</v>
      </c>
      <c r="Y91" s="56">
        <f>IF(L91&gt;0,Z91/L91,0)</f>
        <v>3.1062691942852867E-3</v>
      </c>
      <c r="Z91" s="57">
        <f>SUM(Z88:Z90)</f>
        <v>122.01319782000002</v>
      </c>
      <c r="AA91" s="63">
        <f>IF(L91&gt;0,(AA88*L88+AA89*L89+AA90*L90)/L91,0)</f>
        <v>2.9926786552439606E-3</v>
      </c>
      <c r="AB91" s="56">
        <f>IF(J91&gt;0,(J88*AB88+J89*AB89+J90*AB90)/J91,0)</f>
        <v>2.7715483614789896E-4</v>
      </c>
      <c r="AC91" s="53">
        <f>SUM(AC88:AC90)</f>
        <v>10.887823619999999</v>
      </c>
      <c r="AD91" s="54">
        <f>IF(J91&gt;0,(J88*AD88+J89*AD89+J90*AD90)/J91,0)</f>
        <v>0.22480143414383483</v>
      </c>
      <c r="AE91" s="59">
        <f>SUM(AE88:AE90)</f>
        <v>120.2616144</v>
      </c>
      <c r="AF91" s="54">
        <f>IF(AND(Z91&gt;0),((Z88*AF88+Z89*AF89+Z90*AF90)/Z91),0)</f>
        <v>0.9118897633824119</v>
      </c>
      <c r="AG91" s="58">
        <f t="shared" si="3"/>
        <v>0.90853858678105115</v>
      </c>
      <c r="AH91" s="52">
        <f>SUM(AH88:AH90)</f>
        <v>585</v>
      </c>
      <c r="AI91" s="21">
        <f>IF(AH91&gt;0,(AI88*AH88+AI89*AH89+AI90*AH90)/AH91,0)</f>
        <v>8.5723076923076916E-2</v>
      </c>
      <c r="AJ91" s="54">
        <f>IF(J91&gt;0,(AJ88*J88+AJ89*J89+AJ90*J90)/J91,0)</f>
        <v>0.21904839885081634</v>
      </c>
      <c r="AK91" s="59">
        <f>SUM(AK88:AK90)</f>
        <v>117.24854879999999</v>
      </c>
      <c r="AL91" s="70"/>
      <c r="AM91" s="57">
        <f>SUM(AM88:AM90)</f>
        <v>1006.44</v>
      </c>
      <c r="AN91" s="124"/>
      <c r="AO91" s="125">
        <f>AN90</f>
        <v>2066.0320000000006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52</v>
      </c>
      <c r="D92" s="12">
        <v>3916</v>
      </c>
      <c r="E92" s="12">
        <v>1</v>
      </c>
      <c r="F92" s="12">
        <v>10876</v>
      </c>
      <c r="G92" s="13">
        <v>0.4</v>
      </c>
      <c r="H92" s="13">
        <v>3.7</v>
      </c>
      <c r="I92" s="12">
        <v>11695</v>
      </c>
      <c r="J92" s="12">
        <v>15069</v>
      </c>
      <c r="K92" s="14">
        <v>8.2000000000000003E-2</v>
      </c>
      <c r="L92" s="25">
        <f>J92*(1-K92)</f>
        <v>13833.342000000001</v>
      </c>
      <c r="M92" s="15">
        <v>0.60399999999999998</v>
      </c>
      <c r="N92" s="26">
        <f>L92*M92</f>
        <v>8355.3385679999992</v>
      </c>
      <c r="O92" s="14">
        <v>0.20499999999999999</v>
      </c>
      <c r="P92" s="26">
        <f>L92*O92</f>
        <v>2835.83511</v>
      </c>
      <c r="Q92" s="16">
        <v>0.191</v>
      </c>
      <c r="R92" s="26">
        <f>L92*Q92</f>
        <v>2642.168322</v>
      </c>
      <c r="S92" s="16">
        <v>0.17199999999999999</v>
      </c>
      <c r="T92" s="26">
        <f>L92*S92</f>
        <v>2379.334824</v>
      </c>
      <c r="U92" s="16">
        <v>0.54300000000000004</v>
      </c>
      <c r="V92" s="26">
        <f>L92*U92</f>
        <v>7511.5047060000006</v>
      </c>
      <c r="W92" s="16">
        <v>0.39</v>
      </c>
      <c r="X92" s="26">
        <f>W92*L92</f>
        <v>5395.0033800000001</v>
      </c>
      <c r="Y92" s="17">
        <v>3.1800000000000001E-3</v>
      </c>
      <c r="Z92" s="61">
        <f>L92*Y92</f>
        <v>43.990027560000001</v>
      </c>
      <c r="AA92" s="28">
        <f>IF(J92&gt;0,(AC92+AK92)/J92,0)</f>
        <v>3.1377977530028535E-3</v>
      </c>
      <c r="AB92" s="17">
        <v>2.7E-4</v>
      </c>
      <c r="AC92" s="25">
        <f>AB92*L92</f>
        <v>3.7350023400000003</v>
      </c>
      <c r="AD92" s="141">
        <v>0.2238</v>
      </c>
      <c r="AE92" s="31">
        <f>AH92*(1-AI92)*AD92</f>
        <v>45.100176000000005</v>
      </c>
      <c r="AF92" s="29">
        <f>IF(AND(AD92&gt;0,AB92&gt;0,Y92&gt;0),((Y92-AB92)*AD92)/((AD92-AB92)*Y92),0)</f>
        <v>0.91619967435041016</v>
      </c>
      <c r="AG92" s="62">
        <f t="shared" si="3"/>
        <v>0.91509572948009654</v>
      </c>
      <c r="AH92" s="12">
        <v>220</v>
      </c>
      <c r="AI92" s="14">
        <v>8.4000000000000005E-2</v>
      </c>
      <c r="AJ92" s="15">
        <v>0.21609999999999999</v>
      </c>
      <c r="AK92" s="31">
        <f t="shared" ref="AK92:AK102" si="6">AH92*(1-AI92)*AJ92</f>
        <v>43.548471999999997</v>
      </c>
      <c r="AL92" s="19">
        <v>1.7</v>
      </c>
      <c r="AM92" s="19">
        <v>1000.32</v>
      </c>
      <c r="AN92" s="119">
        <f>AN90+AH92-AM92</f>
        <v>1285.7120000000004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54</v>
      </c>
      <c r="D93" s="35">
        <v>18624</v>
      </c>
      <c r="E93" s="44">
        <v>4</v>
      </c>
      <c r="F93" s="35">
        <v>15240</v>
      </c>
      <c r="G93" s="36">
        <v>0.6</v>
      </c>
      <c r="H93" s="38">
        <v>3.3</v>
      </c>
      <c r="I93" s="35">
        <v>15967</v>
      </c>
      <c r="J93" s="35">
        <v>15156</v>
      </c>
      <c r="K93" s="66">
        <v>8.2000000000000003E-2</v>
      </c>
      <c r="L93" s="38">
        <f>J93*(1-K93)</f>
        <v>13913.208000000001</v>
      </c>
      <c r="M93" s="39">
        <v>0.65700000000000003</v>
      </c>
      <c r="N93" s="26">
        <f>L93*M93</f>
        <v>9140.9776560000009</v>
      </c>
      <c r="O93" s="37">
        <v>0.19700000000000001</v>
      </c>
      <c r="P93" s="26">
        <f>L93*O93</f>
        <v>2740.9019760000001</v>
      </c>
      <c r="Q93" s="40">
        <v>0.14599999999999999</v>
      </c>
      <c r="R93" s="26">
        <f>L93*Q93</f>
        <v>2031.328368</v>
      </c>
      <c r="S93" s="40">
        <v>0.191</v>
      </c>
      <c r="T93" s="26">
        <f>L93*S93</f>
        <v>2657.422728</v>
      </c>
      <c r="U93" s="40">
        <v>0.51500000000000001</v>
      </c>
      <c r="V93" s="26">
        <f>L93*U93</f>
        <v>7165.3021200000003</v>
      </c>
      <c r="W93" s="40">
        <v>0.41</v>
      </c>
      <c r="X93" s="26">
        <f>W93*L93</f>
        <v>5704.4152800000002</v>
      </c>
      <c r="Y93" s="41">
        <v>3.16E-3</v>
      </c>
      <c r="Z93" s="18">
        <f>L93*Y93</f>
        <v>43.965737279999999</v>
      </c>
      <c r="AA93" s="28">
        <f>IF(J93&gt;0,(AC93+AK93)/J93,0)</f>
        <v>2.9149280997624706E-3</v>
      </c>
      <c r="AB93" s="41">
        <v>2.5999999999999998E-4</v>
      </c>
      <c r="AC93" s="38">
        <f>AB93*L93</f>
        <v>3.6174340799999998</v>
      </c>
      <c r="AD93" s="29">
        <v>0.22409999999999999</v>
      </c>
      <c r="AE93" s="42">
        <f>AH93*(1-AI93)*AD93</f>
        <v>41.1487938</v>
      </c>
      <c r="AF93" s="29">
        <f>IF(AND(AD93&gt;0,AB93&gt;0,Y93&gt;0),((Y93-AB93)*AD93)/((AD93-AB93)*Y93),0)</f>
        <v>0.91878749287465755</v>
      </c>
      <c r="AG93" s="30">
        <f t="shared" si="3"/>
        <v>0.9118772573046815</v>
      </c>
      <c r="AH93" s="35">
        <v>202</v>
      </c>
      <c r="AI93" s="66">
        <v>9.0999999999999998E-2</v>
      </c>
      <c r="AJ93" s="67">
        <v>0.22090000000000001</v>
      </c>
      <c r="AK93" s="42">
        <f t="shared" si="6"/>
        <v>40.561216200000004</v>
      </c>
      <c r="AL93" s="18">
        <v>1.7</v>
      </c>
      <c r="AM93" s="18"/>
      <c r="AN93" s="122">
        <f>AN92+AH93-AM93</f>
        <v>1487.7120000000004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50</v>
      </c>
      <c r="D94" s="44">
        <v>17400</v>
      </c>
      <c r="E94" s="44">
        <v>3</v>
      </c>
      <c r="F94" s="44">
        <v>16350</v>
      </c>
      <c r="G94" s="38">
        <v>0.5</v>
      </c>
      <c r="H94" s="38">
        <v>3</v>
      </c>
      <c r="I94" s="44">
        <v>17006</v>
      </c>
      <c r="J94" s="44">
        <v>15116</v>
      </c>
      <c r="K94" s="66">
        <v>0.08</v>
      </c>
      <c r="L94" s="38">
        <f>J94*(1-K94)</f>
        <v>13906.720000000001</v>
      </c>
      <c r="M94" s="29">
        <v>0.65800000000000003</v>
      </c>
      <c r="N94" s="26">
        <f>L94*M94</f>
        <v>9150.6217600000018</v>
      </c>
      <c r="O94" s="40">
        <v>0.14199999999999999</v>
      </c>
      <c r="P94" s="26">
        <f>L94*O94</f>
        <v>1974.75424</v>
      </c>
      <c r="Q94" s="40">
        <v>0.2</v>
      </c>
      <c r="R94" s="26">
        <f>L94*Q94</f>
        <v>2781.3440000000005</v>
      </c>
      <c r="S94" s="40">
        <v>0.17399999999999999</v>
      </c>
      <c r="T94" s="26">
        <f>L94*S94</f>
        <v>2419.76928</v>
      </c>
      <c r="U94" s="40">
        <v>0.55000000000000004</v>
      </c>
      <c r="V94" s="26">
        <f>L94*U94</f>
        <v>7648.6960000000008</v>
      </c>
      <c r="W94" s="40">
        <v>0.4</v>
      </c>
      <c r="X94" s="26">
        <f>W94*L94</f>
        <v>5562.688000000001</v>
      </c>
      <c r="Y94" s="48">
        <v>3.15E-3</v>
      </c>
      <c r="Z94" s="18">
        <f>L94*Y94</f>
        <v>43.806168000000007</v>
      </c>
      <c r="AA94" s="28">
        <f>IF(J94&gt;0,(AC94+AK94)/J94,0)</f>
        <v>3.2899292670018525E-3</v>
      </c>
      <c r="AB94" s="48">
        <v>2.4000000000000001E-4</v>
      </c>
      <c r="AC94" s="38">
        <f>AB94*L94</f>
        <v>3.3376128000000005</v>
      </c>
      <c r="AD94" s="29">
        <v>0.21820000000000001</v>
      </c>
      <c r="AE94" s="42">
        <f>AH94*(1-AI94)*AD94</f>
        <v>43.113047000000002</v>
      </c>
      <c r="AF94" s="29">
        <f>IF(AND(AD94&gt;0,AB94&gt;0,Y94&gt;0),((Y94-AB94)*AD94)/((AD94-AB94)*Y94),0)</f>
        <v>0.92482674846411306</v>
      </c>
      <c r="AG94" s="30">
        <f t="shared" si="3"/>
        <v>0.92799865393737313</v>
      </c>
      <c r="AH94" s="44">
        <v>215</v>
      </c>
      <c r="AI94" s="66">
        <v>8.1000000000000003E-2</v>
      </c>
      <c r="AJ94" s="67">
        <v>0.23480000000000001</v>
      </c>
      <c r="AK94" s="42">
        <f t="shared" si="6"/>
        <v>46.392958</v>
      </c>
      <c r="AL94" s="18">
        <v>1.7</v>
      </c>
      <c r="AM94" s="18"/>
      <c r="AN94" s="122">
        <f>AN93+AH94-AM94</f>
        <v>1702.7120000000004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39940</v>
      </c>
      <c r="E95" s="68"/>
      <c r="F95" s="52">
        <f>SUM(F92:F94)</f>
        <v>42466</v>
      </c>
      <c r="G95" s="53"/>
      <c r="H95" s="69"/>
      <c r="I95" s="52">
        <f>SUM(I92:I94)</f>
        <v>44668</v>
      </c>
      <c r="J95" s="52">
        <f>SUM(J92:J94)</f>
        <v>45341</v>
      </c>
      <c r="K95" s="21">
        <f>IF(J95&gt;0,(J92*K92+J93*K93+J94*K94)/J95,0)</f>
        <v>8.1333230409563098E-2</v>
      </c>
      <c r="L95" s="53">
        <f>L92+L93+L94</f>
        <v>41653.270000000004</v>
      </c>
      <c r="M95" s="54">
        <f>IF(L95&gt;0,N95/L95,0)</f>
        <v>0.63973219831240147</v>
      </c>
      <c r="N95" s="55">
        <f>N92+N93+N94</f>
        <v>26646.937984000004</v>
      </c>
      <c r="O95" s="21">
        <f>IF(L95&gt;0,P95/L95,0)</f>
        <v>0.18129408149708293</v>
      </c>
      <c r="P95" s="55">
        <f>P92+P93+P94</f>
        <v>7551.4913260000003</v>
      </c>
      <c r="Q95" s="21">
        <f>IF(L95&gt;0,R95/L95,0)</f>
        <v>0.17897372019051566</v>
      </c>
      <c r="R95" s="55">
        <f>R92+R93+R94</f>
        <v>7454.8406900000009</v>
      </c>
      <c r="S95" s="21">
        <f>IF(L95&gt;0,T95/L95,0)</f>
        <v>0.17901420061378132</v>
      </c>
      <c r="T95" s="55">
        <f>T92+T93+T94</f>
        <v>7456.5268319999996</v>
      </c>
      <c r="U95" s="21">
        <f>IF(L95&gt;0,V95/L95,0)</f>
        <v>0.53598439752749294</v>
      </c>
      <c r="V95" s="55">
        <f>V92+V93+V94</f>
        <v>22325.502826</v>
      </c>
      <c r="W95" s="21">
        <f>IF(L95&gt;0,X95/L95,0)</f>
        <v>0.40001917400482601</v>
      </c>
      <c r="X95" s="55">
        <f>X92+X93+X94</f>
        <v>16662.106660000001</v>
      </c>
      <c r="Y95" s="56">
        <f>IF(L95&gt;0,Z95/L95,0)</f>
        <v>3.1633034534863649E-3</v>
      </c>
      <c r="Z95" s="57">
        <f>SUM(Z92:Z94)</f>
        <v>131.76193284000001</v>
      </c>
      <c r="AA95" s="63">
        <f>IF(L95&gt;0,(AA92*L92+AA93*L93+AA94*L94)/L95,0)</f>
        <v>3.1141457930472208E-3</v>
      </c>
      <c r="AB95" s="56">
        <f>IF(J95&gt;0,(J92*AB92+J93*AB93+J94*AB94)/J95,0)</f>
        <v>2.5665578615381219E-4</v>
      </c>
      <c r="AC95" s="53">
        <f>SUM(AC92:AC94)</f>
        <v>10.690049220000001</v>
      </c>
      <c r="AD95" s="54">
        <f>IF(J95&gt;0,(J92*AD92+J93*AD93+J94*AD94)/J95,0)</f>
        <v>0.22203332524646566</v>
      </c>
      <c r="AE95" s="59">
        <f>SUM(AE92:AE94)</f>
        <v>129.36201679999999</v>
      </c>
      <c r="AF95" s="54">
        <f>IF(AND(Z95&gt;0),((Z92*AF92+Z93*AF93+Z94*AF94)/Z95),0)</f>
        <v>0.919931362226724</v>
      </c>
      <c r="AG95" s="58">
        <f t="shared" si="3"/>
        <v>0.91863673647404376</v>
      </c>
      <c r="AH95" s="52">
        <f>SUM(AH92:AH94)</f>
        <v>637</v>
      </c>
      <c r="AI95" s="21">
        <f>IF(AH95&gt;0,(AI92*AH92+AI93*AH93+AI94*AH94)/AH95,0)</f>
        <v>8.520722135007848E-2</v>
      </c>
      <c r="AJ95" s="54">
        <f>IF(J95&gt;0,(AJ92*J92+AJ93*J93+AJ94*J94)/J95,0)</f>
        <v>0.22393877726560951</v>
      </c>
      <c r="AK95" s="59">
        <f>SUM(AK92:AK94)</f>
        <v>130.50264619999999</v>
      </c>
      <c r="AL95" s="70"/>
      <c r="AM95" s="57">
        <f>SUM(AM92:AM94)</f>
        <v>1000.32</v>
      </c>
      <c r="AN95" s="124"/>
      <c r="AO95" s="125">
        <f>AN94</f>
        <v>1702.7120000000004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47" t="s">
        <v>51</v>
      </c>
      <c r="D96" s="12">
        <v>6941</v>
      </c>
      <c r="E96" s="12">
        <v>1</v>
      </c>
      <c r="F96" s="12">
        <v>8569</v>
      </c>
      <c r="G96" s="13">
        <v>0.6</v>
      </c>
      <c r="H96" s="13">
        <v>3.5</v>
      </c>
      <c r="I96" s="12">
        <v>9376</v>
      </c>
      <c r="J96" s="12">
        <v>14810</v>
      </c>
      <c r="K96" s="14">
        <v>8.5999999999999993E-2</v>
      </c>
      <c r="L96" s="25">
        <f>J96*(1-K96)</f>
        <v>13536.34</v>
      </c>
      <c r="M96" s="15">
        <v>0.55700000000000005</v>
      </c>
      <c r="N96" s="26">
        <f>L96*M96</f>
        <v>7539.7413800000004</v>
      </c>
      <c r="O96" s="14">
        <v>0.26900000000000002</v>
      </c>
      <c r="P96" s="26">
        <f>L96*O96</f>
        <v>3641.2754600000003</v>
      </c>
      <c r="Q96" s="16">
        <v>0.17399999999999999</v>
      </c>
      <c r="R96" s="26">
        <f>L96*Q96</f>
        <v>2355.3231599999999</v>
      </c>
      <c r="S96" s="16">
        <v>0.16500000000000001</v>
      </c>
      <c r="T96" s="26">
        <f>L96*S96</f>
        <v>2233.4961000000003</v>
      </c>
      <c r="U96" s="16">
        <v>0.54700000000000004</v>
      </c>
      <c r="V96" s="26">
        <f>L96*U96</f>
        <v>7404.3779800000002</v>
      </c>
      <c r="W96" s="16">
        <v>0.4</v>
      </c>
      <c r="X96" s="26">
        <f>W96*L96</f>
        <v>5414.5360000000001</v>
      </c>
      <c r="Y96" s="17">
        <v>3.15E-3</v>
      </c>
      <c r="Z96" s="61">
        <f>L96*Y96</f>
        <v>42.639471</v>
      </c>
      <c r="AA96" s="28">
        <f>IF(J96&gt;0,(AC96+AK96)/J96,0)</f>
        <v>3.2625536191762321E-3</v>
      </c>
      <c r="AB96" s="17">
        <v>2.4000000000000001E-4</v>
      </c>
      <c r="AC96" s="25">
        <f>AB96*L96</f>
        <v>3.2487216000000001</v>
      </c>
      <c r="AD96" s="141">
        <v>0.21879999999999999</v>
      </c>
      <c r="AE96" s="31">
        <f>AH96*(1-AI96)*AD96</f>
        <v>43.043430000000001</v>
      </c>
      <c r="AF96" s="29">
        <f>IF(AND(AD96&gt;0,AB96&gt;0,Y96&gt;0),((Y96-AB96)*AD96)/((AD96-AB96)*Y96),0)</f>
        <v>0.92482395593669364</v>
      </c>
      <c r="AG96" s="62">
        <f t="shared" si="3"/>
        <v>0.92740952392986808</v>
      </c>
      <c r="AH96" s="12">
        <v>215</v>
      </c>
      <c r="AI96" s="14">
        <v>8.5000000000000006E-2</v>
      </c>
      <c r="AJ96" s="15">
        <v>0.2291</v>
      </c>
      <c r="AK96" s="31">
        <f t="shared" si="6"/>
        <v>45.069697499999997</v>
      </c>
      <c r="AL96" s="19">
        <v>1.7</v>
      </c>
      <c r="AM96" s="19">
        <v>1005.3</v>
      </c>
      <c r="AN96" s="119">
        <f>AN94+AH96-AM96</f>
        <v>912.41200000000049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54</v>
      </c>
      <c r="D97" s="35">
        <v>19495</v>
      </c>
      <c r="E97" s="44">
        <v>2</v>
      </c>
      <c r="F97" s="35">
        <v>16965</v>
      </c>
      <c r="G97" s="36">
        <v>0.9</v>
      </c>
      <c r="H97" s="38">
        <v>3.2</v>
      </c>
      <c r="I97" s="35">
        <v>17986</v>
      </c>
      <c r="J97" s="35">
        <v>15072</v>
      </c>
      <c r="K97" s="66">
        <v>8.2000000000000003E-2</v>
      </c>
      <c r="L97" s="38">
        <f>J97*(1-K97)</f>
        <v>13836.096000000001</v>
      </c>
      <c r="M97" s="39">
        <v>0.65400000000000003</v>
      </c>
      <c r="N97" s="26">
        <f>L97*M97</f>
        <v>9048.8067840000022</v>
      </c>
      <c r="O97" s="37">
        <v>0.18</v>
      </c>
      <c r="P97" s="26">
        <f>L97*O97</f>
        <v>2490.49728</v>
      </c>
      <c r="Q97" s="40">
        <v>0.16600000000000001</v>
      </c>
      <c r="R97" s="26">
        <f>L97*Q97</f>
        <v>2296.7919360000005</v>
      </c>
      <c r="S97" s="40">
        <v>0.19</v>
      </c>
      <c r="T97" s="26">
        <f>L97*S97</f>
        <v>2628.8582400000005</v>
      </c>
      <c r="U97" s="40">
        <v>0.53</v>
      </c>
      <c r="V97" s="26">
        <f>L97*U97</f>
        <v>7333.1308800000015</v>
      </c>
      <c r="W97" s="40">
        <v>0.41</v>
      </c>
      <c r="X97" s="26">
        <f>W97*L97</f>
        <v>5672.79936</v>
      </c>
      <c r="Y97" s="41">
        <v>3.14E-3</v>
      </c>
      <c r="Z97" s="18">
        <f>L97*Y97</f>
        <v>43.445341440000007</v>
      </c>
      <c r="AA97" s="28">
        <f>IF(J97&gt;0,(AC97+AK97)/J97,0)</f>
        <v>2.9252441308386412E-3</v>
      </c>
      <c r="AB97" s="41">
        <v>2.4000000000000001E-4</v>
      </c>
      <c r="AC97" s="38">
        <f>AB97*L97</f>
        <v>3.3206630400000003</v>
      </c>
      <c r="AD97" s="29">
        <v>0.22450000000000001</v>
      </c>
      <c r="AE97" s="42">
        <f>AH97*(1-AI97)*AD97</f>
        <v>41.926497499999996</v>
      </c>
      <c r="AF97" s="29">
        <f>IF(AND(AD97&gt;0,AB97&gt;0,Y97&gt;0),((Y97-AB97)*AD97)/((AD97-AB97)*Y97),0)</f>
        <v>0.92455526768576735</v>
      </c>
      <c r="AG97" s="30">
        <f t="shared" si="3"/>
        <v>0.9189658808820953</v>
      </c>
      <c r="AH97" s="35">
        <v>205</v>
      </c>
      <c r="AI97" s="66">
        <v>8.8999999999999996E-2</v>
      </c>
      <c r="AJ97" s="67">
        <v>0.21829999999999999</v>
      </c>
      <c r="AK97" s="42">
        <f t="shared" si="6"/>
        <v>40.7686165</v>
      </c>
      <c r="AL97" s="18">
        <v>1.74</v>
      </c>
      <c r="AM97" s="18"/>
      <c r="AN97" s="122">
        <f>AN96+AH97-AM97</f>
        <v>1117.4120000000005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50</v>
      </c>
      <c r="D98" s="44">
        <v>14600</v>
      </c>
      <c r="E98" s="44">
        <v>2</v>
      </c>
      <c r="F98" s="44">
        <v>15631</v>
      </c>
      <c r="G98" s="38">
        <v>0.7</v>
      </c>
      <c r="H98" s="38">
        <v>3.2</v>
      </c>
      <c r="I98" s="44">
        <v>16745</v>
      </c>
      <c r="J98" s="44">
        <v>15030</v>
      </c>
      <c r="K98" s="66">
        <v>0.08</v>
      </c>
      <c r="L98" s="38">
        <f>J98*(1-K98)</f>
        <v>13827.6</v>
      </c>
      <c r="M98" s="29">
        <v>0.69299999999999995</v>
      </c>
      <c r="N98" s="26">
        <f>L98*M98</f>
        <v>9582.5267999999996</v>
      </c>
      <c r="O98" s="40">
        <v>0.14399999999999999</v>
      </c>
      <c r="P98" s="26">
        <f>L98*O98</f>
        <v>1991.1743999999999</v>
      </c>
      <c r="Q98" s="40">
        <v>0.16300000000000001</v>
      </c>
      <c r="R98" s="26">
        <f>L98*Q98</f>
        <v>2253.8987999999999</v>
      </c>
      <c r="S98" s="40">
        <v>0.19500000000000001</v>
      </c>
      <c r="T98" s="26">
        <f>L98*S98</f>
        <v>2696.3820000000001</v>
      </c>
      <c r="U98" s="40">
        <v>0.505</v>
      </c>
      <c r="V98" s="26">
        <f>L98*U98</f>
        <v>6982.9380000000001</v>
      </c>
      <c r="W98" s="40">
        <v>0.4</v>
      </c>
      <c r="X98" s="26">
        <f>W98*L98</f>
        <v>5531.0400000000009</v>
      </c>
      <c r="Y98" s="48">
        <v>3.1099999999999999E-3</v>
      </c>
      <c r="Z98" s="18">
        <f>L98*Y98</f>
        <v>43.003836</v>
      </c>
      <c r="AA98" s="28">
        <f>IF(J98&gt;0,(AC98+AK98)/J98,0)</f>
        <v>3.0049186227544909E-3</v>
      </c>
      <c r="AB98" s="48">
        <v>2.5000000000000001E-4</v>
      </c>
      <c r="AC98" s="38">
        <f>AB98*L98</f>
        <v>3.4569000000000001</v>
      </c>
      <c r="AD98" s="29">
        <v>0.2225</v>
      </c>
      <c r="AE98" s="42">
        <f>AH98*(1-AI98)*AD98</f>
        <v>38.393932500000005</v>
      </c>
      <c r="AF98" s="29">
        <f>IF(AND(AD98&gt;0,AB98&gt;0,Y98&gt;0),((Y98-AB98)*AD98)/((AD98-AB98)*Y98),0)</f>
        <v>0.92064858452178999</v>
      </c>
      <c r="AG98" s="30">
        <f t="shared" si="3"/>
        <v>0.91775233947366064</v>
      </c>
      <c r="AH98" s="44">
        <v>189</v>
      </c>
      <c r="AI98" s="66">
        <v>8.6999999999999994E-2</v>
      </c>
      <c r="AJ98" s="67">
        <v>0.2417</v>
      </c>
      <c r="AK98" s="42">
        <f t="shared" si="6"/>
        <v>41.707026900000002</v>
      </c>
      <c r="AL98" s="18">
        <v>1.68</v>
      </c>
      <c r="AM98" s="18"/>
      <c r="AN98" s="122">
        <f>AN97+AH98-AM98</f>
        <v>1306.4120000000005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41036</v>
      </c>
      <c r="E99" s="68"/>
      <c r="F99" s="52">
        <f>SUM(F96:F98)</f>
        <v>41165</v>
      </c>
      <c r="G99" s="53"/>
      <c r="H99" s="69"/>
      <c r="I99" s="52">
        <f>SUM(I96:I98)</f>
        <v>44107</v>
      </c>
      <c r="J99" s="52">
        <f>SUM(J96:J98)</f>
        <v>44912</v>
      </c>
      <c r="K99" s="21">
        <f>IF(J99&gt;0,(J96*K96+J97*K97+J98*K98)/J99,0)</f>
        <v>8.2649714998218743E-2</v>
      </c>
      <c r="L99" s="53">
        <f>L96+L97+L98</f>
        <v>41200.036</v>
      </c>
      <c r="M99" s="54">
        <f>IF(L99&gt;0,N99/L99,0)</f>
        <v>0.6352197110701554</v>
      </c>
      <c r="N99" s="55">
        <f>N96+N97+N98</f>
        <v>26171.074964000003</v>
      </c>
      <c r="O99" s="21">
        <f>IF(L99&gt;0,P99/L99,0)</f>
        <v>0.19715873889042235</v>
      </c>
      <c r="P99" s="55">
        <f>P96+P97+P98</f>
        <v>8122.9471400000002</v>
      </c>
      <c r="Q99" s="21">
        <f>IF(L99&gt;0,R99/L99,0)</f>
        <v>0.16762155003942231</v>
      </c>
      <c r="R99" s="55">
        <f>R96+R97+R98</f>
        <v>6906.0138960000004</v>
      </c>
      <c r="S99" s="21">
        <f>IF(L99&gt;0,T99/L99,0)</f>
        <v>0.18346431396322083</v>
      </c>
      <c r="T99" s="55">
        <f>T96+T97+T98</f>
        <v>7558.7363400000013</v>
      </c>
      <c r="U99" s="21">
        <f>IF(L99&gt;0,V99/L99,0)</f>
        <v>0.52719485148022693</v>
      </c>
      <c r="V99" s="55">
        <f>V96+V97+V98</f>
        <v>21720.446860000004</v>
      </c>
      <c r="W99" s="21">
        <f>IF(L99&gt;0,X99/L99,0)</f>
        <v>0.40335827279374226</v>
      </c>
      <c r="X99" s="55">
        <f>X96+X97+X98</f>
        <v>16618.375360000002</v>
      </c>
      <c r="Y99" s="56">
        <f>IF(L99&gt;0,Z99/L99,0)</f>
        <v>3.1332168845677709E-3</v>
      </c>
      <c r="Z99" s="57">
        <f>SUM(Z96:Z98)</f>
        <v>129.08864844000001</v>
      </c>
      <c r="AA99" s="63">
        <f>IF(L99&gt;0,(AA96*L96+AA97*L97+AA98*L98)/L99,0)</f>
        <v>3.0628081592724821E-3</v>
      </c>
      <c r="AB99" s="56">
        <f>IF(J99&gt;0,(J96*AB96+J97*AB97+J98*AB98)/J99,0)</f>
        <v>2.4334654435340222E-4</v>
      </c>
      <c r="AC99" s="53">
        <f>SUM(AC96:AC98)</f>
        <v>10.02628464</v>
      </c>
      <c r="AD99" s="54">
        <f>IF(J99&gt;0,(J96*AD96+J97*AD97+J98*AD98)/J99,0)</f>
        <v>0.22195108211613823</v>
      </c>
      <c r="AE99" s="59">
        <f>SUM(AE96:AE98)</f>
        <v>123.36386</v>
      </c>
      <c r="AF99" s="54">
        <f>IF(AND(Z99&gt;0),((Z96*AF96+Z97*AF97+Z98*AF98)/Z99),0)</f>
        <v>0.9233425689775846</v>
      </c>
      <c r="AG99" s="58">
        <f t="shared" si="3"/>
        <v>0.92152420367506249</v>
      </c>
      <c r="AH99" s="52">
        <f>SUM(AH96:AH98)</f>
        <v>609</v>
      </c>
      <c r="AI99" s="21">
        <f>IF(AH99&gt;0,(AI96*AH96+AI97*AH97+AI98*AH98)/AH99,0)</f>
        <v>8.6967159277504091E-2</v>
      </c>
      <c r="AJ99" s="54">
        <f>IF(J99&gt;0,(AJ96*J96+AJ97*J97+AJ98*J98)/J99,0)</f>
        <v>0.22969227823298896</v>
      </c>
      <c r="AK99" s="59">
        <f>SUM(AK96:AK98)</f>
        <v>127.5453409</v>
      </c>
      <c r="AL99" s="70"/>
      <c r="AM99" s="57">
        <f>SUM(AM96:AM98)</f>
        <v>1005.3</v>
      </c>
      <c r="AN99" s="124"/>
      <c r="AO99" s="125">
        <f>AN98</f>
        <v>1306.4120000000005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47" t="s">
        <v>51</v>
      </c>
      <c r="D100" s="12">
        <v>14478</v>
      </c>
      <c r="E100" s="73">
        <v>1</v>
      </c>
      <c r="F100" s="12">
        <v>15918</v>
      </c>
      <c r="G100" s="74">
        <v>0.5</v>
      </c>
      <c r="H100" s="74">
        <v>3.5</v>
      </c>
      <c r="I100" s="12">
        <v>17533</v>
      </c>
      <c r="J100" s="12">
        <v>15065</v>
      </c>
      <c r="K100" s="66">
        <v>0.08</v>
      </c>
      <c r="L100" s="25">
        <f>J100*(1-K100)</f>
        <v>13859.800000000001</v>
      </c>
      <c r="M100" s="15">
        <v>0.67300000000000004</v>
      </c>
      <c r="N100" s="26">
        <f>L100*M100</f>
        <v>9327.6454000000012</v>
      </c>
      <c r="O100" s="14">
        <v>0.13</v>
      </c>
      <c r="P100" s="26">
        <f>L100*O100</f>
        <v>1801.7740000000001</v>
      </c>
      <c r="Q100" s="16">
        <v>0.19700000000000001</v>
      </c>
      <c r="R100" s="26">
        <f>L100*Q100</f>
        <v>2730.3806000000004</v>
      </c>
      <c r="S100" s="16">
        <v>0.17100000000000001</v>
      </c>
      <c r="T100" s="26">
        <f>L100*S100</f>
        <v>2370.0258000000003</v>
      </c>
      <c r="U100" s="16">
        <v>0.54900000000000004</v>
      </c>
      <c r="V100" s="26">
        <f>L100*U100</f>
        <v>7609.0302000000011</v>
      </c>
      <c r="W100" s="16">
        <v>0.4</v>
      </c>
      <c r="X100" s="26">
        <f>W100*L100</f>
        <v>5543.920000000001</v>
      </c>
      <c r="Y100" s="17">
        <v>3.0599999999999998E-3</v>
      </c>
      <c r="Z100" s="61">
        <f>L100*Y100</f>
        <v>42.410988000000003</v>
      </c>
      <c r="AA100" s="28">
        <f>IF(J100&gt;0,(AC100+AK100)/J100,0)</f>
        <v>2.68821251908397E-3</v>
      </c>
      <c r="AB100" s="17">
        <v>2.4000000000000001E-4</v>
      </c>
      <c r="AC100" s="25">
        <f>AB100*L100</f>
        <v>3.3263520000000004</v>
      </c>
      <c r="AD100" s="141">
        <v>0.22600000000000001</v>
      </c>
      <c r="AE100" s="31">
        <f>AH100*(1-AI100)*AD100</f>
        <v>36.894048000000005</v>
      </c>
      <c r="AF100" s="29">
        <f>IF(AND(AD100&gt;0,AB100&gt;0,Y100&gt;0),((Y100-AB100)*AD100)/((AD100-AB100)*Y100),0)</f>
        <v>0.9225483247870373</v>
      </c>
      <c r="AG100" s="62">
        <f t="shared" ref="AG100:AG127" si="7">IF(AND(AA100&gt;0,AJ100&gt;0,AB100&gt;0),((AJ100*(AA100-AB100))/(AA100*(AJ100-AB100))),0)</f>
        <v>0.911682274210871</v>
      </c>
      <c r="AH100" s="12">
        <v>179</v>
      </c>
      <c r="AI100" s="66">
        <v>8.7999999999999995E-2</v>
      </c>
      <c r="AJ100" s="67">
        <v>0.22770000000000001</v>
      </c>
      <c r="AK100" s="31">
        <f t="shared" si="6"/>
        <v>37.171569600000005</v>
      </c>
      <c r="AL100" s="75">
        <v>1.68</v>
      </c>
      <c r="AM100" s="75"/>
      <c r="AN100" s="119">
        <f>AN98+AH100-AM100</f>
        <v>1485.4120000000005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49</v>
      </c>
      <c r="D101" s="35">
        <v>19522</v>
      </c>
      <c r="E101" s="44">
        <v>2</v>
      </c>
      <c r="F101" s="35">
        <v>15731</v>
      </c>
      <c r="G101" s="36">
        <v>0.8</v>
      </c>
      <c r="H101" s="38">
        <v>3.8</v>
      </c>
      <c r="I101" s="35">
        <v>16819</v>
      </c>
      <c r="J101" s="35">
        <v>15031</v>
      </c>
      <c r="K101" s="66">
        <v>8.1000000000000003E-2</v>
      </c>
      <c r="L101" s="38">
        <f>J101*(1-K101)</f>
        <v>13813.489000000001</v>
      </c>
      <c r="M101" s="39">
        <v>0.69299999999999995</v>
      </c>
      <c r="N101" s="26">
        <f>L101*M101</f>
        <v>9572.7478769999998</v>
      </c>
      <c r="O101" s="37">
        <v>0.20499999999999999</v>
      </c>
      <c r="P101" s="26">
        <f>L101*O101</f>
        <v>2831.765245</v>
      </c>
      <c r="Q101" s="40">
        <v>0.10199999999999999</v>
      </c>
      <c r="R101" s="26">
        <f>L101*Q101</f>
        <v>1408.975878</v>
      </c>
      <c r="S101" s="40">
        <v>0.16800000000000001</v>
      </c>
      <c r="T101" s="26">
        <f>L101*S101</f>
        <v>2320.6661520000002</v>
      </c>
      <c r="U101" s="40">
        <v>0.55700000000000005</v>
      </c>
      <c r="V101" s="26">
        <f>L101*U101</f>
        <v>7694.113373000001</v>
      </c>
      <c r="W101" s="40">
        <v>0.4</v>
      </c>
      <c r="X101" s="26">
        <f>W101*L101</f>
        <v>5525.3956000000007</v>
      </c>
      <c r="Y101" s="41">
        <v>3.1099999999999999E-3</v>
      </c>
      <c r="Z101" s="18">
        <f>L101*Y101</f>
        <v>42.959950790000001</v>
      </c>
      <c r="AA101" s="28">
        <f>IF(J101&gt;0,(AC101+AK101)/J101,0)</f>
        <v>3.1537262623910585E-3</v>
      </c>
      <c r="AB101" s="41">
        <v>2.5000000000000001E-4</v>
      </c>
      <c r="AC101" s="38">
        <f>AB101*L101</f>
        <v>3.4533722500000006</v>
      </c>
      <c r="AD101" s="29">
        <v>0.22570000000000001</v>
      </c>
      <c r="AE101" s="42">
        <f>AH101*(1-AI101)*AD101</f>
        <v>43.241411599999999</v>
      </c>
      <c r="AF101" s="29">
        <f>IF(AND(AD101&gt;0,AB101&gt;0,Y101&gt;0),((Y101-AB101)*AD101)/((AD101-AB101)*Y101),0)</f>
        <v>0.9206339018996661</v>
      </c>
      <c r="AG101" s="30">
        <f t="shared" si="7"/>
        <v>0.9217331982260667</v>
      </c>
      <c r="AH101" s="35">
        <v>211</v>
      </c>
      <c r="AI101" s="66">
        <v>9.1999999999999998E-2</v>
      </c>
      <c r="AJ101" s="67">
        <v>0.22939999999999999</v>
      </c>
      <c r="AK101" s="42">
        <f t="shared" si="6"/>
        <v>43.950287199999998</v>
      </c>
      <c r="AL101" s="18">
        <v>1.61</v>
      </c>
      <c r="AM101" s="18"/>
      <c r="AN101" s="122">
        <f>AN100+AH101-AM101</f>
        <v>1696.4120000000005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50</v>
      </c>
      <c r="D102" s="44">
        <v>14900</v>
      </c>
      <c r="E102" s="44">
        <v>1</v>
      </c>
      <c r="F102" s="44">
        <v>14670</v>
      </c>
      <c r="G102" s="38">
        <v>0.8</v>
      </c>
      <c r="H102" s="38">
        <v>3.7</v>
      </c>
      <c r="I102" s="44">
        <v>15776</v>
      </c>
      <c r="J102" s="44">
        <v>15083</v>
      </c>
      <c r="K102" s="66">
        <v>0.08</v>
      </c>
      <c r="L102" s="38">
        <f>J102*(1-K102)</f>
        <v>13876.36</v>
      </c>
      <c r="M102" s="29">
        <v>0.747</v>
      </c>
      <c r="N102" s="26">
        <f>L102*M102</f>
        <v>10365.64092</v>
      </c>
      <c r="O102" s="40">
        <v>0.14599999999999999</v>
      </c>
      <c r="P102" s="26">
        <f>L102*O102</f>
        <v>2025.94856</v>
      </c>
      <c r="Q102" s="40">
        <v>0.107</v>
      </c>
      <c r="R102" s="26">
        <f>L102*Q102</f>
        <v>1484.77052</v>
      </c>
      <c r="S102" s="40">
        <v>0.183</v>
      </c>
      <c r="T102" s="26">
        <f>L102*S102</f>
        <v>2539.3738800000001</v>
      </c>
      <c r="U102" s="40">
        <v>0.53</v>
      </c>
      <c r="V102" s="26">
        <f>L102*U102</f>
        <v>7354.470800000001</v>
      </c>
      <c r="W102" s="40">
        <v>0.4</v>
      </c>
      <c r="X102" s="26">
        <f>W102*L102</f>
        <v>5550.5440000000008</v>
      </c>
      <c r="Y102" s="48">
        <v>3.13E-3</v>
      </c>
      <c r="Z102" s="18">
        <f>L102*Y102</f>
        <v>43.433006800000001</v>
      </c>
      <c r="AA102" s="28">
        <f>IF(J102&gt;0,(AC102+AK102)/J102,0)</f>
        <v>3.2561966850096135E-3</v>
      </c>
      <c r="AB102" s="48">
        <v>2.5999999999999998E-4</v>
      </c>
      <c r="AC102" s="38">
        <f>AB102*L102</f>
        <v>3.6078535999999999</v>
      </c>
      <c r="AD102" s="29">
        <v>0.21690000000000001</v>
      </c>
      <c r="AE102" s="42">
        <f>AH102*(1-AI102)*AD102</f>
        <v>41.297543099999999</v>
      </c>
      <c r="AF102" s="29">
        <f>IF(AND(AD102&gt;0,AB102&gt;0,Y102&gt;0),((Y102-AB102)*AD102)/((AD102-AB102)*Y102),0)</f>
        <v>0.91803336227766752</v>
      </c>
      <c r="AG102" s="30">
        <f t="shared" si="7"/>
        <v>0.92115433608956776</v>
      </c>
      <c r="AH102" s="44">
        <v>209</v>
      </c>
      <c r="AI102" s="66">
        <v>8.8999999999999996E-2</v>
      </c>
      <c r="AJ102" s="67">
        <v>0.23899999999999999</v>
      </c>
      <c r="AK102" s="42">
        <f t="shared" si="6"/>
        <v>45.505361000000001</v>
      </c>
      <c r="AL102" s="18">
        <v>1.65</v>
      </c>
      <c r="AM102" s="18"/>
      <c r="AN102" s="122">
        <f>AN101+AH102-AM102</f>
        <v>1905.4120000000005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48900</v>
      </c>
      <c r="E103" s="79"/>
      <c r="F103" s="52">
        <f>SUM(F100:F102)</f>
        <v>46319</v>
      </c>
      <c r="G103" s="146"/>
      <c r="H103" s="80"/>
      <c r="I103" s="52">
        <f>SUM(I100:I102)</f>
        <v>50128</v>
      </c>
      <c r="J103" s="52">
        <f>SUM(J100:J102)</f>
        <v>45179</v>
      </c>
      <c r="K103" s="21">
        <f>IF(J103&gt;0,(J100*K100+J101*K101+J102*K102)/J103,0)</f>
        <v>8.0332698820248363E-2</v>
      </c>
      <c r="L103" s="53">
        <f>L100+L101+L102</f>
        <v>41549.649000000005</v>
      </c>
      <c r="M103" s="54">
        <f>IF(L103&gt;0,N103/L103,0)</f>
        <v>0.70436297059934239</v>
      </c>
      <c r="N103" s="55">
        <f>N100+N101+N102</f>
        <v>29266.034197000001</v>
      </c>
      <c r="O103" s="21">
        <f>IF(L103&gt;0,P103/L103,0)</f>
        <v>0.16027783543971694</v>
      </c>
      <c r="P103" s="55">
        <f>P100+P101+P102</f>
        <v>6659.4878049999998</v>
      </c>
      <c r="Q103" s="21">
        <f>IF(L103&gt;0,R103/L103,0)</f>
        <v>0.13535919396094057</v>
      </c>
      <c r="R103" s="55">
        <f>R100+R101+R102</f>
        <v>5624.1269980000006</v>
      </c>
      <c r="S103" s="21">
        <f>IF(L103&gt;0,T103/L103,0)</f>
        <v>0.17401027459943164</v>
      </c>
      <c r="T103" s="55">
        <f>T100+T101+T102</f>
        <v>7230.0658320000011</v>
      </c>
      <c r="U103" s="21">
        <f>IF(L103&gt;0,V103/L103,0)</f>
        <v>0.54531421849075068</v>
      </c>
      <c r="V103" s="55">
        <f>V100+V101+V102</f>
        <v>22657.614373000004</v>
      </c>
      <c r="W103" s="21">
        <f>IF(L103&gt;0,X103/L103,0)</f>
        <v>0.4</v>
      </c>
      <c r="X103" s="55">
        <f>X100+X101+X102</f>
        <v>16619.859600000003</v>
      </c>
      <c r="Y103" s="56">
        <f>IF(L103&gt;0,Z103/L103,0)</f>
        <v>3.1000008108371746E-3</v>
      </c>
      <c r="Z103" s="57">
        <f>SUM(Z100:Z102)</f>
        <v>128.80394559000001</v>
      </c>
      <c r="AA103" s="63">
        <f>IF(L103&gt;0,(AA100*L100+AA101*L101+AA102*L102)/L103,0)</f>
        <v>3.0326660121376718E-3</v>
      </c>
      <c r="AB103" s="56">
        <f>IF(J103&gt;0,(J100*AB100+J101*AB101+J102*AB102)/J103,0)</f>
        <v>2.50003984151929E-4</v>
      </c>
      <c r="AC103" s="53">
        <f>SUM(AC100:AC102)</f>
        <v>10.387577850000001</v>
      </c>
      <c r="AD103" s="54">
        <f>IF(J103&gt;0,(J100*AD100+J101*AD101+J102*AD102)/J103,0)</f>
        <v>0.22286215719692776</v>
      </c>
      <c r="AE103" s="59">
        <f>SUM(AE100:AE102)</f>
        <v>121.4330027</v>
      </c>
      <c r="AF103" s="54">
        <f>IF(AND(Z103&gt;0),((Z100*AF100+Z101*AF101+Z102*AF102)/Z103),0)</f>
        <v>0.92038735130808869</v>
      </c>
      <c r="AG103" s="58">
        <f t="shared" si="7"/>
        <v>0.91855264125098091</v>
      </c>
      <c r="AH103" s="52">
        <f>SUM(AH100:AH102)</f>
        <v>599</v>
      </c>
      <c r="AI103" s="21">
        <f>IF(AH103&gt;0,(AI100*AH100+AI101*AH101+AI102*AH102)/AH103,0)</f>
        <v>8.9757929883138562E-2</v>
      </c>
      <c r="AJ103" s="54">
        <f>IF(J103&gt;0,(AJ100*J100+AJ101*J101+AJ102*J102)/J103,0)</f>
        <v>0.23203809070585893</v>
      </c>
      <c r="AK103" s="59">
        <f>SUM(AK100:AK102)</f>
        <v>126.62721780000001</v>
      </c>
      <c r="AL103" s="81"/>
      <c r="AM103" s="57">
        <f>SUM(AM100:AM102)</f>
        <v>0</v>
      </c>
      <c r="AN103" s="127"/>
      <c r="AO103" s="125">
        <f>AN102</f>
        <v>1905.4120000000005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47" t="s">
        <v>51</v>
      </c>
      <c r="D104" s="12">
        <v>15090</v>
      </c>
      <c r="E104" s="12">
        <v>0</v>
      </c>
      <c r="F104" s="12">
        <v>14305</v>
      </c>
      <c r="G104" s="13">
        <v>0.6</v>
      </c>
      <c r="H104" s="13">
        <v>2.6</v>
      </c>
      <c r="I104" s="12">
        <v>15515</v>
      </c>
      <c r="J104" s="12">
        <v>15085</v>
      </c>
      <c r="K104" s="14">
        <v>8.5000000000000006E-2</v>
      </c>
      <c r="L104" s="25">
        <f>J104*(1-K104)</f>
        <v>13802.775</v>
      </c>
      <c r="M104" s="15">
        <v>0.78300000000000003</v>
      </c>
      <c r="N104" s="26">
        <f>L104*M104</f>
        <v>10807.572824999999</v>
      </c>
      <c r="O104" s="14">
        <v>0.108</v>
      </c>
      <c r="P104" s="26">
        <f>L104*O104</f>
        <v>1490.6996999999999</v>
      </c>
      <c r="Q104" s="16">
        <v>0.109</v>
      </c>
      <c r="R104" s="26">
        <f>L104*Q104</f>
        <v>1504.502475</v>
      </c>
      <c r="S104" s="16">
        <v>0.19900000000000001</v>
      </c>
      <c r="T104" s="26">
        <f>L104*S104</f>
        <v>2746.7522250000002</v>
      </c>
      <c r="U104" s="16">
        <v>0.501</v>
      </c>
      <c r="V104" s="26">
        <f>L104*U104</f>
        <v>6915.1902749999999</v>
      </c>
      <c r="W104" s="16">
        <v>0.4</v>
      </c>
      <c r="X104" s="26">
        <f>W104*L104</f>
        <v>5521.1100000000006</v>
      </c>
      <c r="Y104" s="17">
        <v>3.0799999999999998E-3</v>
      </c>
      <c r="Z104" s="61">
        <f>L104*Y104</f>
        <v>42.512546999999998</v>
      </c>
      <c r="AA104" s="28">
        <f>IF(J104&gt;0,(AC104+AK104)/J104,0)</f>
        <v>3.2473907192575404E-3</v>
      </c>
      <c r="AB104" s="17">
        <v>2.7999999999999998E-4</v>
      </c>
      <c r="AC104" s="25">
        <f>AB104*L104</f>
        <v>3.8647769999999997</v>
      </c>
      <c r="AD104" s="141">
        <v>0.2142</v>
      </c>
      <c r="AE104" s="31">
        <f>AH104*(1-AI104)*AD104</f>
        <v>42.391036800000002</v>
      </c>
      <c r="AF104" s="29">
        <f>IF(AND(AD104&gt;0,AB104&gt;0,Y104&gt;0),((Y104-AB104)*AD104)/((AD104-AB104)*Y104),0)</f>
        <v>0.9102808186577821</v>
      </c>
      <c r="AG104" s="62">
        <f t="shared" si="7"/>
        <v>0.9149004911764701</v>
      </c>
      <c r="AH104" s="12">
        <v>217</v>
      </c>
      <c r="AI104" s="14">
        <v>8.7999999999999995E-2</v>
      </c>
      <c r="AJ104" s="15">
        <v>0.22800000000000001</v>
      </c>
      <c r="AK104" s="31">
        <f t="shared" ref="AK104:AK114" si="8">AH104*(1-AI104)*AJ104</f>
        <v>45.122112000000001</v>
      </c>
      <c r="AL104" s="19">
        <v>1.7</v>
      </c>
      <c r="AM104" s="19"/>
      <c r="AN104" s="119">
        <f>AN102+AH104-AM104</f>
        <v>2122.4120000000003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53</v>
      </c>
      <c r="D105" s="35">
        <v>18510</v>
      </c>
      <c r="E105" s="44">
        <v>0</v>
      </c>
      <c r="F105" s="35">
        <v>14746</v>
      </c>
      <c r="G105" s="36">
        <v>0.4</v>
      </c>
      <c r="H105" s="38">
        <v>4</v>
      </c>
      <c r="I105" s="35">
        <v>15828</v>
      </c>
      <c r="J105" s="35">
        <v>14979</v>
      </c>
      <c r="K105" s="66">
        <v>8.3000000000000004E-2</v>
      </c>
      <c r="L105" s="38">
        <f>J105*(1-K105)</f>
        <v>13735.743</v>
      </c>
      <c r="M105" s="39">
        <v>0.78700000000000003</v>
      </c>
      <c r="N105" s="26">
        <f>L105*M105</f>
        <v>10810.029741</v>
      </c>
      <c r="O105" s="37">
        <v>0.158</v>
      </c>
      <c r="P105" s="26">
        <f>L105*O105</f>
        <v>2170.247394</v>
      </c>
      <c r="Q105" s="40">
        <v>5.5E-2</v>
      </c>
      <c r="R105" s="26">
        <f>L105*Q105</f>
        <v>755.46586500000001</v>
      </c>
      <c r="S105" s="40">
        <v>0.189</v>
      </c>
      <c r="T105" s="26">
        <f>L105*S105</f>
        <v>2596.0554270000002</v>
      </c>
      <c r="U105" s="40">
        <v>0.50600000000000001</v>
      </c>
      <c r="V105" s="26">
        <f>L105*U105</f>
        <v>6950.2859580000004</v>
      </c>
      <c r="W105" s="40">
        <v>0.39</v>
      </c>
      <c r="X105" s="26">
        <f>W105*L105</f>
        <v>5356.93977</v>
      </c>
      <c r="Y105" s="41">
        <v>3.0300000000000001E-3</v>
      </c>
      <c r="Z105" s="18">
        <f>L105*Y105</f>
        <v>41.619301290000003</v>
      </c>
      <c r="AA105" s="28">
        <f>IF(J105&gt;0,(AC105+AK105)/J105,0)</f>
        <v>2.8029739415181259E-3</v>
      </c>
      <c r="AB105" s="41">
        <v>2.9E-4</v>
      </c>
      <c r="AC105" s="38">
        <f>AB105*L105</f>
        <v>3.9833654700000003</v>
      </c>
      <c r="AD105" s="29">
        <v>0.22170000000000001</v>
      </c>
      <c r="AE105" s="42">
        <f>AH105*(1-AI105)*AD105</f>
        <v>39.498958800000004</v>
      </c>
      <c r="AF105" s="29">
        <f>IF(AND(AD105&gt;0,AB105&gt;0,Y105&gt;0),((Y105-AB105)*AD105)/((AD105-AB105)*Y105),0)</f>
        <v>0.9054748571374911</v>
      </c>
      <c r="AG105" s="30">
        <f t="shared" si="7"/>
        <v>0.89775904211691993</v>
      </c>
      <c r="AH105" s="35">
        <v>196</v>
      </c>
      <c r="AI105" s="66">
        <v>9.0999999999999998E-2</v>
      </c>
      <c r="AJ105" s="67">
        <v>0.21329999999999999</v>
      </c>
      <c r="AK105" s="42">
        <f t="shared" si="8"/>
        <v>38.002381200000002</v>
      </c>
      <c r="AL105" s="18">
        <v>1.68</v>
      </c>
      <c r="AM105" s="18"/>
      <c r="AN105" s="122">
        <f>AN104+AH105-AM105</f>
        <v>2318.4120000000003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24" t="s">
        <v>52</v>
      </c>
      <c r="D106" s="44">
        <v>12440</v>
      </c>
      <c r="E106" s="44">
        <v>1</v>
      </c>
      <c r="F106" s="44">
        <v>14449</v>
      </c>
      <c r="G106" s="38">
        <v>0.5</v>
      </c>
      <c r="H106" s="38">
        <v>4.0999999999999996</v>
      </c>
      <c r="I106" s="44">
        <v>15155</v>
      </c>
      <c r="J106" s="44">
        <v>14885</v>
      </c>
      <c r="K106" s="66">
        <v>8.7999999999999995E-2</v>
      </c>
      <c r="L106" s="38">
        <f>J106*(1-K106)</f>
        <v>13575.12</v>
      </c>
      <c r="M106" s="29">
        <v>0.70399999999999996</v>
      </c>
      <c r="N106" s="26">
        <f>L106*M106</f>
        <v>9556.8844800000006</v>
      </c>
      <c r="O106" s="40">
        <v>0.17699999999999999</v>
      </c>
      <c r="P106" s="26">
        <f>L106*O106</f>
        <v>2402.7962400000001</v>
      </c>
      <c r="Q106" s="40">
        <v>0.11899999999999999</v>
      </c>
      <c r="R106" s="26">
        <f>L106*Q106</f>
        <v>1615.4392800000001</v>
      </c>
      <c r="S106" s="40">
        <v>0.188</v>
      </c>
      <c r="T106" s="26">
        <f>L106*S106</f>
        <v>2552.1225600000002</v>
      </c>
      <c r="U106" s="40">
        <v>0.51200000000000001</v>
      </c>
      <c r="V106" s="26">
        <f>L106*U106</f>
        <v>6950.4614400000009</v>
      </c>
      <c r="W106" s="40">
        <v>0.4</v>
      </c>
      <c r="X106" s="26">
        <f>W106*L106</f>
        <v>5430.0480000000007</v>
      </c>
      <c r="Y106" s="48">
        <v>3.0500000000000002E-3</v>
      </c>
      <c r="Z106" s="18">
        <f>L106*Y106</f>
        <v>41.404116000000002</v>
      </c>
      <c r="AA106" s="28">
        <f>IF(J106&gt;0,(AC106+AK106)/J106,0)</f>
        <v>2.8981997178367486E-3</v>
      </c>
      <c r="AB106" s="48">
        <v>3.1E-4</v>
      </c>
      <c r="AC106" s="38">
        <f>AB106*L106</f>
        <v>4.2082872</v>
      </c>
      <c r="AD106" s="29">
        <v>0.22209999999999999</v>
      </c>
      <c r="AE106" s="42">
        <f>AH106*(1-AI106)*AD106</f>
        <v>39.338796200000004</v>
      </c>
      <c r="AF106" s="29">
        <f>IF(AND(AD106&gt;0,AB106&gt;0,Y106&gt;0),((Y106-AB106)*AD106)/((AD106-AB106)*Y106),0)</f>
        <v>0.89961631110214302</v>
      </c>
      <c r="AG106" s="30">
        <f t="shared" si="7"/>
        <v>0.89429834136425324</v>
      </c>
      <c r="AH106" s="44">
        <v>194</v>
      </c>
      <c r="AI106" s="66">
        <v>8.6999999999999994E-2</v>
      </c>
      <c r="AJ106" s="67">
        <v>0.2198</v>
      </c>
      <c r="AK106" s="42">
        <f t="shared" si="8"/>
        <v>38.931415600000001</v>
      </c>
      <c r="AL106" s="18">
        <v>1.7</v>
      </c>
      <c r="AM106" s="18"/>
      <c r="AN106" s="122">
        <f>AN105+AH106-AM106</f>
        <v>2512.4120000000003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46040</v>
      </c>
      <c r="E107" s="68"/>
      <c r="F107" s="52">
        <f>SUM(F104:F106)</f>
        <v>43500</v>
      </c>
      <c r="G107" s="53"/>
      <c r="H107" s="69"/>
      <c r="I107" s="52">
        <f>SUM(I104:I106)</f>
        <v>46498</v>
      </c>
      <c r="J107" s="52">
        <f>SUM(J104:J106)</f>
        <v>44949</v>
      </c>
      <c r="K107" s="21">
        <f>IF(J107&gt;0,(J104*K104+J105*K105+J106*K106)/J107,0)</f>
        <v>8.5326970566642193E-2</v>
      </c>
      <c r="L107" s="53">
        <f>L104+L105+L106</f>
        <v>41113.637999999999</v>
      </c>
      <c r="M107" s="54">
        <f>IF(L107&gt;0,N107/L107,0)</f>
        <v>0.75825172771137406</v>
      </c>
      <c r="N107" s="55">
        <f>N104+N105+N106</f>
        <v>31174.487046000002</v>
      </c>
      <c r="O107" s="21">
        <f>IF(L107&gt;0,P107/L107,0)</f>
        <v>0.14748739418292298</v>
      </c>
      <c r="P107" s="55">
        <f>P104+P105+P106</f>
        <v>6063.7433340000007</v>
      </c>
      <c r="Q107" s="21">
        <f>IF(L107&gt;0,R107/L107,0)</f>
        <v>9.4260878105703022E-2</v>
      </c>
      <c r="R107" s="55">
        <f>R104+R105+R106</f>
        <v>3875.40762</v>
      </c>
      <c r="S107" s="21">
        <f>IF(L107&gt;0,T107/L107,0)</f>
        <v>0.19202704007852581</v>
      </c>
      <c r="T107" s="55">
        <f>T104+T105+T106</f>
        <v>7894.9302120000011</v>
      </c>
      <c r="U107" s="21">
        <f>IF(L107&gt;0,V107/L107,0)</f>
        <v>0.50630249925827531</v>
      </c>
      <c r="V107" s="55">
        <f>V104+V105+V106</f>
        <v>20815.937673</v>
      </c>
      <c r="W107" s="21">
        <f>IF(L107&gt;0,X107/L107,0)</f>
        <v>0.39665907867360223</v>
      </c>
      <c r="X107" s="55">
        <f>X104+X105+X106</f>
        <v>16308.097770000002</v>
      </c>
      <c r="Y107" s="56">
        <f>IF(L107&gt;0,Z107/L107,0)</f>
        <v>3.0533898335632572E-3</v>
      </c>
      <c r="Z107" s="57">
        <f>SUM(Z104:Z106)</f>
        <v>125.53596429</v>
      </c>
      <c r="AA107" s="63">
        <f>IF(L107&gt;0,(AA104*L104+AA105*L105+AA106*L106)/L107,0)</f>
        <v>2.9836168252731616E-3</v>
      </c>
      <c r="AB107" s="56">
        <f>IF(J107&gt;0,(J104*AB104+J105*AB105+J106*AB106)/J107,0)</f>
        <v>2.9326703597410401E-4</v>
      </c>
      <c r="AC107" s="53">
        <f>SUM(AC104:AC106)</f>
        <v>12.05642967</v>
      </c>
      <c r="AD107" s="54">
        <f>IF(J107&gt;0,(J104*AD104+J105*AD105+J106*AD106)/J107,0)</f>
        <v>0.2193154419453158</v>
      </c>
      <c r="AE107" s="59">
        <f>SUM(AE104:AE106)</f>
        <v>121.22879180000001</v>
      </c>
      <c r="AF107" s="54">
        <f>IF(AND(Z107&gt;0),((Z104*AF104+Z105*AF105+Z106*AF106)/Z107),0)</f>
        <v>0.90517012968473543</v>
      </c>
      <c r="AG107" s="58">
        <f t="shared" si="7"/>
        <v>0.90290903984090531</v>
      </c>
      <c r="AH107" s="52">
        <f>SUM(AH104:AH106)</f>
        <v>607</v>
      </c>
      <c r="AI107" s="21">
        <f>IF(AH107&gt;0,(AI104*AH104+AI105*AH105+AI106*AH106)/AH107,0)</f>
        <v>8.8649093904448112E-2</v>
      </c>
      <c r="AJ107" s="54">
        <f>IF(J107&gt;0,(AJ104*J104+AJ105*J105+AJ106*J106)/J107,0)</f>
        <v>0.22038585285545842</v>
      </c>
      <c r="AK107" s="59">
        <f>SUM(AK104:AK106)</f>
        <v>122.0559088</v>
      </c>
      <c r="AL107" s="70"/>
      <c r="AM107" s="57">
        <f>SUM(AM104:AM106)</f>
        <v>0</v>
      </c>
      <c r="AN107" s="124"/>
      <c r="AO107" s="125">
        <f>AN106</f>
        <v>2512.4120000000003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11" t="s">
        <v>54</v>
      </c>
      <c r="D108" s="12">
        <v>4742</v>
      </c>
      <c r="E108" s="12">
        <v>0</v>
      </c>
      <c r="F108" s="12">
        <v>8971</v>
      </c>
      <c r="G108" s="13">
        <v>1</v>
      </c>
      <c r="H108" s="13">
        <v>3.8</v>
      </c>
      <c r="I108" s="12">
        <v>9775</v>
      </c>
      <c r="J108" s="12">
        <v>14800</v>
      </c>
      <c r="K108" s="14">
        <v>8.4000000000000005E-2</v>
      </c>
      <c r="L108" s="25">
        <f>J108*(1-K108)</f>
        <v>13556.800000000001</v>
      </c>
      <c r="M108" s="15">
        <v>0.53600000000000003</v>
      </c>
      <c r="N108" s="26">
        <f>L108*M108</f>
        <v>7266.4448000000011</v>
      </c>
      <c r="O108" s="14">
        <v>0.20100000000000001</v>
      </c>
      <c r="P108" s="26">
        <f>L108*O108</f>
        <v>2724.9168000000004</v>
      </c>
      <c r="Q108" s="16">
        <v>0.26300000000000001</v>
      </c>
      <c r="R108" s="26">
        <f>L108*Q108</f>
        <v>3565.4384000000005</v>
      </c>
      <c r="S108" s="16">
        <v>0.19</v>
      </c>
      <c r="T108" s="26">
        <f>L108*S108</f>
        <v>2575.7920000000004</v>
      </c>
      <c r="U108" s="16">
        <v>0.51800000000000002</v>
      </c>
      <c r="V108" s="26">
        <f>L108*U108</f>
        <v>7022.4224000000004</v>
      </c>
      <c r="W108" s="16">
        <v>0.39</v>
      </c>
      <c r="X108" s="26">
        <f>W108*L108</f>
        <v>5287.152000000001</v>
      </c>
      <c r="Y108" s="17">
        <v>3.0799999999999998E-3</v>
      </c>
      <c r="Z108" s="61">
        <f>L108*Y108</f>
        <v>41.754944000000002</v>
      </c>
      <c r="AA108" s="28">
        <f>IF(J108&gt;0,(AC108+AK108)/J108,0)</f>
        <v>2.8845981621621621E-3</v>
      </c>
      <c r="AB108" s="17">
        <v>2.9999999999999997E-4</v>
      </c>
      <c r="AC108" s="25">
        <f>AB108*L108</f>
        <v>4.0670399999999995</v>
      </c>
      <c r="AD108" s="141">
        <v>0.22800000000000001</v>
      </c>
      <c r="AE108" s="31">
        <f>AH108*(1-AI108)*AD108</f>
        <v>40.175651999999999</v>
      </c>
      <c r="AF108" s="29">
        <f>IF(AND(AD108&gt;0,AB108&gt;0,Y108&gt;0),((Y108-AB108)*AD108)/((AD108-AB108)*Y108),0)</f>
        <v>0.90378659548620022</v>
      </c>
      <c r="AG108" s="62">
        <f t="shared" si="7"/>
        <v>0.89722733619014416</v>
      </c>
      <c r="AH108" s="12">
        <v>193</v>
      </c>
      <c r="AI108" s="14">
        <v>8.6999999999999994E-2</v>
      </c>
      <c r="AJ108" s="15">
        <v>0.21920000000000001</v>
      </c>
      <c r="AK108" s="31">
        <f t="shared" si="8"/>
        <v>38.6250128</v>
      </c>
      <c r="AL108" s="19">
        <v>1.8</v>
      </c>
      <c r="AM108" s="19">
        <v>1013.32</v>
      </c>
      <c r="AN108" s="119">
        <f>AN106+AH108-AM108</f>
        <v>1692.0920000000001</v>
      </c>
      <c r="AO108" s="120"/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49</v>
      </c>
      <c r="D109" s="35">
        <v>18954</v>
      </c>
      <c r="E109" s="44">
        <v>2</v>
      </c>
      <c r="F109" s="35">
        <v>13311</v>
      </c>
      <c r="G109" s="36">
        <v>1</v>
      </c>
      <c r="H109" s="38">
        <v>3.7</v>
      </c>
      <c r="I109" s="35">
        <v>14272</v>
      </c>
      <c r="J109" s="35">
        <v>14811</v>
      </c>
      <c r="K109" s="66">
        <v>8.4000000000000005E-2</v>
      </c>
      <c r="L109" s="38">
        <f>J109*(1-K109)</f>
        <v>13566.876</v>
      </c>
      <c r="M109" s="39">
        <v>0.60699999999999998</v>
      </c>
      <c r="N109" s="26">
        <f>L109*M109</f>
        <v>8235.0937319999994</v>
      </c>
      <c r="O109" s="37">
        <v>0.22</v>
      </c>
      <c r="P109" s="26">
        <f>L109*O109</f>
        <v>2984.71272</v>
      </c>
      <c r="Q109" s="40">
        <v>0.17299999999999999</v>
      </c>
      <c r="R109" s="26">
        <f>L109*Q109</f>
        <v>2347.0695479999999</v>
      </c>
      <c r="S109" s="40">
        <v>0.189</v>
      </c>
      <c r="T109" s="26">
        <f>L109*S109</f>
        <v>2564.1395640000001</v>
      </c>
      <c r="U109" s="40">
        <v>0.51100000000000001</v>
      </c>
      <c r="V109" s="26">
        <f>L109*U109</f>
        <v>6932.6736360000004</v>
      </c>
      <c r="W109" s="40">
        <v>0.4</v>
      </c>
      <c r="X109" s="26">
        <f>W109*L109</f>
        <v>5426.7504000000008</v>
      </c>
      <c r="Y109" s="41">
        <v>3.1099999999999999E-3</v>
      </c>
      <c r="Z109" s="18">
        <f>L109*Y109</f>
        <v>42.192984359999997</v>
      </c>
      <c r="AA109" s="28">
        <f>IF(J109&gt;0,(AC109+AK109)/J109,0)</f>
        <v>2.8542382823577074E-3</v>
      </c>
      <c r="AB109" s="41">
        <v>2.9999999999999997E-4</v>
      </c>
      <c r="AC109" s="38">
        <f>AB109*L109</f>
        <v>4.0700627999999996</v>
      </c>
      <c r="AD109" s="29">
        <v>0.22850000000000001</v>
      </c>
      <c r="AE109" s="42">
        <f>AH109*(1-AI109)*AD109</f>
        <v>41.216373000000004</v>
      </c>
      <c r="AF109" s="29">
        <f>IF(AND(AD109&gt;0,AB109&gt;0,Y109&gt;0),((Y109-AB109)*AD109)/((AD109-AB109)*Y109),0)</f>
        <v>0.90472479998647326</v>
      </c>
      <c r="AG109" s="30">
        <f t="shared" si="7"/>
        <v>0.89616250023436694</v>
      </c>
      <c r="AH109" s="35">
        <v>198</v>
      </c>
      <c r="AI109" s="66">
        <v>8.8999999999999996E-2</v>
      </c>
      <c r="AJ109" s="67">
        <v>0.21179999999999999</v>
      </c>
      <c r="AK109" s="42">
        <f t="shared" si="8"/>
        <v>38.204060400000003</v>
      </c>
      <c r="AL109" s="18">
        <v>1.69</v>
      </c>
      <c r="AM109" s="18"/>
      <c r="AN109" s="122">
        <f>AN108+AH109-AM109</f>
        <v>1890.0920000000001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24" t="s">
        <v>52</v>
      </c>
      <c r="D110" s="44">
        <v>14604</v>
      </c>
      <c r="E110" s="44">
        <v>1</v>
      </c>
      <c r="F110" s="44">
        <v>14483</v>
      </c>
      <c r="G110" s="38">
        <v>0.6</v>
      </c>
      <c r="H110" s="38">
        <v>3.9</v>
      </c>
      <c r="I110" s="44">
        <v>15920</v>
      </c>
      <c r="J110" s="44">
        <v>14717</v>
      </c>
      <c r="K110" s="66">
        <v>8.1000000000000003E-2</v>
      </c>
      <c r="L110" s="38">
        <f>J110*(1-K110)</f>
        <v>13524.923000000001</v>
      </c>
      <c r="M110" s="29">
        <v>0.57199999999999995</v>
      </c>
      <c r="N110" s="26">
        <f>L110*M110</f>
        <v>7736.255956</v>
      </c>
      <c r="O110" s="40">
        <v>0.17699999999999999</v>
      </c>
      <c r="P110" s="26">
        <f>L110*O110</f>
        <v>2393.9113710000001</v>
      </c>
      <c r="Q110" s="40">
        <v>0.251</v>
      </c>
      <c r="R110" s="26">
        <f>L110*Q110</f>
        <v>3394.7556730000001</v>
      </c>
      <c r="S110" s="40">
        <v>0.19700000000000001</v>
      </c>
      <c r="T110" s="26">
        <f>L110*S110</f>
        <v>2664.4098310000004</v>
      </c>
      <c r="U110" s="40">
        <v>0.50900000000000001</v>
      </c>
      <c r="V110" s="26">
        <f>L110*U110</f>
        <v>6884.1858070000008</v>
      </c>
      <c r="W110" s="40">
        <v>0.4</v>
      </c>
      <c r="X110" s="26">
        <f>W110*L110</f>
        <v>5409.9692000000005</v>
      </c>
      <c r="Y110" s="48">
        <v>3.1099999999999999E-3</v>
      </c>
      <c r="Z110" s="18">
        <f>L110*Y110</f>
        <v>42.062510530000004</v>
      </c>
      <c r="AA110" s="28">
        <f>IF(J110&gt;0,(AC110+AK110)/J110,0)</f>
        <v>2.8460187470272479E-3</v>
      </c>
      <c r="AB110" s="48">
        <v>2.9999999999999997E-4</v>
      </c>
      <c r="AC110" s="38">
        <f>AB110*L110</f>
        <v>4.0574769000000002</v>
      </c>
      <c r="AD110" s="29">
        <v>0.22839999999999999</v>
      </c>
      <c r="AE110" s="42">
        <f>AH110*(1-AI110)*AD110</f>
        <v>40.543284</v>
      </c>
      <c r="AF110" s="29">
        <f>IF(AND(AD110&gt;0,AB110&gt;0,Y110&gt;0),((Y110-AB110)*AD110)/((AD110-AB110)*Y110),0)</f>
        <v>0.90472532073285394</v>
      </c>
      <c r="AG110" s="30">
        <f t="shared" si="7"/>
        <v>0.89585076058748936</v>
      </c>
      <c r="AH110" s="44">
        <v>194</v>
      </c>
      <c r="AI110" s="66">
        <v>8.5000000000000006E-2</v>
      </c>
      <c r="AJ110" s="67">
        <v>0.21310000000000001</v>
      </c>
      <c r="AK110" s="42">
        <f t="shared" si="8"/>
        <v>37.82738100000001</v>
      </c>
      <c r="AL110" s="18">
        <v>1.7</v>
      </c>
      <c r="AM110" s="18"/>
      <c r="AN110" s="122">
        <f>AN109+AH110-AM110</f>
        <v>2084.0920000000001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38300</v>
      </c>
      <c r="E111" s="68"/>
      <c r="F111" s="52">
        <f>SUM(F108:F110)</f>
        <v>36765</v>
      </c>
      <c r="G111" s="53"/>
      <c r="H111" s="69"/>
      <c r="I111" s="52">
        <f>SUM(I108:I110)</f>
        <v>39967</v>
      </c>
      <c r="J111" s="52">
        <f>SUM(J108:J110)</f>
        <v>44328</v>
      </c>
      <c r="K111" s="21">
        <f>IF(J111&gt;0,(J108*K108+J109*K109+J110*K110)/J111,0)</f>
        <v>8.3003992961559275E-2</v>
      </c>
      <c r="L111" s="53">
        <f>L108+L109+L110</f>
        <v>40648.599000000002</v>
      </c>
      <c r="M111" s="54">
        <f>IF(L111&gt;0,N111/L111,0)</f>
        <v>0.57167516371228433</v>
      </c>
      <c r="N111" s="55">
        <f>N108+N109+N110</f>
        <v>23237.794488</v>
      </c>
      <c r="O111" s="21">
        <f>IF(L111&gt;0,P111/L111,0)</f>
        <v>0.19935597020207266</v>
      </c>
      <c r="P111" s="55">
        <f>P108+P109+P110</f>
        <v>8103.5408910000006</v>
      </c>
      <c r="Q111" s="21">
        <f>IF(L111&gt;0,R111/L111,0)</f>
        <v>0.22896886608564293</v>
      </c>
      <c r="R111" s="55">
        <f>R108+R109+R110</f>
        <v>9307.2636210000001</v>
      </c>
      <c r="S111" s="21">
        <f>IF(L111&gt;0,T111/L111,0)</f>
        <v>0.19199533531278656</v>
      </c>
      <c r="T111" s="55">
        <f>T108+T109+T110</f>
        <v>7804.3413950000013</v>
      </c>
      <c r="U111" s="21">
        <f>IF(L111&gt;0,V111/L111,0)</f>
        <v>0.51266912896555183</v>
      </c>
      <c r="V111" s="55">
        <f>V108+V109+V110</f>
        <v>20839.281843000001</v>
      </c>
      <c r="W111" s="21">
        <f>IF(L111&gt;0,X111/L111,0)</f>
        <v>0.3966648789051746</v>
      </c>
      <c r="X111" s="55">
        <f>X108+X109+X110</f>
        <v>16123.871600000002</v>
      </c>
      <c r="Y111" s="56">
        <f>IF(L111&gt;0,Z111/L111,0)</f>
        <v>3.0999946367155232E-3</v>
      </c>
      <c r="Z111" s="57">
        <f>SUM(Z108:Z110)</f>
        <v>126.01043888999999</v>
      </c>
      <c r="AA111" s="63">
        <f>IF(L111&gt;0,(AA108*L108+AA109*L109+AA110*L110)/L111,0)</f>
        <v>2.8616288011820536E-3</v>
      </c>
      <c r="AB111" s="56">
        <f>IF(J111&gt;0,(J108*AB108+J109*AB109+J110*AB110)/J111,0)</f>
        <v>2.9999999999999992E-4</v>
      </c>
      <c r="AC111" s="53">
        <f>SUM(AC108:AC110)</f>
        <v>12.194579699999998</v>
      </c>
      <c r="AD111" s="54">
        <f>IF(J111&gt;0,(J108*AD108+J109*AD109+J110*AD110)/J111,0)</f>
        <v>0.2282998623894604</v>
      </c>
      <c r="AE111" s="59">
        <f>SUM(AE108:AE110)</f>
        <v>121.935309</v>
      </c>
      <c r="AF111" s="54">
        <f>IF(AND(Z111&gt;0),((Z108*AF108+Z109*AF109+Z110*AF110)/Z111),0)</f>
        <v>0.90441408943888524</v>
      </c>
      <c r="AG111" s="58">
        <f t="shared" si="7"/>
        <v>0.89641714911702108</v>
      </c>
      <c r="AH111" s="52">
        <f>SUM(AH108:AH110)</f>
        <v>585</v>
      </c>
      <c r="AI111" s="21">
        <f>IF(AH111&gt;0,(AI108*AH108+AI109*AH109+AI110*AH110)/AH111,0)</f>
        <v>8.7013675213675215E-2</v>
      </c>
      <c r="AJ111" s="54">
        <f>IF(J111&gt;0,(AJ108*J108+AJ109*J109+AJ110*J110)/J111,0)</f>
        <v>0.21470227621367985</v>
      </c>
      <c r="AK111" s="59">
        <f>SUM(AK108:AK110)</f>
        <v>114.65645420000001</v>
      </c>
      <c r="AL111" s="70"/>
      <c r="AM111" s="57">
        <f>SUM(AM108:AM110)</f>
        <v>1013.32</v>
      </c>
      <c r="AN111" s="124"/>
      <c r="AO111" s="125">
        <f>AN110</f>
        <v>2084.0920000000001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54</v>
      </c>
      <c r="D112" s="12">
        <v>4775</v>
      </c>
      <c r="E112" s="12">
        <v>0</v>
      </c>
      <c r="F112" s="12">
        <v>13082</v>
      </c>
      <c r="G112" s="13">
        <v>1.7</v>
      </c>
      <c r="H112" s="13">
        <v>4.4000000000000004</v>
      </c>
      <c r="I112" s="12">
        <v>14334</v>
      </c>
      <c r="J112" s="12">
        <v>14528</v>
      </c>
      <c r="K112" s="14">
        <v>8.1000000000000003E-2</v>
      </c>
      <c r="L112" s="25">
        <f>J112*(1-K112)</f>
        <v>13351.232</v>
      </c>
      <c r="M112" s="15">
        <v>0.56899999999999995</v>
      </c>
      <c r="N112" s="26">
        <f>L112*M112</f>
        <v>7596.8510079999996</v>
      </c>
      <c r="O112" s="14">
        <v>0.23899999999999999</v>
      </c>
      <c r="P112" s="26">
        <f>L112*O112</f>
        <v>3190.9444479999997</v>
      </c>
      <c r="Q112" s="16">
        <v>0.192</v>
      </c>
      <c r="R112" s="26">
        <f>L112*Q112</f>
        <v>2563.4365440000001</v>
      </c>
      <c r="S112" s="16">
        <v>0.19900000000000001</v>
      </c>
      <c r="T112" s="26">
        <f>L112*S112</f>
        <v>2656.895168</v>
      </c>
      <c r="U112" s="16">
        <v>0.502</v>
      </c>
      <c r="V112" s="26">
        <f>L112*U112</f>
        <v>6702.3184639999999</v>
      </c>
      <c r="W112" s="16">
        <v>0.39</v>
      </c>
      <c r="X112" s="26">
        <f>W112*L112</f>
        <v>5206.9804800000002</v>
      </c>
      <c r="Y112" s="17">
        <v>3.0699999999999998E-3</v>
      </c>
      <c r="Z112" s="61">
        <f>L112*Y112</f>
        <v>40.988282239999997</v>
      </c>
      <c r="AA112" s="28">
        <f>IF(J112&gt;0,(AC112+AK112)/J112,0)</f>
        <v>2.6094488546255508E-3</v>
      </c>
      <c r="AB112" s="17">
        <v>2.7999999999999998E-4</v>
      </c>
      <c r="AC112" s="25">
        <f>AB112*L112</f>
        <v>3.7383449599999996</v>
      </c>
      <c r="AD112" s="141">
        <v>0.2384</v>
      </c>
      <c r="AE112" s="31">
        <f>AH112*(1-AI112)*AD112</f>
        <v>38.700902400000004</v>
      </c>
      <c r="AF112" s="29">
        <f>IF(AND(AD112&gt;0,AB112&gt;0,Y112&gt;0),((Y112-AB112)*AD112)/((AD112-AB112)*Y112),0)</f>
        <v>0.90986341980694607</v>
      </c>
      <c r="AG112" s="62">
        <f t="shared" si="7"/>
        <v>0.89388666571061171</v>
      </c>
      <c r="AH112" s="12">
        <v>178</v>
      </c>
      <c r="AI112" s="14">
        <v>8.7999999999999995E-2</v>
      </c>
      <c r="AJ112" s="15">
        <v>0.21049999999999999</v>
      </c>
      <c r="AK112" s="31">
        <f t="shared" si="8"/>
        <v>34.171728000000002</v>
      </c>
      <c r="AL112" s="19">
        <v>1.7</v>
      </c>
      <c r="AM112" s="19">
        <v>1005.96</v>
      </c>
      <c r="AN112" s="119">
        <f>AN110+AH112-AM112</f>
        <v>1256.1320000000001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50</v>
      </c>
      <c r="D113" s="35">
        <v>16935</v>
      </c>
      <c r="E113" s="35">
        <v>4</v>
      </c>
      <c r="F113" s="35">
        <v>12204</v>
      </c>
      <c r="G113" s="36">
        <v>0.8</v>
      </c>
      <c r="H113" s="36">
        <v>4.7</v>
      </c>
      <c r="I113" s="35">
        <v>14051</v>
      </c>
      <c r="J113" s="35">
        <v>14414</v>
      </c>
      <c r="K113" s="37">
        <v>8.2000000000000003E-2</v>
      </c>
      <c r="L113" s="38">
        <f>J113*(1-K113)</f>
        <v>13232.052</v>
      </c>
      <c r="M113" s="39">
        <v>0.64300000000000002</v>
      </c>
      <c r="N113" s="26">
        <f>L113*M113</f>
        <v>8508.2094359999992</v>
      </c>
      <c r="O113" s="37">
        <v>0.14599999999999999</v>
      </c>
      <c r="P113" s="26">
        <f>L113*O113</f>
        <v>1931.8795919999998</v>
      </c>
      <c r="Q113" s="40">
        <v>0.21099999999999999</v>
      </c>
      <c r="R113" s="26">
        <f>L113*Q113</f>
        <v>2791.9629719999998</v>
      </c>
      <c r="S113" s="40">
        <v>0.191</v>
      </c>
      <c r="T113" s="26">
        <f>L113*S113</f>
        <v>2527.3219319999998</v>
      </c>
      <c r="U113" s="40">
        <v>0.51400000000000001</v>
      </c>
      <c r="V113" s="26">
        <f>L113*U113</f>
        <v>6801.2747280000003</v>
      </c>
      <c r="W113" s="40">
        <v>0.4</v>
      </c>
      <c r="X113" s="26">
        <f>W113*L113</f>
        <v>5292.8208000000004</v>
      </c>
      <c r="Y113" s="41">
        <v>3.0500000000000002E-3</v>
      </c>
      <c r="Z113" s="18">
        <f>L113*Y113</f>
        <v>40.357758600000004</v>
      </c>
      <c r="AA113" s="28">
        <f>IF(J113&gt;0,(AC113+AK113)/J113,0)</f>
        <v>2.6790490689607323E-3</v>
      </c>
      <c r="AB113" s="41">
        <v>2.9E-4</v>
      </c>
      <c r="AC113" s="38">
        <f>AB113*L113</f>
        <v>3.8372950800000001</v>
      </c>
      <c r="AD113" s="29">
        <v>0.24279999999999999</v>
      </c>
      <c r="AE113" s="42">
        <f>AH113*(1-AI113)*AD113</f>
        <v>36.938863599999998</v>
      </c>
      <c r="AF113" s="29">
        <f>IF(AND(AD113&gt;0,AB113&gt;0,Y113&gt;0),((Y113-AB113)*AD113)/((AD113-AB113)*Y113),0)</f>
        <v>0.90600015818174828</v>
      </c>
      <c r="AG113" s="30">
        <f t="shared" si="7"/>
        <v>0.89288534259364738</v>
      </c>
      <c r="AH113" s="35">
        <v>167</v>
      </c>
      <c r="AI113" s="66">
        <v>8.8999999999999996E-2</v>
      </c>
      <c r="AJ113" s="67">
        <v>0.2286</v>
      </c>
      <c r="AK113" s="42">
        <f t="shared" si="8"/>
        <v>34.778518200000001</v>
      </c>
      <c r="AL113" s="18">
        <v>1.65</v>
      </c>
      <c r="AM113" s="18"/>
      <c r="AN113" s="122">
        <f>AN112+AH113-AM113</f>
        <v>1423.1320000000001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52</v>
      </c>
      <c r="D114" s="44">
        <v>21490</v>
      </c>
      <c r="E114" s="44">
        <v>1</v>
      </c>
      <c r="F114" s="44">
        <v>18459</v>
      </c>
      <c r="G114" s="38">
        <v>1.3</v>
      </c>
      <c r="H114" s="38">
        <v>4.7</v>
      </c>
      <c r="I114" s="44">
        <v>19264</v>
      </c>
      <c r="J114" s="44">
        <v>14452</v>
      </c>
      <c r="K114" s="40">
        <v>7.4999999999999997E-2</v>
      </c>
      <c r="L114" s="38">
        <f>J114*(1-K114)</f>
        <v>13368.1</v>
      </c>
      <c r="M114" s="29">
        <v>0.69799999999999995</v>
      </c>
      <c r="N114" s="26">
        <f>L114*M114</f>
        <v>9330.9337999999989</v>
      </c>
      <c r="O114" s="40">
        <v>0.13200000000000001</v>
      </c>
      <c r="P114" s="26">
        <f>L114*O114</f>
        <v>1764.5892000000001</v>
      </c>
      <c r="Q114" s="40">
        <v>0.17</v>
      </c>
      <c r="R114" s="26">
        <f>L114*Q114</f>
        <v>2272.5770000000002</v>
      </c>
      <c r="S114" s="40">
        <v>0.18099999999999999</v>
      </c>
      <c r="T114" s="26">
        <f>L114*S114</f>
        <v>2419.6261</v>
      </c>
      <c r="U114" s="40">
        <v>0.53800000000000003</v>
      </c>
      <c r="V114" s="26">
        <f>L114*U114</f>
        <v>7192.037800000001</v>
      </c>
      <c r="W114" s="40">
        <v>0.4</v>
      </c>
      <c r="X114" s="26">
        <f>W114*L114</f>
        <v>5347.2400000000007</v>
      </c>
      <c r="Y114" s="48">
        <v>3.1099999999999999E-3</v>
      </c>
      <c r="Z114" s="18">
        <f>L114*Y114</f>
        <v>41.574790999999998</v>
      </c>
      <c r="AA114" s="28">
        <f>IF(J114&gt;0,(AC114+AK114)/J114,0)</f>
        <v>2.7558642125657348E-3</v>
      </c>
      <c r="AB114" s="48">
        <v>2.7999999999999998E-4</v>
      </c>
      <c r="AC114" s="38">
        <f>AB114*L114</f>
        <v>3.7430679999999996</v>
      </c>
      <c r="AD114" s="29">
        <v>0.23519999999999999</v>
      </c>
      <c r="AE114" s="42">
        <f>AH114*(1-AI114)*AD114</f>
        <v>38.438030399999995</v>
      </c>
      <c r="AF114" s="29">
        <f>IF(AND(AD114&gt;0,AB114&gt;0,Y114&gt;0),((Y114-AB114)*AD114)/((AD114-AB114)*Y114),0)</f>
        <v>0.91105243188760154</v>
      </c>
      <c r="AG114" s="30">
        <f t="shared" si="7"/>
        <v>0.89953919742414012</v>
      </c>
      <c r="AH114" s="44">
        <v>179</v>
      </c>
      <c r="AI114" s="66">
        <v>8.6999999999999994E-2</v>
      </c>
      <c r="AJ114" s="67">
        <v>0.2208</v>
      </c>
      <c r="AK114" s="42">
        <f t="shared" si="8"/>
        <v>36.084681599999996</v>
      </c>
      <c r="AL114" s="18">
        <v>1.65</v>
      </c>
      <c r="AM114" s="18"/>
      <c r="AN114" s="122">
        <f>AN113+AH114-AM114</f>
        <v>1602.1320000000001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43200</v>
      </c>
      <c r="E115" s="68"/>
      <c r="F115" s="52">
        <f>SUM(F112:F114)</f>
        <v>43745</v>
      </c>
      <c r="G115" s="53"/>
      <c r="H115" s="69"/>
      <c r="I115" s="52">
        <f>SUM(I112:I114)</f>
        <v>47649</v>
      </c>
      <c r="J115" s="52">
        <f>SUM(J112:J114)</f>
        <v>43394</v>
      </c>
      <c r="K115" s="21">
        <f>IF(J115&gt;0,(J112*K112+J113*K113+J114*K114)/J115,0)</f>
        <v>7.9333917131400658E-2</v>
      </c>
      <c r="L115" s="53">
        <f>L112+L113+L114</f>
        <v>39951.383999999998</v>
      </c>
      <c r="M115" s="54">
        <f>IF(L115&gt;0,N115/L115,0)</f>
        <v>0.63667366927764002</v>
      </c>
      <c r="N115" s="55">
        <f>N112+N113+N114</f>
        <v>25435.994243999998</v>
      </c>
      <c r="O115" s="21">
        <f>IF(L115&gt;0,P115/L115,0)</f>
        <v>0.17239485971249457</v>
      </c>
      <c r="P115" s="55">
        <f>P112+P113+P114</f>
        <v>6887.4132399999999</v>
      </c>
      <c r="Q115" s="21">
        <f>IF(L115&gt;0,R115/L115,0)</f>
        <v>0.19093147100986541</v>
      </c>
      <c r="R115" s="55">
        <f>R112+R113+R114</f>
        <v>7627.9765159999997</v>
      </c>
      <c r="S115" s="21">
        <f>IF(L115&gt;0,T115/L115,0)</f>
        <v>0.19032740392673253</v>
      </c>
      <c r="T115" s="55">
        <f>T112+T113+T114</f>
        <v>7603.8431999999993</v>
      </c>
      <c r="U115" s="21">
        <f>IF(L115&gt;0,V115/L115,0)</f>
        <v>0.51802037676592139</v>
      </c>
      <c r="V115" s="55">
        <f>V112+V113+V114</f>
        <v>20695.630992000002</v>
      </c>
      <c r="W115" s="21">
        <f>IF(L115&gt;0,X115/L115,0)</f>
        <v>0.39665813029155639</v>
      </c>
      <c r="X115" s="55">
        <f>X112+X113+X114</f>
        <v>15847.041280000001</v>
      </c>
      <c r="Y115" s="56">
        <f>IF(L115&gt;0,Z115/L115,0)</f>
        <v>3.0767602904570217E-3</v>
      </c>
      <c r="Z115" s="57">
        <f>SUM(Z112:Z114)</f>
        <v>122.92083184000001</v>
      </c>
      <c r="AA115" s="63">
        <f>IF(L115&gt;0,(AA112*L112+AA113*L113+AA114*L114)/L115,0)</f>
        <v>2.6814926366826239E-3</v>
      </c>
      <c r="AB115" s="56">
        <f>IF(J115&gt;0,(J112*AB112+J113*AB113+J114*AB114)/J115,0)</f>
        <v>2.8332165737198688E-4</v>
      </c>
      <c r="AC115" s="53">
        <f>SUM(AC112:AC114)</f>
        <v>11.318708039999999</v>
      </c>
      <c r="AD115" s="54">
        <f>IF(J115&gt;0,(J112*AD112+J113*AD113+J114*AD114)/J115,0)</f>
        <v>0.23879579665391529</v>
      </c>
      <c r="AE115" s="59">
        <f>SUM(AE112:AE114)</f>
        <v>114.07779640000001</v>
      </c>
      <c r="AF115" s="54">
        <f>IF(AND(Z115&gt;0),((Z112*AF112+Z113*AF113+Z114*AF114)/Z115),0)</f>
        <v>0.90899717403123204</v>
      </c>
      <c r="AG115" s="58">
        <f t="shared" si="7"/>
        <v>0.89549535371619882</v>
      </c>
      <c r="AH115" s="52">
        <f>SUM(AH112:AH114)</f>
        <v>524</v>
      </c>
      <c r="AI115" s="21">
        <f>IF(AH115&gt;0,(AI112*AH112+AI113*AH113+AI114*AH114)/AH115,0)</f>
        <v>8.7977099236641224E-2</v>
      </c>
      <c r="AJ115" s="54">
        <f>IF(J115&gt;0,(AJ112*J112+AJ113*J113+AJ114*J114)/J115,0)</f>
        <v>0.21994252661658292</v>
      </c>
      <c r="AK115" s="59">
        <f>SUM(AK112:AK114)</f>
        <v>105.03492780000001</v>
      </c>
      <c r="AL115" s="70"/>
      <c r="AM115" s="57">
        <f>SUM(AM112:AM114)</f>
        <v>1005.96</v>
      </c>
      <c r="AN115" s="124"/>
      <c r="AO115" s="125">
        <f>AN114</f>
        <v>1602.1320000000001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54</v>
      </c>
      <c r="D116" s="12">
        <v>4099</v>
      </c>
      <c r="E116" s="73">
        <v>1</v>
      </c>
      <c r="F116" s="12">
        <v>12746</v>
      </c>
      <c r="G116" s="74">
        <v>2.1</v>
      </c>
      <c r="H116" s="74">
        <v>4.0999999999999996</v>
      </c>
      <c r="I116" s="12">
        <v>14283</v>
      </c>
      <c r="J116" s="12">
        <v>14333</v>
      </c>
      <c r="K116" s="14">
        <v>8.6999999999999994E-2</v>
      </c>
      <c r="L116" s="25">
        <f t="shared" ref="L116:L126" si="9">J116*(1-K116)</f>
        <v>13086.029</v>
      </c>
      <c r="M116" s="15">
        <v>0.56499999999999995</v>
      </c>
      <c r="N116" s="26">
        <f>L116*M116</f>
        <v>7393.6063849999991</v>
      </c>
      <c r="O116" s="14">
        <v>0.23100000000000001</v>
      </c>
      <c r="P116" s="26">
        <f>L116*O116</f>
        <v>3022.8726990000005</v>
      </c>
      <c r="Q116" s="16">
        <v>0.20399999999999999</v>
      </c>
      <c r="R116" s="26">
        <f>L116*Q116</f>
        <v>2669.5499159999999</v>
      </c>
      <c r="S116" s="16">
        <v>0.17</v>
      </c>
      <c r="T116" s="26">
        <f>L116*S116</f>
        <v>2224.6249300000004</v>
      </c>
      <c r="U116" s="16">
        <v>0.54500000000000004</v>
      </c>
      <c r="V116" s="26">
        <f>L116*U116</f>
        <v>7131.8858050000008</v>
      </c>
      <c r="W116" s="16">
        <v>0.4</v>
      </c>
      <c r="X116" s="26">
        <f>W116*L116</f>
        <v>5234.4116000000004</v>
      </c>
      <c r="Y116" s="17">
        <v>3.16E-3</v>
      </c>
      <c r="Z116" s="61">
        <f>L116*Y116</f>
        <v>41.35185164</v>
      </c>
      <c r="AA116" s="28">
        <f>IF(J116&gt;0,(AC116+AK116)/J116,0)</f>
        <v>2.7491220574897097E-3</v>
      </c>
      <c r="AB116" s="17">
        <v>2.5000000000000001E-4</v>
      </c>
      <c r="AC116" s="25">
        <f>AB116*L116</f>
        <v>3.27150725</v>
      </c>
      <c r="AD116" s="141">
        <v>0.2223</v>
      </c>
      <c r="AE116" s="31">
        <f>AH116*(1-AI116)*AD116</f>
        <v>36.7768674</v>
      </c>
      <c r="AF116" s="29">
        <f>IF(AND(AD116&gt;0,AB116&gt;0,Y116&gt;0),((Y116-AB116)*AD116)/((AD116-AB116)*Y116),0)</f>
        <v>0.92192287630508596</v>
      </c>
      <c r="AG116" s="62">
        <f t="shared" si="7"/>
        <v>0.91010366225711159</v>
      </c>
      <c r="AH116" s="12">
        <v>182</v>
      </c>
      <c r="AI116" s="14">
        <v>9.0999999999999998E-2</v>
      </c>
      <c r="AJ116" s="15">
        <v>0.21840000000000001</v>
      </c>
      <c r="AK116" s="31">
        <f t="shared" ref="AK116:AK126" si="10">AH116*(1-AI116)*AJ116</f>
        <v>36.131659200000009</v>
      </c>
      <c r="AL116" s="75">
        <v>1.6</v>
      </c>
      <c r="AM116" s="75">
        <v>503.94</v>
      </c>
      <c r="AN116" s="119">
        <f>AN114+AH116-AM116</f>
        <v>1280.192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50</v>
      </c>
      <c r="D117" s="73">
        <v>19611</v>
      </c>
      <c r="E117" s="44">
        <v>5</v>
      </c>
      <c r="F117" s="35">
        <v>14943</v>
      </c>
      <c r="G117" s="36">
        <v>1</v>
      </c>
      <c r="H117" s="38">
        <v>3.9</v>
      </c>
      <c r="I117" s="35">
        <v>15997</v>
      </c>
      <c r="J117" s="35">
        <v>14428</v>
      </c>
      <c r="K117" s="66">
        <v>8.4000000000000005E-2</v>
      </c>
      <c r="L117" s="38">
        <f t="shared" si="9"/>
        <v>13216.048000000001</v>
      </c>
      <c r="M117" s="39">
        <v>0.73699999999999999</v>
      </c>
      <c r="N117" s="26">
        <f>L117*M117</f>
        <v>9740.2273760000007</v>
      </c>
      <c r="O117" s="37">
        <v>0.10299999999999999</v>
      </c>
      <c r="P117" s="26">
        <f>L117*O117</f>
        <v>1361.2529440000001</v>
      </c>
      <c r="Q117" s="40">
        <v>0.16</v>
      </c>
      <c r="R117" s="26">
        <f>L117*Q117</f>
        <v>2114.5676800000001</v>
      </c>
      <c r="S117" s="40">
        <v>0.193</v>
      </c>
      <c r="T117" s="26">
        <f>L117*S117</f>
        <v>2550.6972640000004</v>
      </c>
      <c r="U117" s="40">
        <v>0.52200000000000002</v>
      </c>
      <c r="V117" s="26">
        <f>L117*U117</f>
        <v>6898.7770560000008</v>
      </c>
      <c r="W117" s="40">
        <v>0.4</v>
      </c>
      <c r="X117" s="26">
        <f>W117*L117</f>
        <v>5286.4192000000003</v>
      </c>
      <c r="Y117" s="41">
        <v>3.0999999999999999E-3</v>
      </c>
      <c r="Z117" s="18">
        <f>L117*Y117</f>
        <v>40.969748799999998</v>
      </c>
      <c r="AA117" s="28">
        <f>IF(J117&gt;0,(AC117+AK117)/J117,0)</f>
        <v>2.8943452952592181E-3</v>
      </c>
      <c r="AB117" s="41">
        <v>2.4000000000000001E-4</v>
      </c>
      <c r="AC117" s="38">
        <f>AB117*L117</f>
        <v>3.1718515200000001</v>
      </c>
      <c r="AD117" s="29">
        <v>0.22969999999999999</v>
      </c>
      <c r="AE117" s="42">
        <f>AH117*(1-AI117)*AD117</f>
        <v>38.587762400000003</v>
      </c>
      <c r="AF117" s="29">
        <f>IF(AND(AD117&gt;0,AB117&gt;0,Y117&gt;0),((Y117-AB117)*AD117)/((AD117-AB117)*Y117),0)</f>
        <v>0.92354560356292315</v>
      </c>
      <c r="AG117" s="30">
        <f t="shared" si="7"/>
        <v>0.91803889792367599</v>
      </c>
      <c r="AH117" s="35">
        <v>184</v>
      </c>
      <c r="AI117" s="66">
        <v>8.6999999999999994E-2</v>
      </c>
      <c r="AJ117" s="67">
        <v>0.22969999999999999</v>
      </c>
      <c r="AK117" s="42">
        <f t="shared" si="10"/>
        <v>38.587762400000003</v>
      </c>
      <c r="AL117" s="18">
        <v>1.65</v>
      </c>
      <c r="AM117" s="18"/>
      <c r="AN117" s="122">
        <f>AN116+AH117-AM117</f>
        <v>1464.192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47" t="s">
        <v>51</v>
      </c>
      <c r="D118" s="73">
        <v>22990</v>
      </c>
      <c r="E118" s="44">
        <v>1</v>
      </c>
      <c r="F118" s="44">
        <v>15512</v>
      </c>
      <c r="G118" s="38">
        <v>1</v>
      </c>
      <c r="H118" s="38">
        <v>3.7</v>
      </c>
      <c r="I118" s="44">
        <v>16971</v>
      </c>
      <c r="J118" s="44">
        <v>14755</v>
      </c>
      <c r="K118" s="66">
        <v>8.5999999999999993E-2</v>
      </c>
      <c r="L118" s="38">
        <f t="shared" si="9"/>
        <v>13486.07</v>
      </c>
      <c r="M118" s="29">
        <v>0.69099999999999995</v>
      </c>
      <c r="N118" s="26">
        <f>L118*M118</f>
        <v>9318.8743699999995</v>
      </c>
      <c r="O118" s="40">
        <v>0.113</v>
      </c>
      <c r="P118" s="26">
        <f>L118*O118</f>
        <v>1523.9259099999999</v>
      </c>
      <c r="Q118" s="40">
        <v>0.19600000000000001</v>
      </c>
      <c r="R118" s="26">
        <f>L118*Q118</f>
        <v>2643.2697200000002</v>
      </c>
      <c r="S118" s="40">
        <v>0.17299999999999999</v>
      </c>
      <c r="T118" s="26">
        <f>L118*S118</f>
        <v>2333.0901099999996</v>
      </c>
      <c r="U118" s="40">
        <v>0.54700000000000004</v>
      </c>
      <c r="V118" s="26">
        <f>L118*U118</f>
        <v>7376.8802900000001</v>
      </c>
      <c r="W118" s="40">
        <v>0.4</v>
      </c>
      <c r="X118" s="26">
        <f>W118*L118</f>
        <v>5394.4279999999999</v>
      </c>
      <c r="Y118" s="48">
        <v>3.15E-3</v>
      </c>
      <c r="Z118" s="18">
        <f>L118*Y118</f>
        <v>42.481120499999996</v>
      </c>
      <c r="AA118" s="28">
        <f>IF(J118&gt;0,(AC118+AK118)/J118,0)</f>
        <v>2.7574456252117928E-3</v>
      </c>
      <c r="AB118" s="48">
        <v>2.5999999999999998E-4</v>
      </c>
      <c r="AC118" s="38">
        <f>AB118*L118</f>
        <v>3.5063781999999994</v>
      </c>
      <c r="AD118" s="29">
        <v>0.223</v>
      </c>
      <c r="AE118" s="42">
        <f>AH118*(1-AI118)*AD118</f>
        <v>38.599070000000005</v>
      </c>
      <c r="AF118" s="29">
        <f>IF(AND(AD118&gt;0,AB118&gt;0,Y118&gt;0),((Y118-AB118)*AD118)/((AD118-AB118)*Y118),0)</f>
        <v>0.91853125075716446</v>
      </c>
      <c r="AG118" s="30">
        <f t="shared" si="7"/>
        <v>0.90680746149956648</v>
      </c>
      <c r="AH118" s="44">
        <v>190</v>
      </c>
      <c r="AI118" s="66">
        <v>8.8999999999999996E-2</v>
      </c>
      <c r="AJ118" s="67">
        <v>0.21479999999999999</v>
      </c>
      <c r="AK118" s="42">
        <f t="shared" si="10"/>
        <v>37.179732000000001</v>
      </c>
      <c r="AL118" s="18">
        <v>1.65</v>
      </c>
      <c r="AM118" s="18"/>
      <c r="AN118" s="122">
        <f>AN117+AH118-AM118</f>
        <v>1654.192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46700</v>
      </c>
      <c r="E119" s="68"/>
      <c r="F119" s="52">
        <f>SUM(F116:F118)</f>
        <v>43201</v>
      </c>
      <c r="G119" s="53"/>
      <c r="H119" s="69"/>
      <c r="I119" s="52">
        <f>SUM(I116:I118)</f>
        <v>47251</v>
      </c>
      <c r="J119" s="52">
        <f>SUM(J116:J118)</f>
        <v>43516</v>
      </c>
      <c r="K119" s="21">
        <f>IF(J119&gt;0,(J116*K116+J117*K117+J118*K118)/J119,0)</f>
        <v>8.5666260685724777E-2</v>
      </c>
      <c r="L119" s="53">
        <f>L116+L117+L118</f>
        <v>39788.146999999997</v>
      </c>
      <c r="M119" s="54">
        <f>IF(L119&gt;0,N119/L119,0)</f>
        <v>0.66483890619485253</v>
      </c>
      <c r="N119" s="55">
        <f>N116+N117+N118</f>
        <v>26452.708130999999</v>
      </c>
      <c r="O119" s="21">
        <f>IF(L119&gt;0,P119/L119,0)</f>
        <v>0.14848772809148414</v>
      </c>
      <c r="P119" s="55">
        <f>P116+P117+P118</f>
        <v>5908.0515530000002</v>
      </c>
      <c r="Q119" s="21">
        <f>IF(L119&gt;0,R119/L119,0)</f>
        <v>0.18667336571366344</v>
      </c>
      <c r="R119" s="55">
        <f>R116+R117+R118</f>
        <v>7427.3873160000003</v>
      </c>
      <c r="S119" s="21">
        <f>IF(L119&gt;0,T119/L119,0)</f>
        <v>0.17865653064969322</v>
      </c>
      <c r="T119" s="55">
        <f>T116+T117+T118</f>
        <v>7108.4123039999995</v>
      </c>
      <c r="U119" s="21">
        <f>IF(L119&gt;0,V119/L119,0)</f>
        <v>0.5380382039656183</v>
      </c>
      <c r="V119" s="55">
        <f>V116+V117+V118</f>
        <v>21407.543151000002</v>
      </c>
      <c r="W119" s="21">
        <f>IF(L119&gt;0,X119/L119,0)</f>
        <v>0.4</v>
      </c>
      <c r="X119" s="55">
        <f>X116+X117+X118</f>
        <v>15915.2588</v>
      </c>
      <c r="Y119" s="56">
        <f>IF(L119&gt;0,Z119/L119,0)</f>
        <v>3.1366809049941432E-3</v>
      </c>
      <c r="Z119" s="57">
        <f>SUM(Z116:Z118)</f>
        <v>124.80272094</v>
      </c>
      <c r="AA119" s="63">
        <f>IF(L119&gt;0,(AA116*L116+AA117*L117+AA118*L118)/L119,0)</f>
        <v>2.8001807182015796E-3</v>
      </c>
      <c r="AB119" s="56">
        <f>IF(J119&gt;0,(J116*AB116+J117*AB117+J118*AB118)/J119,0)</f>
        <v>2.500751447743359E-4</v>
      </c>
      <c r="AC119" s="53">
        <f>SUM(AC116:AC118)</f>
        <v>9.94973697</v>
      </c>
      <c r="AD119" s="54">
        <f>IF(J119&gt;0,(J116*AD116+J117*AD117+J118*AD118)/J119,0)</f>
        <v>0.22499086542880778</v>
      </c>
      <c r="AE119" s="59">
        <f>SUM(AE116:AE118)</f>
        <v>113.9636998</v>
      </c>
      <c r="AF119" s="54">
        <f>IF(AND(Z119&gt;0),((Z116*AF116+Z117*AF117+Z118*AF118)/Z119),0)</f>
        <v>0.92130111641969903</v>
      </c>
      <c r="AG119" s="58">
        <f t="shared" si="7"/>
        <v>0.91172523162989538</v>
      </c>
      <c r="AH119" s="52">
        <f>SUM(AH116:AH118)</f>
        <v>556</v>
      </c>
      <c r="AI119" s="21">
        <f>IF(AH119&gt;0,(AI116*AH116+AI117*AH117+AI118*AH118)/AH119,0)</f>
        <v>8.8992805755395685E-2</v>
      </c>
      <c r="AJ119" s="54">
        <f>IF(J119&gt;0,(AJ116*J116+AJ117*J117+AJ118*J118)/J119,0)</f>
        <v>0.22092593069215921</v>
      </c>
      <c r="AK119" s="59">
        <f>SUM(AK116:AK118)</f>
        <v>111.89915360000001</v>
      </c>
      <c r="AL119" s="70"/>
      <c r="AM119" s="57">
        <f>SUM(AM116:AM118)</f>
        <v>503.94</v>
      </c>
      <c r="AN119" s="124"/>
      <c r="AO119" s="125">
        <f>AN118</f>
        <v>1654.192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53</v>
      </c>
      <c r="D120" s="12">
        <v>4450</v>
      </c>
      <c r="E120" s="12">
        <v>0</v>
      </c>
      <c r="F120" s="12">
        <v>12082</v>
      </c>
      <c r="G120" s="13">
        <v>0.6</v>
      </c>
      <c r="H120" s="13">
        <v>3.2</v>
      </c>
      <c r="I120" s="12">
        <v>12891</v>
      </c>
      <c r="J120" s="12">
        <v>14911</v>
      </c>
      <c r="K120" s="14">
        <v>8.2000000000000003E-2</v>
      </c>
      <c r="L120" s="25">
        <f>J120*(1-K120)</f>
        <v>13688.298000000001</v>
      </c>
      <c r="M120" s="15">
        <v>0.67800000000000005</v>
      </c>
      <c r="N120" s="26">
        <f>L120*M120</f>
        <v>9280.6660440000014</v>
      </c>
      <c r="O120" s="14">
        <v>0.17100000000000001</v>
      </c>
      <c r="P120" s="26">
        <f>L120*O120</f>
        <v>2340.6989580000004</v>
      </c>
      <c r="Q120" s="16">
        <v>0.151</v>
      </c>
      <c r="R120" s="26">
        <f>L120*Q120</f>
        <v>2066.9329980000002</v>
      </c>
      <c r="S120" s="16">
        <v>0.17</v>
      </c>
      <c r="T120" s="26">
        <f>L120*S120</f>
        <v>2327.0106600000004</v>
      </c>
      <c r="U120" s="16">
        <v>0.55000000000000004</v>
      </c>
      <c r="V120" s="26">
        <f>L120*U120</f>
        <v>7528.563900000001</v>
      </c>
      <c r="W120" s="16">
        <v>0.41</v>
      </c>
      <c r="X120" s="26">
        <f>W120*L120</f>
        <v>5612.2021800000002</v>
      </c>
      <c r="Y120" s="17">
        <v>3.1900000000000001E-3</v>
      </c>
      <c r="Z120" s="61">
        <f>L120*Y120</f>
        <v>43.665670620000007</v>
      </c>
      <c r="AA120" s="28">
        <f>IF(J120&gt;0,(AC120+AK120)/J120,0)</f>
        <v>2.9353759358862583E-3</v>
      </c>
      <c r="AB120" s="17">
        <v>2.5999999999999998E-4</v>
      </c>
      <c r="AC120" s="25">
        <f>AB120*L120</f>
        <v>3.5589574799999997</v>
      </c>
      <c r="AD120" s="141">
        <v>0.22090000000000001</v>
      </c>
      <c r="AE120" s="31">
        <f>AH120*(1-AI120)*AD120</f>
        <v>41.565206700000005</v>
      </c>
      <c r="AF120" s="29">
        <f>IF(AND(AD120&gt;0,AB120&gt;0,Y120&gt;0),((Y120-AB120)*AD120)/((AD120-AB120)*Y120),0)</f>
        <v>0.91957764360617511</v>
      </c>
      <c r="AG120" s="62">
        <f t="shared" si="7"/>
        <v>0.91253555909761619</v>
      </c>
      <c r="AH120" s="12">
        <v>207</v>
      </c>
      <c r="AI120" s="14">
        <v>9.0999999999999998E-2</v>
      </c>
      <c r="AJ120" s="15">
        <v>0.2137</v>
      </c>
      <c r="AK120" s="31">
        <f t="shared" si="10"/>
        <v>40.210433100000003</v>
      </c>
      <c r="AL120" s="19">
        <v>1.67</v>
      </c>
      <c r="AM120" s="19">
        <v>505.6</v>
      </c>
      <c r="AN120" s="119">
        <f>AN118+AH120-AM120-AO120</f>
        <v>1140.5920000000001</v>
      </c>
      <c r="AO120" s="120">
        <v>215</v>
      </c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50</v>
      </c>
      <c r="D121" s="73">
        <v>17960</v>
      </c>
      <c r="E121" s="44">
        <v>5</v>
      </c>
      <c r="F121" s="35">
        <v>16961</v>
      </c>
      <c r="G121" s="36">
        <v>0.7</v>
      </c>
      <c r="H121" s="38">
        <v>3.1</v>
      </c>
      <c r="I121" s="35">
        <v>17624</v>
      </c>
      <c r="J121" s="35">
        <v>15003</v>
      </c>
      <c r="K121" s="66">
        <v>8.1000000000000003E-2</v>
      </c>
      <c r="L121" s="38">
        <f t="shared" si="9"/>
        <v>13787.757000000001</v>
      </c>
      <c r="M121" s="39">
        <v>0.73399999999999999</v>
      </c>
      <c r="N121" s="26">
        <f>L121*M121</f>
        <v>10120.213638000001</v>
      </c>
      <c r="O121" s="37">
        <v>0.152</v>
      </c>
      <c r="P121" s="26">
        <f>L121*O121</f>
        <v>2095.7390640000003</v>
      </c>
      <c r="Q121" s="40">
        <v>0.114</v>
      </c>
      <c r="R121" s="26">
        <f>L121*Q121</f>
        <v>1571.8042980000002</v>
      </c>
      <c r="S121" s="40">
        <v>0.18</v>
      </c>
      <c r="T121" s="26">
        <f>L121*S121</f>
        <v>2481.7962600000001</v>
      </c>
      <c r="U121" s="40">
        <v>0.54700000000000004</v>
      </c>
      <c r="V121" s="26">
        <f>L121*U121</f>
        <v>7541.9030790000015</v>
      </c>
      <c r="W121" s="40">
        <v>0.41</v>
      </c>
      <c r="X121" s="26">
        <f>W121*L121</f>
        <v>5652.9803700000002</v>
      </c>
      <c r="Y121" s="41">
        <v>3.1700000000000001E-3</v>
      </c>
      <c r="Z121" s="18">
        <f>L121*Y121</f>
        <v>43.707189690000007</v>
      </c>
      <c r="AA121" s="28">
        <f>IF(J121&gt;0,(AC121+AK121)/J121,0)</f>
        <v>2.8810817936412722E-3</v>
      </c>
      <c r="AB121" s="41">
        <v>2.5000000000000001E-4</v>
      </c>
      <c r="AC121" s="38">
        <f>AB121*L121</f>
        <v>3.4469392500000002</v>
      </c>
      <c r="AD121" s="29">
        <v>0.22439999999999999</v>
      </c>
      <c r="AE121" s="42">
        <f>AH121*(1-AI121)*AD121</f>
        <v>40.591940400000006</v>
      </c>
      <c r="AF121" s="29">
        <f>IF(AND(AD121&gt;0,AB121&gt;0,Y121&gt;0),((Y121-AB121)*AD121)/((AD121-AB121)*Y121),0)</f>
        <v>0.92216301189702998</v>
      </c>
      <c r="AG121" s="30">
        <f t="shared" si="7"/>
        <v>0.9142664499540768</v>
      </c>
      <c r="AH121" s="35">
        <v>199</v>
      </c>
      <c r="AI121" s="66">
        <v>9.0999999999999998E-2</v>
      </c>
      <c r="AJ121" s="67">
        <v>0.21990000000000001</v>
      </c>
      <c r="AK121" s="42">
        <f t="shared" si="10"/>
        <v>39.777930900000008</v>
      </c>
      <c r="AL121" s="18">
        <v>1.75</v>
      </c>
      <c r="AM121" s="18"/>
      <c r="AN121" s="122">
        <f>AN120+AH121-AM121</f>
        <v>1339.5920000000001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47" t="s">
        <v>51</v>
      </c>
      <c r="D122" s="73">
        <v>13580</v>
      </c>
      <c r="E122" s="44">
        <v>5</v>
      </c>
      <c r="F122" s="44">
        <v>15947</v>
      </c>
      <c r="G122" s="38">
        <v>0.6</v>
      </c>
      <c r="H122" s="38">
        <v>3.5</v>
      </c>
      <c r="I122" s="44">
        <v>17744</v>
      </c>
      <c r="J122" s="44">
        <v>15026</v>
      </c>
      <c r="K122" s="66">
        <v>8.2000000000000003E-2</v>
      </c>
      <c r="L122" s="38">
        <f t="shared" si="9"/>
        <v>13793.868</v>
      </c>
      <c r="M122" s="29">
        <v>0.74299999999999999</v>
      </c>
      <c r="N122" s="26">
        <f>L122*M122</f>
        <v>10248.843924000001</v>
      </c>
      <c r="O122" s="40">
        <v>0.161</v>
      </c>
      <c r="P122" s="26">
        <f>L122*O122</f>
        <v>2220.8127480000003</v>
      </c>
      <c r="Q122" s="40">
        <v>9.6000000000000002E-2</v>
      </c>
      <c r="R122" s="26">
        <f>L122*Q122</f>
        <v>1324.2113280000001</v>
      </c>
      <c r="S122" s="40">
        <v>0.16900000000000001</v>
      </c>
      <c r="T122" s="26">
        <f>L122*S122</f>
        <v>2331.1636920000001</v>
      </c>
      <c r="U122" s="40">
        <v>0.55500000000000005</v>
      </c>
      <c r="V122" s="26">
        <f>L122*U122</f>
        <v>7655.5967400000009</v>
      </c>
      <c r="W122" s="40">
        <v>0.4</v>
      </c>
      <c r="X122" s="26">
        <f>W122*L122</f>
        <v>5517.5472000000009</v>
      </c>
      <c r="Y122" s="48">
        <v>3.15E-3</v>
      </c>
      <c r="Z122" s="18">
        <f>L122*Y122</f>
        <v>43.450684200000005</v>
      </c>
      <c r="AA122" s="28">
        <f>IF(J122&gt;0,(AC122+AK122)/J122,0)</f>
        <v>2.9195154585385337E-3</v>
      </c>
      <c r="AB122" s="48">
        <v>2.5999999999999998E-4</v>
      </c>
      <c r="AC122" s="38">
        <f>AB122*L122</f>
        <v>3.5864056799999999</v>
      </c>
      <c r="AD122" s="29">
        <v>0.22220000000000001</v>
      </c>
      <c r="AE122" s="42">
        <f>AH122*(1-AI122)*AD122</f>
        <v>39.675143200000001</v>
      </c>
      <c r="AF122" s="29">
        <f>IF(AND(AD122&gt;0,AB122&gt;0,Y122&gt;0),((Y122-AB122)*AD122)/((AD122-AB122)*Y122),0)</f>
        <v>0.91853511101956642</v>
      </c>
      <c r="AG122" s="30">
        <f t="shared" si="7"/>
        <v>0.91199518455980233</v>
      </c>
      <c r="AH122" s="44">
        <v>196</v>
      </c>
      <c r="AI122" s="66">
        <v>8.8999999999999996E-2</v>
      </c>
      <c r="AJ122" s="67">
        <v>0.22559999999999999</v>
      </c>
      <c r="AK122" s="42">
        <f t="shared" si="10"/>
        <v>40.282233600000005</v>
      </c>
      <c r="AL122" s="18">
        <v>1.7</v>
      </c>
      <c r="AM122" s="18"/>
      <c r="AN122" s="122">
        <f>AN121+AH122-AM122</f>
        <v>1535.5920000000001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35990</v>
      </c>
      <c r="E123" s="68"/>
      <c r="F123" s="52">
        <f>SUM(F120:F122)</f>
        <v>44990</v>
      </c>
      <c r="G123" s="53"/>
      <c r="H123" s="69"/>
      <c r="I123" s="52">
        <f>SUM(I120:I122)</f>
        <v>48259</v>
      </c>
      <c r="J123" s="52">
        <f>SUM(J120:J122)</f>
        <v>44940</v>
      </c>
      <c r="K123" s="21">
        <f>IF(J123&gt;0,(J120*K120+J121*K121+J122*K122)/J123,0)</f>
        <v>8.1666154873164212E-2</v>
      </c>
      <c r="L123" s="53">
        <f>L120+L121+L122</f>
        <v>41269.923000000003</v>
      </c>
      <c r="M123" s="54">
        <f>IF(L123&gt;0,N123/L123,0)</f>
        <v>0.71843418767706446</v>
      </c>
      <c r="N123" s="55">
        <f>N120+N121+N122</f>
        <v>29649.723606000003</v>
      </c>
      <c r="O123" s="21">
        <f>IF(L123&gt;0,P123/L123,0)</f>
        <v>0.1613099876634129</v>
      </c>
      <c r="P123" s="55">
        <f>P120+P121+P122</f>
        <v>6657.2507700000006</v>
      </c>
      <c r="Q123" s="21">
        <f>IF(L123&gt;0,R123/L123,0)</f>
        <v>0.12025582465952263</v>
      </c>
      <c r="R123" s="55">
        <f>R120+R121+R122</f>
        <v>4962.9486240000006</v>
      </c>
      <c r="S123" s="21">
        <f>IF(L123&gt;0,T123/L123,0)</f>
        <v>0.17300663759416271</v>
      </c>
      <c r="T123" s="55">
        <f>T120+T121+T122</f>
        <v>7139.970612000001</v>
      </c>
      <c r="U123" s="21">
        <f>IF(L123&gt;0,V123/L123,0)</f>
        <v>0.55066891496259884</v>
      </c>
      <c r="V123" s="55">
        <f>V120+V121+V122</f>
        <v>22726.063719000005</v>
      </c>
      <c r="W123" s="21">
        <f>IF(L123&gt;0,X123/L123,0)</f>
        <v>0.40665764629606899</v>
      </c>
      <c r="X123" s="55">
        <f>X120+X121+X122</f>
        <v>16782.729750000002</v>
      </c>
      <c r="Y123" s="56">
        <f>IF(L123&gt;0,Z123/L123,0)</f>
        <v>3.1699488392551646E-3</v>
      </c>
      <c r="Z123" s="57">
        <f>SUM(Z120:Z122)</f>
        <v>130.82354451000003</v>
      </c>
      <c r="AA123" s="63">
        <f>IF(L123&gt;0,(AA120*L120+AA121*L121+AA122*L122)/L123,0)</f>
        <v>2.9119358201693279E-3</v>
      </c>
      <c r="AB123" s="56">
        <f>IF(J123&gt;0,(J120*AB120+J121*AB121+J122*AB122)/J123,0)</f>
        <v>2.5666154873164214E-4</v>
      </c>
      <c r="AC123" s="53">
        <f>SUM(AC120:AC122)</f>
        <v>10.59230241</v>
      </c>
      <c r="AD123" s="54">
        <f>IF(J123&gt;0,(J120*AD120+J121*AD121+J122*AD122)/J123,0)</f>
        <v>0.22250312194036495</v>
      </c>
      <c r="AE123" s="59">
        <f>SUM(AE120:AE122)</f>
        <v>121.83229030000001</v>
      </c>
      <c r="AF123" s="54">
        <f>IF(AND(Z123&gt;0),((Z120*AF120+Z121*AF121+Z122*AF122)/Z123),0)</f>
        <v>0.92009513782613006</v>
      </c>
      <c r="AG123" s="58">
        <f t="shared" si="7"/>
        <v>0.91292506532455076</v>
      </c>
      <c r="AH123" s="52">
        <f>SUM(AH120:AH122)</f>
        <v>602</v>
      </c>
      <c r="AI123" s="21">
        <f>IF(AH123&gt;0,(AI120*AH120+AI121*AH121+AI122*AH122)/AH123,0)</f>
        <v>9.0348837209302327E-2</v>
      </c>
      <c r="AJ123" s="54">
        <f>IF(J123&gt;0,(AJ120*J120+AJ121*J121+AJ122*J122)/J123,0)</f>
        <v>0.21974868713840678</v>
      </c>
      <c r="AK123" s="59">
        <f>SUM(AK120:AK122)</f>
        <v>120.27059760000003</v>
      </c>
      <c r="AL123" s="70"/>
      <c r="AM123" s="57">
        <f>SUM(AM120:AM122)</f>
        <v>505.6</v>
      </c>
      <c r="AN123" s="124"/>
      <c r="AO123" s="125">
        <f>AN122</f>
        <v>1535.5920000000001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/>
      <c r="D124" s="12"/>
      <c r="E124" s="12"/>
      <c r="F124" s="12"/>
      <c r="G124" s="147"/>
      <c r="H124" s="13"/>
      <c r="I124" s="12"/>
      <c r="J124" s="12"/>
      <c r="K124" s="14"/>
      <c r="L124" s="25">
        <f>J124*(1-K124)</f>
        <v>0</v>
      </c>
      <c r="M124" s="15"/>
      <c r="N124" s="26">
        <f>L124*M124</f>
        <v>0</v>
      </c>
      <c r="O124" s="14"/>
      <c r="P124" s="26">
        <f>L124*O124</f>
        <v>0</v>
      </c>
      <c r="Q124" s="16"/>
      <c r="R124" s="26">
        <f>L124*Q124</f>
        <v>0</v>
      </c>
      <c r="S124" s="16"/>
      <c r="T124" s="26">
        <f>L124*S124</f>
        <v>0</v>
      </c>
      <c r="U124" s="16"/>
      <c r="V124" s="26">
        <f>L124*U124</f>
        <v>0</v>
      </c>
      <c r="W124" s="16"/>
      <c r="X124" s="26">
        <f>W124*L124</f>
        <v>0</v>
      </c>
      <c r="Y124" s="17"/>
      <c r="Z124" s="61">
        <f>L124*Y124</f>
        <v>0</v>
      </c>
      <c r="AA124" s="28">
        <f>IF(J124&gt;0,(AC124+AK124)/J124,0)</f>
        <v>0</v>
      </c>
      <c r="AB124" s="17"/>
      <c r="AC124" s="25">
        <f>AB124*L124</f>
        <v>0</v>
      </c>
      <c r="AD124" s="141"/>
      <c r="AE124" s="31">
        <f>AH124*(1-AI124)*AD124</f>
        <v>0</v>
      </c>
      <c r="AF124" s="29">
        <f>IF(AND(AD124&gt;0,AB124&gt;0,Y124&gt;0),((Y124-AB124)*AD124)/((AD124-AB124)*Y124),0)</f>
        <v>0</v>
      </c>
      <c r="AG124" s="62">
        <f t="shared" si="7"/>
        <v>0</v>
      </c>
      <c r="AH124" s="12"/>
      <c r="AI124" s="14"/>
      <c r="AJ124" s="15"/>
      <c r="AK124" s="31">
        <f t="shared" si="10"/>
        <v>0</v>
      </c>
      <c r="AL124" s="19"/>
      <c r="AM124" s="19"/>
      <c r="AN124" s="119">
        <f>AN122+AH124-AM124</f>
        <v>1535.5920000000001</v>
      </c>
      <c r="AO124" s="120"/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/>
      <c r="D125" s="73"/>
      <c r="E125" s="44"/>
      <c r="F125" s="35"/>
      <c r="G125" s="148"/>
      <c r="H125" s="38"/>
      <c r="I125" s="35"/>
      <c r="J125" s="35"/>
      <c r="K125" s="66"/>
      <c r="L125" s="38">
        <f t="shared" si="9"/>
        <v>0</v>
      </c>
      <c r="M125" s="39"/>
      <c r="N125" s="26">
        <f>L125*M125</f>
        <v>0</v>
      </c>
      <c r="O125" s="37"/>
      <c r="P125" s="26">
        <f>L125*O125</f>
        <v>0</v>
      </c>
      <c r="Q125" s="40"/>
      <c r="R125" s="26">
        <f>L125*Q125</f>
        <v>0</v>
      </c>
      <c r="S125" s="40"/>
      <c r="T125" s="26">
        <f>L125*S125</f>
        <v>0</v>
      </c>
      <c r="U125" s="40"/>
      <c r="V125" s="26">
        <f>L125*U125</f>
        <v>0</v>
      </c>
      <c r="W125" s="40"/>
      <c r="X125" s="26">
        <f>W125*L125</f>
        <v>0</v>
      </c>
      <c r="Y125" s="41"/>
      <c r="Z125" s="18">
        <f>L125*Y125</f>
        <v>0</v>
      </c>
      <c r="AA125" s="28">
        <f>IF(J125&gt;0,(AC125+AK125)/J125,0)</f>
        <v>0</v>
      </c>
      <c r="AB125" s="41"/>
      <c r="AC125" s="38">
        <f>AB125*L125</f>
        <v>0</v>
      </c>
      <c r="AD125" s="29"/>
      <c r="AE125" s="42">
        <f>AH125*(1-AI125)*AD125</f>
        <v>0</v>
      </c>
      <c r="AF125" s="29">
        <f>IF(AND(AD125&gt;0,AB125&gt;0,Y125&gt;0),((Y125-AB125)*AD125)/((AD125-AB125)*Y125),0)</f>
        <v>0</v>
      </c>
      <c r="AG125" s="30">
        <f t="shared" si="7"/>
        <v>0</v>
      </c>
      <c r="AH125" s="35"/>
      <c r="AI125" s="66"/>
      <c r="AJ125" s="67"/>
      <c r="AK125" s="42">
        <f t="shared" si="10"/>
        <v>0</v>
      </c>
      <c r="AL125" s="18"/>
      <c r="AM125" s="18"/>
      <c r="AN125" s="122">
        <f>AN124+AH125-AM125</f>
        <v>1535.5920000000001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11"/>
      <c r="D126" s="73"/>
      <c r="E126" s="44"/>
      <c r="F126" s="44"/>
      <c r="G126" s="149"/>
      <c r="H126" s="38"/>
      <c r="I126" s="44"/>
      <c r="J126" s="44"/>
      <c r="K126" s="66"/>
      <c r="L126" s="38">
        <f t="shared" si="9"/>
        <v>0</v>
      </c>
      <c r="M126" s="29"/>
      <c r="N126" s="26">
        <f>L126*M126</f>
        <v>0</v>
      </c>
      <c r="O126" s="40"/>
      <c r="P126" s="26">
        <f>L126*O126</f>
        <v>0</v>
      </c>
      <c r="Q126" s="40"/>
      <c r="R126" s="26">
        <f>L126*Q126</f>
        <v>0</v>
      </c>
      <c r="S126" s="40"/>
      <c r="T126" s="26">
        <f>L126*S126</f>
        <v>0</v>
      </c>
      <c r="U126" s="40"/>
      <c r="V126" s="26">
        <f>L126*U126</f>
        <v>0</v>
      </c>
      <c r="W126" s="40"/>
      <c r="X126" s="26">
        <f>W126*L126</f>
        <v>0</v>
      </c>
      <c r="Y126" s="48"/>
      <c r="Z126" s="18">
        <f>L126*Y126</f>
        <v>0</v>
      </c>
      <c r="AA126" s="28">
        <f>IF(J126&gt;0,(AC126+AK126)/J126,0)</f>
        <v>0</v>
      </c>
      <c r="AB126" s="48"/>
      <c r="AC126" s="38">
        <f>AB126*L126</f>
        <v>0</v>
      </c>
      <c r="AD126" s="29"/>
      <c r="AE126" s="42">
        <f>AH126*(1-AI126)*AD126</f>
        <v>0</v>
      </c>
      <c r="AF126" s="29">
        <f>IF(AND(AD126&gt;0,AB126&gt;0,Y126&gt;0),((Y126-AB126)*AD126)/((AD126-AB126)*Y126),0)</f>
        <v>0</v>
      </c>
      <c r="AG126" s="30">
        <f t="shared" si="7"/>
        <v>0</v>
      </c>
      <c r="AH126" s="44"/>
      <c r="AI126" s="66"/>
      <c r="AJ126" s="67"/>
      <c r="AK126" s="42">
        <f t="shared" si="10"/>
        <v>0</v>
      </c>
      <c r="AL126" s="18"/>
      <c r="AM126" s="18"/>
      <c r="AN126" s="122">
        <f>AN125+AH126-AM126</f>
        <v>1535.5920000000001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0</v>
      </c>
      <c r="E127" s="68"/>
      <c r="F127" s="52">
        <f>SUM(F124:F126)</f>
        <v>0</v>
      </c>
      <c r="G127" s="69"/>
      <c r="H127" s="69"/>
      <c r="I127" s="52">
        <f>SUM(I124:I126)</f>
        <v>0</v>
      </c>
      <c r="J127" s="52">
        <f>SUM(J124:J126)</f>
        <v>0</v>
      </c>
      <c r="K127" s="21">
        <f>IF(J127&gt;0,(J124*K124+J125*K125+J126*K126)/J127,0)</f>
        <v>0</v>
      </c>
      <c r="L127" s="53">
        <f>L124+L125+L126</f>
        <v>0</v>
      </c>
      <c r="M127" s="54">
        <f>IF(L127&gt;0,N127/L127,0)</f>
        <v>0</v>
      </c>
      <c r="N127" s="55">
        <f>N124+N125+N126</f>
        <v>0</v>
      </c>
      <c r="O127" s="21">
        <f>IF(L127&gt;0,P127/L127,0)</f>
        <v>0</v>
      </c>
      <c r="P127" s="55">
        <f>P124+P125+P126</f>
        <v>0</v>
      </c>
      <c r="Q127" s="21">
        <f>IF(L127&gt;0,R127/L127,0)</f>
        <v>0</v>
      </c>
      <c r="R127" s="55">
        <f>R124+R125+R126</f>
        <v>0</v>
      </c>
      <c r="S127" s="21">
        <f>IF(L127&gt;0,T127/L127,0)</f>
        <v>0</v>
      </c>
      <c r="T127" s="55">
        <f>T124+T125+T126</f>
        <v>0</v>
      </c>
      <c r="U127" s="21">
        <f>IF(L127&gt;0,V127/L127,0)</f>
        <v>0</v>
      </c>
      <c r="V127" s="55">
        <f>V124+V125+V126</f>
        <v>0</v>
      </c>
      <c r="W127" s="21">
        <f>IF(L127&gt;0,X127/L127,0)</f>
        <v>0</v>
      </c>
      <c r="X127" s="55">
        <f>X124+X125+X126</f>
        <v>0</v>
      </c>
      <c r="Y127" s="56">
        <f>IF(L127&gt;0,Z127/L127,0)</f>
        <v>0</v>
      </c>
      <c r="Z127" s="57">
        <f>SUM(Z124:Z126)</f>
        <v>0</v>
      </c>
      <c r="AA127" s="63">
        <f>IF(L127&gt;0,(AA124*L124+AA125*L125+AA126*L126)/L127,0)</f>
        <v>0</v>
      </c>
      <c r="AB127" s="56">
        <f>IF(J127&gt;0,(J124*AB124+J125*AB125+J126*AB126)/J127,0)</f>
        <v>0</v>
      </c>
      <c r="AC127" s="53">
        <f>SUM(AC124:AC126)</f>
        <v>0</v>
      </c>
      <c r="AD127" s="54">
        <f>IF(J127&gt;0,(J124*AD124+J125*AD125+J126*AD126)/J127,0)</f>
        <v>0</v>
      </c>
      <c r="AE127" s="59">
        <f>SUM(AE124:AE126)</f>
        <v>0</v>
      </c>
      <c r="AF127" s="54">
        <f>IF(AND(Z127&gt;0),((Z124*AF124+Z125*AF125+Z126*AF126)/Z127),0)</f>
        <v>0</v>
      </c>
      <c r="AG127" s="58">
        <f t="shared" si="7"/>
        <v>0</v>
      </c>
      <c r="AH127" s="52">
        <f>SUM(AH124:AH126)</f>
        <v>0</v>
      </c>
      <c r="AI127" s="21">
        <f>IF(AH127&gt;0,(AI124*AH124+AI125*AH125+AI126*AH126)/AH127,0)</f>
        <v>0</v>
      </c>
      <c r="AJ127" s="54">
        <f>IF(J127&gt;0,(AJ124*J124+AJ125*J125+AJ126*J126)/J127,0)</f>
        <v>0</v>
      </c>
      <c r="AK127" s="59">
        <f>SUM(AK124:AK126)</f>
        <v>0</v>
      </c>
      <c r="AL127" s="70"/>
      <c r="AM127" s="57">
        <f>SUM(AM124:AM126)</f>
        <v>0</v>
      </c>
      <c r="AN127" s="124"/>
      <c r="AO127" s="125">
        <f>AN126</f>
        <v>1535.5920000000001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1278623</v>
      </c>
      <c r="E128" s="86"/>
      <c r="F128" s="86">
        <f>SUM(F127,F123,F119,F115,F111,F107,F103,F99,F95,F91,F87,F83,F79,F75,F71,F67,F63,F59,F55,F51,F47,F43,F39,F35,F31,F27,F23,F19,F15,F11,F7)</f>
        <v>1178870</v>
      </c>
      <c r="G128" s="92"/>
      <c r="H128" s="86"/>
      <c r="I128" s="86">
        <f>SUM(I127,I123,I119,I115,I111,I107,I103,I99,I95,I91,I87,I83,I79,I75,I71,I67,I63,I59,I55,I51,I47,I43,I39,I35,I31,I27,I23,I19,I15,I11,I7)</f>
        <v>1355914</v>
      </c>
      <c r="J128" s="86">
        <f>SUM(J127,J123,J119,J115,J111,J107,J103,J99,J95,J91,J87,J83,J79,J75,J71,J67,J63,J59,J55,J51,J47,J43,J39,J35,J31,J27,J23,J19,J15,J11,J7)</f>
        <v>1291411</v>
      </c>
      <c r="K128" s="87">
        <f>1-L128/J128</f>
        <v>8.2048954980250222E-2</v>
      </c>
      <c r="L128" s="86">
        <f>SUM(L127,L123,L119,L115,L111,L107,L103,L99,L95,L91,L87,L83,L79,L75,L71,L67,L63,L59,L55,L51,L47,L43,L39,L35,L31,L27,L23,L19,L15,L11,L7)</f>
        <v>1185452.077</v>
      </c>
      <c r="M128" s="88">
        <f>IF(AND(L128&gt;0),(N128/L128),0)</f>
        <v>0.67039636701315608</v>
      </c>
      <c r="N128" s="86">
        <f>SUM(N127,N123,N119,N115,N111,N107,N103,N99,N95,N91,N87,N83,N79,N75,N71,N67,N63,N59,N55,N51,N47,N43,N39,N35,N31,N27,N23,N19,N15,N11,N7)</f>
        <v>794722.76568900014</v>
      </c>
      <c r="O128" s="88">
        <f>P128/L128</f>
        <v>0.17810020826594752</v>
      </c>
      <c r="P128" s="86">
        <f>SUM(P127,P123,P119,P115,P111,P107,P103,P99,P95,P91,P87,P83,P79,P75,P71,P67,P63,P59,P55,P51,P47,P43,P39,P35,P31,P27,P23,P19,P15,P11,P7)</f>
        <v>211129.26180300006</v>
      </c>
      <c r="Q128" s="88">
        <f>R128/L128</f>
        <v>0.15143678929840029</v>
      </c>
      <c r="R128" s="86">
        <f>SUM(R127,R123,R119,R115,R111,R107,R103,R99,R95,R91,R87,R83,R79,R75,R71,R67,R63,R59,R55,R51,R47,R43,R39,R35,R31,R27,R23,R19,R15,R11,R7)</f>
        <v>179521.056408</v>
      </c>
      <c r="S128" s="88">
        <f>T128/L128</f>
        <v>0.18897195684950494</v>
      </c>
      <c r="T128" s="86">
        <f>SUM(T127,T123,T119,T115,T111,T107,T103,T99,T95,T91,T87,T83,T79,T75,T71,T67,T63,T59,T55,T51,T47,T43,T39,T35,T31,T27,T23,T19,T15,T11,T7)</f>
        <v>224017.19874200001</v>
      </c>
      <c r="U128" s="88">
        <f>V128/L128</f>
        <v>0.52321914671545178</v>
      </c>
      <c r="V128" s="86">
        <f>SUM(V127,V123,V119,V115,V111,V107,V103,V99,V95,V91,V87,V83,V79,V75,V71,V67,V63,V59,V55,V51,V47,V43,V39,V35,V31,V27,V23,V19,V15,V11,V7)</f>
        <v>620251.22420000006</v>
      </c>
      <c r="W128" s="88">
        <f>IF(AND(L128&gt;0),(X128/L128),0)</f>
        <v>0.39937986636974787</v>
      </c>
      <c r="X128" s="86">
        <f>SUM(X127,X123,X119,X115,X111,X107,X103,X99,X95,X91,X87,X83,X79,X75,X71,X67,X63,X59,X55,X51,X47,X43,X39,X35,X31,X27,X23,X19,X15,X11,X7)</f>
        <v>473445.6921000001</v>
      </c>
      <c r="Y128" s="89">
        <f>IF(AND(L128&gt;0),(Z128/L128),0)</f>
        <v>3.1636638435363759E-3</v>
      </c>
      <c r="Z128" s="86">
        <f>SUM(Z127,Z123,Z119,Z115,Z111,Z107,Z103,Z99,Z95,Z91,Z87,Z83,Z79,Z75,Z71,Z67,Z63,Z59,Z55,Z51,Z47,Z43,Z39,Z35,Z31,Z27,Z23,Z19,Z15,Z11,Z7)</f>
        <v>3750.37187425</v>
      </c>
      <c r="AA128" s="90">
        <f>(AC128+AK128)/J128</f>
        <v>3.0284053255547616E-3</v>
      </c>
      <c r="AB128" s="91">
        <f>AC128/(L128-AH128)</f>
        <v>3.1085695919419112E-4</v>
      </c>
      <c r="AC128" s="92">
        <f>SUM(AC127,AC123,AC119,AC115,AC111,AC107,AC103,AC99,AC95,AC91,AC87,AC83,AC79,AC75,AC71,AC67,AC63,AC59,AC55,AC51,AC47,AC43,AC39,AC35,AC31,AC27,AC23,AC19,AC15,AC11,AC7)</f>
        <v>362.92707808</v>
      </c>
      <c r="AD128" s="88">
        <f>AE128/AH128</f>
        <v>0.20341315251574085</v>
      </c>
      <c r="AE128" s="86">
        <f>SUM(AE127,AE123,AE119,AE115,AE111,AE107,AE103,AE99,AE95,AE91,AE87,AE83,AE79,AE75,AE71,AE67,AE63,AE59,AE55,AE51,AE47,AE43,AE39,AE35,AE31,AE27,AE23,AE19,AE15,AE11,AE7)</f>
        <v>3650.6558482000009</v>
      </c>
      <c r="AF128" s="93">
        <f>((Y128-AB128)*AJ128)/((AJ128-AB128)*Y128)</f>
        <v>0.90316162463201699</v>
      </c>
      <c r="AG128" s="94">
        <f>((AA128-AB128)*AJ128)/((AJ128-AB128)*AA128)</f>
        <v>0.89876616475525872</v>
      </c>
      <c r="AH128" s="86">
        <f>SUM(AH127,AH123,AH119,AH115,AH111,AH107,AH103,AH99,AH95,AH91,AH87,AH83,AH79,AH75,AH71,AH67,AH63,AH59,AH55,AH51,AH47,AH43,AH39,AH35,AH31,AH27,AH23,AH19,AH15,AH11,AH7)</f>
        <v>17947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8.7007639291149047E-2</v>
      </c>
      <c r="AJ128" s="88">
        <f>AK128/AH128</f>
        <v>0.19769258771939602</v>
      </c>
      <c r="AK128" s="86">
        <f>SUM(AK127,AK123,AK119,AK115,AK111,AK107,AK103,AK99,AK95,AK91,AK87,AK83,AK79,AK75,AK71,AK67,AK63,AK59,AK55,AK51,AK47,AK43,AK39,AK35,AK31,AK27,AK23,AK19,AK15,AK11,AK7)</f>
        <v>3547.9888718000002</v>
      </c>
      <c r="AL128" s="86"/>
      <c r="AM128" s="128">
        <f>SUM(AM127,AM123,AM119,AM115,AM111,AM107,AM103,AM99,AM95,AM91,AM87,AM83,AM79,AM75,AM71,AM67,AM63,AM59,AM55,AM51,AM47,AM43,AM39,AM35,AM31,AM27,AM23,AM19,AM15,AM11,AM7)</f>
        <v>17507.259999999998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L1:L1048576 R1:R1048576 AC1:AC1048576 AG1:AG1048576 Z1:AA1048576" name="Range1_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6:A19"/>
    <mergeCell ref="A20:A23"/>
    <mergeCell ref="A1:A2"/>
    <mergeCell ref="B1:B2"/>
    <mergeCell ref="A76:A79"/>
    <mergeCell ref="A32:A35"/>
    <mergeCell ref="A36:A39"/>
    <mergeCell ref="A60:A63"/>
    <mergeCell ref="AR1:AS1"/>
    <mergeCell ref="AT1:AU1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4:A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66" activePane="bottomLeft" state="frozen"/>
      <selection pane="bottomLeft" activeCell="AN56" sqref="AN56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4.28515625" style="131" customWidth="1"/>
    <col min="40" max="40" width="14.42578125" style="132" customWidth="1"/>
    <col min="41" max="41" width="15" style="133" customWidth="1"/>
    <col min="42" max="42" width="12.140625" style="100" customWidth="1"/>
    <col min="43" max="43" width="14.85546875" style="33" customWidth="1"/>
    <col min="44" max="44" width="6.42578125" style="33" bestFit="1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7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2" t="s">
        <v>22</v>
      </c>
      <c r="AJ1" s="3" t="s">
        <v>23</v>
      </c>
      <c r="AK1" s="150" t="s">
        <v>24</v>
      </c>
      <c r="AL1" s="150" t="s">
        <v>25</v>
      </c>
      <c r="AM1" s="110" t="s">
        <v>40</v>
      </c>
      <c r="AN1" s="111" t="s">
        <v>41</v>
      </c>
      <c r="AO1" s="112" t="s">
        <v>41</v>
      </c>
      <c r="AP1" s="4" t="s">
        <v>26</v>
      </c>
      <c r="AQ1" s="150" t="s">
        <v>27</v>
      </c>
      <c r="AR1" s="200" t="s">
        <v>28</v>
      </c>
      <c r="AS1" s="200"/>
      <c r="AT1" s="200" t="s">
        <v>29</v>
      </c>
      <c r="AU1" s="200"/>
    </row>
    <row r="2" spans="1:47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113" t="s">
        <v>42</v>
      </c>
      <c r="AN2" s="114" t="s">
        <v>42</v>
      </c>
      <c r="AO2" s="115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05"/>
      <c r="AJ3" s="106"/>
      <c r="AK3" s="151"/>
      <c r="AL3" s="151"/>
      <c r="AM3" s="116"/>
      <c r="AN3" s="117">
        <f>Април!AO127</f>
        <v>1535.5920000000001</v>
      </c>
      <c r="AO3" s="118"/>
      <c r="AP3" s="107"/>
      <c r="AQ3" s="151"/>
      <c r="AR3" s="151"/>
      <c r="AS3" s="151"/>
      <c r="AT3" s="151"/>
      <c r="AU3" s="151"/>
    </row>
    <row r="4" spans="1:47" x14ac:dyDescent="0.2">
      <c r="A4" s="196">
        <v>1</v>
      </c>
      <c r="B4" s="23">
        <v>1</v>
      </c>
      <c r="C4" s="11" t="s">
        <v>49</v>
      </c>
      <c r="D4" s="12">
        <v>19502</v>
      </c>
      <c r="E4" s="12">
        <v>1</v>
      </c>
      <c r="F4" s="12">
        <v>14650</v>
      </c>
      <c r="G4" s="13">
        <v>0.9</v>
      </c>
      <c r="H4" s="13">
        <v>3.1</v>
      </c>
      <c r="I4" s="12">
        <v>15165</v>
      </c>
      <c r="J4" s="12">
        <v>14982</v>
      </c>
      <c r="K4" s="14">
        <v>8.1000000000000003E-2</v>
      </c>
      <c r="L4" s="25">
        <f>J4*(1-K4)</f>
        <v>13768.458000000001</v>
      </c>
      <c r="M4" s="15">
        <v>0.746</v>
      </c>
      <c r="N4" s="26">
        <f>L4*M4</f>
        <v>10271.269668000001</v>
      </c>
      <c r="O4" s="14">
        <v>0.217</v>
      </c>
      <c r="P4" s="26">
        <f>L4*O4</f>
        <v>2987.7553860000003</v>
      </c>
      <c r="Q4" s="16">
        <v>3.6999999999999998E-2</v>
      </c>
      <c r="R4" s="26">
        <f>L4*Q4</f>
        <v>509.43294600000002</v>
      </c>
      <c r="S4" s="27">
        <v>0.17</v>
      </c>
      <c r="T4" s="26">
        <f>L4*S4</f>
        <v>2340.6378600000003</v>
      </c>
      <c r="U4" s="16">
        <v>0.55600000000000005</v>
      </c>
      <c r="V4" s="26">
        <f>L4*U4</f>
        <v>7655.2626480000008</v>
      </c>
      <c r="W4" s="16">
        <v>0.4</v>
      </c>
      <c r="X4" s="26">
        <f>W4*L4</f>
        <v>5507.3832000000002</v>
      </c>
      <c r="Y4" s="17">
        <v>3.1700000000000001E-3</v>
      </c>
      <c r="Z4" s="18">
        <f>L4*Y4</f>
        <v>43.646011860000002</v>
      </c>
      <c r="AA4" s="28">
        <f>IF(J4&gt;0,(AC4+AK4)/J4,0)</f>
        <v>2.9339097356828195E-3</v>
      </c>
      <c r="AB4" s="17">
        <v>2.7E-4</v>
      </c>
      <c r="AC4" s="25">
        <f>AB4*L4</f>
        <v>3.7174836600000001</v>
      </c>
      <c r="AD4" s="141">
        <v>0.22209999999999999</v>
      </c>
      <c r="AE4" s="31">
        <f>AH4*(1-AI4)*AD4</f>
        <v>42.536591999999999</v>
      </c>
      <c r="AF4" s="29">
        <f>IF(AND(AD4&gt;0,AB4&gt;0,Y4&gt;0),((Y4-AB4)*AD4)/((AD4-AB4)*Y4),0)</f>
        <v>0.91593997790959092</v>
      </c>
      <c r="AG4" s="62">
        <f t="shared" ref="AG4:AG35" si="0">IF(AND(AA4&gt;0,AJ4&gt;0,AB4&gt;0),((AJ4*(AA4-AB4))/(AA4*(AJ4-AB4))),0)</f>
        <v>0.90914096808508116</v>
      </c>
      <c r="AH4" s="12">
        <v>210</v>
      </c>
      <c r="AI4" s="14">
        <v>8.7999999999999995E-2</v>
      </c>
      <c r="AJ4" s="15">
        <v>0.21010000000000001</v>
      </c>
      <c r="AK4" s="31">
        <f>AH4*(1-AI4)*AJ4</f>
        <v>40.238352000000006</v>
      </c>
      <c r="AL4" s="19">
        <v>1.66</v>
      </c>
      <c r="AM4" s="19"/>
      <c r="AN4" s="119">
        <f>AN3+AH4-AM4</f>
        <v>1745.5920000000001</v>
      </c>
      <c r="AO4" s="120"/>
      <c r="AP4" s="12"/>
      <c r="AQ4" s="32"/>
      <c r="AR4" s="20"/>
      <c r="AS4" s="20"/>
      <c r="AT4" s="20"/>
      <c r="AU4" s="20"/>
    </row>
    <row r="5" spans="1:47" x14ac:dyDescent="0.2">
      <c r="A5" s="197"/>
      <c r="B5" s="34">
        <v>2</v>
      </c>
      <c r="C5" s="11" t="s">
        <v>52</v>
      </c>
      <c r="D5" s="35">
        <v>18972</v>
      </c>
      <c r="E5" s="35">
        <v>6</v>
      </c>
      <c r="F5" s="35">
        <v>19525</v>
      </c>
      <c r="G5" s="36">
        <v>0.3</v>
      </c>
      <c r="H5" s="36">
        <v>3</v>
      </c>
      <c r="I5" s="35">
        <v>20345</v>
      </c>
      <c r="J5" s="35">
        <v>15001</v>
      </c>
      <c r="K5" s="37">
        <v>0.08</v>
      </c>
      <c r="L5" s="38">
        <f>J5*(1-K5)</f>
        <v>13800.92</v>
      </c>
      <c r="M5" s="39">
        <v>0.72199999999999998</v>
      </c>
      <c r="N5" s="26">
        <f>L5*M5</f>
        <v>9964.2642400000004</v>
      </c>
      <c r="O5" s="37">
        <v>0.20100000000000001</v>
      </c>
      <c r="P5" s="26">
        <f>L5*O5</f>
        <v>2773.9849200000003</v>
      </c>
      <c r="Q5" s="40">
        <v>7.6999999999999999E-2</v>
      </c>
      <c r="R5" s="26">
        <f>L5*Q5</f>
        <v>1062.67084</v>
      </c>
      <c r="S5" s="29">
        <v>0.18099999999999999</v>
      </c>
      <c r="T5" s="26">
        <f>L5*S5</f>
        <v>2497.9665199999999</v>
      </c>
      <c r="U5" s="40">
        <v>0.54300000000000004</v>
      </c>
      <c r="V5" s="26">
        <f>L5*U5</f>
        <v>7493.8995600000007</v>
      </c>
      <c r="W5" s="40">
        <v>0.4</v>
      </c>
      <c r="X5" s="26">
        <f>W5*L5</f>
        <v>5520.3680000000004</v>
      </c>
      <c r="Y5" s="41">
        <v>3.2100000000000002E-3</v>
      </c>
      <c r="Z5" s="18">
        <f>L5*Y5</f>
        <v>44.300953200000002</v>
      </c>
      <c r="AA5" s="28">
        <f>IF(J5&gt;0,(AC5+AK5)/J5,0)</f>
        <v>3.0080822211852546E-3</v>
      </c>
      <c r="AB5" s="41">
        <v>2.7E-4</v>
      </c>
      <c r="AC5" s="38">
        <f>AB5*L5</f>
        <v>3.7262484000000002</v>
      </c>
      <c r="AD5" s="29">
        <v>0.21940000000000001</v>
      </c>
      <c r="AE5" s="42">
        <f>AH5*(1-AI5)*AD5</f>
        <v>40.529762000000005</v>
      </c>
      <c r="AF5" s="29">
        <f>IF(AND(AD5&gt;0,AB5&gt;0,Y5&gt;0),((Y5-AB5)*AD5)/((AD5-AB5)*Y5),0)</f>
        <v>0.91701635737928799</v>
      </c>
      <c r="AG5" s="30">
        <f t="shared" si="0"/>
        <v>0.91133981494470917</v>
      </c>
      <c r="AH5" s="35">
        <v>203</v>
      </c>
      <c r="AI5" s="37">
        <v>0.09</v>
      </c>
      <c r="AJ5" s="39">
        <v>0.22409999999999999</v>
      </c>
      <c r="AK5" s="42">
        <f>AH5*(1-AI5)*AJ5</f>
        <v>41.397993</v>
      </c>
      <c r="AL5" s="43">
        <v>1.7</v>
      </c>
      <c r="AM5" s="43"/>
      <c r="AN5" s="134">
        <f>AN4+AH5-AM5</f>
        <v>1948.5920000000001</v>
      </c>
      <c r="AO5" s="121"/>
      <c r="AP5" s="44"/>
      <c r="AQ5" s="45"/>
      <c r="AR5" s="46"/>
      <c r="AS5" s="46"/>
      <c r="AT5" s="46"/>
      <c r="AU5" s="46"/>
    </row>
    <row r="6" spans="1:47" x14ac:dyDescent="0.2">
      <c r="A6" s="197"/>
      <c r="B6" s="34">
        <v>3</v>
      </c>
      <c r="C6" s="47" t="s">
        <v>51</v>
      </c>
      <c r="D6" s="44">
        <v>16176</v>
      </c>
      <c r="E6" s="44">
        <v>3</v>
      </c>
      <c r="F6" s="44">
        <v>14232</v>
      </c>
      <c r="G6" s="38">
        <v>0.4</v>
      </c>
      <c r="H6" s="38">
        <v>3.1</v>
      </c>
      <c r="I6" s="44">
        <v>15920</v>
      </c>
      <c r="J6" s="44">
        <v>14741</v>
      </c>
      <c r="K6" s="40">
        <v>8.5000000000000006E-2</v>
      </c>
      <c r="L6" s="38">
        <f>J6*(1-K6)</f>
        <v>13488.015000000001</v>
      </c>
      <c r="M6" s="29">
        <v>0.56999999999999995</v>
      </c>
      <c r="N6" s="26">
        <f>L6*M6</f>
        <v>7688.1685500000003</v>
      </c>
      <c r="O6" s="40">
        <v>0.13500000000000001</v>
      </c>
      <c r="P6" s="26">
        <f>L6*O6</f>
        <v>1820.8820250000003</v>
      </c>
      <c r="Q6" s="40">
        <v>0.29499999999999998</v>
      </c>
      <c r="R6" s="26">
        <f>L6*Q6</f>
        <v>3978.9644250000001</v>
      </c>
      <c r="S6" s="29">
        <v>0.17599999999999999</v>
      </c>
      <c r="T6" s="26">
        <f>L6*S6</f>
        <v>2373.8906400000001</v>
      </c>
      <c r="U6" s="40">
        <v>0.55200000000000005</v>
      </c>
      <c r="V6" s="26">
        <f>L6*U6</f>
        <v>7445.3842800000011</v>
      </c>
      <c r="W6" s="40">
        <v>0.4</v>
      </c>
      <c r="X6" s="26">
        <f>W6*L6</f>
        <v>5395.206000000001</v>
      </c>
      <c r="Y6" s="48">
        <v>3.14E-3</v>
      </c>
      <c r="Z6" s="18">
        <f>L6*Y6</f>
        <v>42.352367100000002</v>
      </c>
      <c r="AA6" s="28">
        <f>IF(J6&gt;0,(AC6+AK6)/J6,0)</f>
        <v>2.8817019876534833E-3</v>
      </c>
      <c r="AB6" s="48">
        <v>2.9999999999999997E-4</v>
      </c>
      <c r="AC6" s="38">
        <f>AB6*L6</f>
        <v>4.0464045000000004</v>
      </c>
      <c r="AD6" s="29">
        <v>0.2112</v>
      </c>
      <c r="AE6" s="42">
        <f>AH6*(1-AI6)*AD6</f>
        <v>39.269472</v>
      </c>
      <c r="AF6" s="29">
        <f>IF(AND(AD6&gt;0,AB6&gt;0,Y6&gt;0),((Y6-AB6)*AD6)/((AD6-AB6)*Y6),0)</f>
        <v>0.90574516856783027</v>
      </c>
      <c r="AG6" s="30">
        <f t="shared" si="0"/>
        <v>0.89719702889126118</v>
      </c>
      <c r="AH6" s="44">
        <v>205</v>
      </c>
      <c r="AI6" s="40">
        <v>9.2999999999999999E-2</v>
      </c>
      <c r="AJ6" s="29">
        <v>0.20669999999999999</v>
      </c>
      <c r="AK6" s="42">
        <f>AH6*(1-AI6)*AJ6</f>
        <v>38.432764499999998</v>
      </c>
      <c r="AL6" s="18">
        <v>1.65</v>
      </c>
      <c r="AM6" s="18"/>
      <c r="AN6" s="134">
        <f>AN5+AH6-AM6</f>
        <v>2153.5920000000001</v>
      </c>
      <c r="AO6" s="123"/>
      <c r="AP6" s="44"/>
      <c r="AQ6" s="49"/>
      <c r="AR6" s="42"/>
      <c r="AS6" s="42"/>
      <c r="AT6" s="42"/>
      <c r="AU6" s="42"/>
    </row>
    <row r="7" spans="1:47" s="22" customFormat="1" ht="13.5" thickBot="1" x14ac:dyDescent="0.25">
      <c r="A7" s="198"/>
      <c r="B7" s="50" t="s">
        <v>38</v>
      </c>
      <c r="C7" s="51"/>
      <c r="D7" s="52">
        <f>SUM(D4:D6)</f>
        <v>54650</v>
      </c>
      <c r="E7" s="52"/>
      <c r="F7" s="52">
        <f>SUM(F4:F6)</f>
        <v>48407</v>
      </c>
      <c r="G7" s="53"/>
      <c r="H7" s="53"/>
      <c r="I7" s="52">
        <f>SUM(I4:I6)</f>
        <v>51430</v>
      </c>
      <c r="J7" s="52">
        <f>SUM(J4:J6)</f>
        <v>44724</v>
      </c>
      <c r="K7" s="21">
        <f>IF(J7&gt;0,(J4*K4+J5*K5+J6*K6)/J7,0)</f>
        <v>8.1982984527323152E-2</v>
      </c>
      <c r="L7" s="53">
        <f>L4+L5+L6</f>
        <v>41057.393000000004</v>
      </c>
      <c r="M7" s="54">
        <f>IF(L7&gt;0,N7/L7,0)</f>
        <v>0.6801138703083266</v>
      </c>
      <c r="N7" s="55">
        <f>N4+N5+N6</f>
        <v>27923.702458</v>
      </c>
      <c r="O7" s="21">
        <f>IF(L7&gt;0,P7/L7,0)</f>
        <v>0.18468348272867691</v>
      </c>
      <c r="P7" s="55">
        <f>P4+P5+P6</f>
        <v>7582.6223310000005</v>
      </c>
      <c r="Q7" s="21">
        <f>IF(L7&gt;0,R7/L7,0)</f>
        <v>0.13520264696299639</v>
      </c>
      <c r="R7" s="55">
        <f>R4+R5+R6</f>
        <v>5551.0682109999998</v>
      </c>
      <c r="S7" s="21">
        <f>IF(L7&gt;0,T7/L7,0)</f>
        <v>0.17566860662585176</v>
      </c>
      <c r="T7" s="55">
        <f>T4+T5+T6</f>
        <v>7212.4950200000003</v>
      </c>
      <c r="U7" s="21">
        <f>IF(L7&gt;0,V7/L7,0)</f>
        <v>0.55031615105225995</v>
      </c>
      <c r="V7" s="55">
        <f>V4+V5+V6</f>
        <v>22594.546488000004</v>
      </c>
      <c r="W7" s="21">
        <f>IF(L7&gt;0,X7/L7,0)</f>
        <v>0.39999999999999997</v>
      </c>
      <c r="X7" s="55">
        <f>X4+X5+X6</f>
        <v>16422.957200000001</v>
      </c>
      <c r="Y7" s="56">
        <f>IF(L7&gt;0,Z7/L7,0)</f>
        <v>3.1735900075292164E-3</v>
      </c>
      <c r="Z7" s="57">
        <f>SUM(Z4:Z6)</f>
        <v>130.29933216000001</v>
      </c>
      <c r="AA7" s="56">
        <f>IF(L7&gt;0,(AA4*L4+AA5*L5+AA6*L6)/L7,0)</f>
        <v>2.941690786225516E-3</v>
      </c>
      <c r="AB7" s="56">
        <f>IF(J7&gt;0,(J4*AB4+J5*AB5+J6*AB6)/J7,0)</f>
        <v>2.7988797960826407E-4</v>
      </c>
      <c r="AC7" s="53">
        <f>SUM(AC4:AC6)</f>
        <v>11.49013656</v>
      </c>
      <c r="AD7" s="54">
        <f>IF(J7&gt;0,(J4*AD4+J5*AD5+J6*AD6)/J7,0)</f>
        <v>0.21760175297379483</v>
      </c>
      <c r="AE7" s="59">
        <f>SUM(AE4:AE6)</f>
        <v>122.335826</v>
      </c>
      <c r="AF7" s="54">
        <f>IF(AND(Z7&gt;0),((Z4*AF4+Z5*AF5+Z6*AF6)/Z7),0)</f>
        <v>0.91299222933039936</v>
      </c>
      <c r="AG7" s="58">
        <f t="shared" si="0"/>
        <v>0.90604152695631146</v>
      </c>
      <c r="AH7" s="52">
        <f>SUM(AH4:AH6)</f>
        <v>618</v>
      </c>
      <c r="AI7" s="21">
        <f>IF(AH7&gt;0,(AI4*AH4+AI5*AH5+AI6*AH6)/AH7,0)</f>
        <v>9.0315533980582521E-2</v>
      </c>
      <c r="AJ7" s="54">
        <f>IF(J7&gt;0,(AJ4*J4+AJ5*J5+AJ6*J6)/J7,0)</f>
        <v>0.21367514086396569</v>
      </c>
      <c r="AK7" s="59">
        <f>SUM(AK4:AK6)</f>
        <v>120.0691095</v>
      </c>
      <c r="AL7" s="57"/>
      <c r="AM7" s="57">
        <f>SUM(AM4:AM6)</f>
        <v>0</v>
      </c>
      <c r="AN7" s="124"/>
      <c r="AO7" s="125">
        <f>AN6</f>
        <v>2153.5920000000001</v>
      </c>
      <c r="AP7" s="52">
        <f>SUM(AP4:AP6)</f>
        <v>0</v>
      </c>
      <c r="AQ7" s="60"/>
      <c r="AR7" s="59"/>
      <c r="AS7" s="59"/>
      <c r="AT7" s="59"/>
      <c r="AU7" s="59"/>
    </row>
    <row r="8" spans="1:47" x14ac:dyDescent="0.2">
      <c r="A8" s="196">
        <v>2</v>
      </c>
      <c r="B8" s="23">
        <v>1</v>
      </c>
      <c r="C8" s="11" t="s">
        <v>53</v>
      </c>
      <c r="D8" s="12">
        <v>15731</v>
      </c>
      <c r="E8" s="12">
        <v>0</v>
      </c>
      <c r="F8" s="12">
        <v>13254</v>
      </c>
      <c r="G8" s="13">
        <v>0.5</v>
      </c>
      <c r="H8" s="13">
        <v>3.4</v>
      </c>
      <c r="I8" s="12">
        <v>14306</v>
      </c>
      <c r="J8" s="12">
        <v>14406</v>
      </c>
      <c r="K8" s="14">
        <v>7.5999999999999998E-2</v>
      </c>
      <c r="L8" s="25">
        <f>J8*(1-K8)</f>
        <v>13311.144</v>
      </c>
      <c r="M8" s="15">
        <v>0.57199999999999995</v>
      </c>
      <c r="N8" s="26">
        <f>L8*M8</f>
        <v>7613.9743679999992</v>
      </c>
      <c r="O8" s="14">
        <v>0.17100000000000001</v>
      </c>
      <c r="P8" s="26">
        <f>L8*O8</f>
        <v>2276.2056240000002</v>
      </c>
      <c r="Q8" s="16">
        <v>0.25700000000000001</v>
      </c>
      <c r="R8" s="26">
        <f>L8*Q8</f>
        <v>3420.9640079999999</v>
      </c>
      <c r="S8" s="16">
        <v>0.17799999999999999</v>
      </c>
      <c r="T8" s="26">
        <f>L8*S8</f>
        <v>2369.383632</v>
      </c>
      <c r="U8" s="16">
        <v>0.52</v>
      </c>
      <c r="V8" s="26">
        <f>L8*U8</f>
        <v>6921.7948800000004</v>
      </c>
      <c r="W8" s="16">
        <v>0.4</v>
      </c>
      <c r="X8" s="26">
        <f>W8*L8</f>
        <v>5324.4576000000006</v>
      </c>
      <c r="Y8" s="17">
        <v>3.0899999999999999E-3</v>
      </c>
      <c r="Z8" s="61">
        <f>L8*Y8</f>
        <v>41.13143496</v>
      </c>
      <c r="AA8" s="28">
        <f>IF(J8&gt;0,(AC8+AK8)/J8,0)</f>
        <v>2.8460933652644732E-3</v>
      </c>
      <c r="AB8" s="17">
        <v>3.3E-4</v>
      </c>
      <c r="AC8" s="25">
        <f>AB8*L8</f>
        <v>4.3926775200000003</v>
      </c>
      <c r="AD8" s="141">
        <v>0.19900000000000001</v>
      </c>
      <c r="AE8" s="31">
        <f>AH8*(1-AI8)*AD8</f>
        <v>35.142405000000004</v>
      </c>
      <c r="AF8" s="29">
        <f>IF(AND(AD8&gt;0,AB8&gt;0,Y8&gt;0),((Y8-AB8)*AD8)/((AD8-AB8)*Y8),0)</f>
        <v>0.89468753619335561</v>
      </c>
      <c r="AG8" s="62">
        <f t="shared" si="0"/>
        <v>0.88546115203726061</v>
      </c>
      <c r="AH8" s="12">
        <v>193</v>
      </c>
      <c r="AI8" s="14">
        <v>8.5000000000000006E-2</v>
      </c>
      <c r="AJ8" s="15">
        <v>0.20730000000000001</v>
      </c>
      <c r="AK8" s="31">
        <f t="shared" ref="AK8:AK70" si="1">AH8*(1-AI8)*AJ8</f>
        <v>36.608143500000004</v>
      </c>
      <c r="AL8" s="19">
        <v>1.59</v>
      </c>
      <c r="AM8" s="19"/>
      <c r="AN8" s="119">
        <f>AN6+AH8-AM8</f>
        <v>2346.5920000000001</v>
      </c>
      <c r="AO8" s="120"/>
      <c r="AP8" s="12"/>
      <c r="AQ8" s="32"/>
      <c r="AR8" s="20"/>
      <c r="AS8" s="20"/>
      <c r="AT8" s="20"/>
      <c r="AU8" s="20"/>
    </row>
    <row r="9" spans="1:47" x14ac:dyDescent="0.2">
      <c r="A9" s="197"/>
      <c r="B9" s="34">
        <v>2</v>
      </c>
      <c r="C9" s="11" t="s">
        <v>52</v>
      </c>
      <c r="D9" s="35">
        <v>19059</v>
      </c>
      <c r="E9" s="44">
        <v>3</v>
      </c>
      <c r="F9" s="35">
        <v>17243</v>
      </c>
      <c r="G9" s="36">
        <v>0.7</v>
      </c>
      <c r="H9" s="38">
        <v>3.1</v>
      </c>
      <c r="I9" s="35">
        <v>18384</v>
      </c>
      <c r="J9" s="35">
        <v>14309</v>
      </c>
      <c r="K9" s="40">
        <v>8.4000000000000005E-2</v>
      </c>
      <c r="L9" s="38">
        <f>J9*(1-K9)</f>
        <v>13107.044</v>
      </c>
      <c r="M9" s="39">
        <v>0.54800000000000004</v>
      </c>
      <c r="N9" s="26">
        <f>L9*M9</f>
        <v>7182.6601120000005</v>
      </c>
      <c r="O9" s="37">
        <v>0.19900000000000001</v>
      </c>
      <c r="P9" s="26">
        <f>L9*O9</f>
        <v>2608.3017560000003</v>
      </c>
      <c r="Q9" s="40">
        <v>0.253</v>
      </c>
      <c r="R9" s="26">
        <f>L9*Q9</f>
        <v>3316.082132</v>
      </c>
      <c r="S9" s="40">
        <v>0.182</v>
      </c>
      <c r="T9" s="26">
        <f>L9*S9</f>
        <v>2385.482008</v>
      </c>
      <c r="U9" s="40">
        <v>0.52200000000000002</v>
      </c>
      <c r="V9" s="26">
        <f>L9*U9</f>
        <v>6841.8769680000005</v>
      </c>
      <c r="W9" s="40">
        <v>0.41</v>
      </c>
      <c r="X9" s="26">
        <f>W9*L9</f>
        <v>5373.8880399999998</v>
      </c>
      <c r="Y9" s="41">
        <v>3.16E-3</v>
      </c>
      <c r="Z9" s="18">
        <f>L9*Y9</f>
        <v>41.418259040000002</v>
      </c>
      <c r="AA9" s="28">
        <f>IF(J9&gt;0,(AC9+AK9)/J9,0)</f>
        <v>2.5565788944021252E-3</v>
      </c>
      <c r="AB9" s="41">
        <v>3.5E-4</v>
      </c>
      <c r="AC9" s="38">
        <f>AB9*L9</f>
        <v>4.5874654000000001</v>
      </c>
      <c r="AD9" s="29">
        <v>0.1804</v>
      </c>
      <c r="AE9" s="42">
        <f>AH9*(1-AI9)*AD9</f>
        <v>32.683068000000006</v>
      </c>
      <c r="AF9" s="29">
        <f>IF(AND(AD9&gt;0,AB9&gt;0,Y9&gt;0),((Y9-AB9)*AD9)/((AD9-AB9)*Y9),0)</f>
        <v>0.8909691049251437</v>
      </c>
      <c r="AG9" s="30">
        <f t="shared" si="0"/>
        <v>0.86481225282764795</v>
      </c>
      <c r="AH9" s="35">
        <v>198</v>
      </c>
      <c r="AI9" s="40">
        <v>8.5000000000000006E-2</v>
      </c>
      <c r="AJ9" s="39">
        <v>0.17660000000000001</v>
      </c>
      <c r="AK9" s="42">
        <f t="shared" si="1"/>
        <v>31.994622000000003</v>
      </c>
      <c r="AL9" s="18">
        <v>1.6</v>
      </c>
      <c r="AM9" s="18"/>
      <c r="AN9" s="134">
        <f>AN8+AH9-AM9</f>
        <v>2544.5920000000001</v>
      </c>
      <c r="AO9" s="123"/>
      <c r="AP9" s="44"/>
      <c r="AQ9" s="49"/>
      <c r="AR9" s="42"/>
      <c r="AS9" s="42"/>
      <c r="AT9" s="42"/>
      <c r="AU9" s="42"/>
    </row>
    <row r="10" spans="1:47" x14ac:dyDescent="0.2">
      <c r="A10" s="197"/>
      <c r="B10" s="34">
        <v>3</v>
      </c>
      <c r="C10" s="11" t="s">
        <v>54</v>
      </c>
      <c r="D10" s="44">
        <v>15260</v>
      </c>
      <c r="E10" s="44">
        <v>3</v>
      </c>
      <c r="F10" s="44">
        <v>16257</v>
      </c>
      <c r="G10" s="38">
        <v>0.6</v>
      </c>
      <c r="H10" s="38">
        <v>2.9</v>
      </c>
      <c r="I10" s="44">
        <v>17878</v>
      </c>
      <c r="J10" s="44">
        <v>14174</v>
      </c>
      <c r="K10" s="40">
        <v>8.4000000000000005E-2</v>
      </c>
      <c r="L10" s="38">
        <f>J10*(1-K10)</f>
        <v>12983.384</v>
      </c>
      <c r="M10" s="29">
        <v>0.63800000000000001</v>
      </c>
      <c r="N10" s="26">
        <f>L10*M10</f>
        <v>8283.3989920000004</v>
      </c>
      <c r="O10" s="40">
        <v>0.30599999999999999</v>
      </c>
      <c r="P10" s="26">
        <f>L10*O10</f>
        <v>3972.9155040000001</v>
      </c>
      <c r="Q10" s="40">
        <v>5.6000000000000001E-2</v>
      </c>
      <c r="R10" s="26">
        <f>L10*Q10</f>
        <v>727.06950400000005</v>
      </c>
      <c r="S10" s="40">
        <v>0.183</v>
      </c>
      <c r="T10" s="26">
        <f>L10*S10</f>
        <v>2375.9592720000001</v>
      </c>
      <c r="U10" s="40">
        <v>0.51300000000000001</v>
      </c>
      <c r="V10" s="26">
        <f>L10*U10</f>
        <v>6660.4759920000006</v>
      </c>
      <c r="W10" s="40">
        <v>0.4</v>
      </c>
      <c r="X10" s="26">
        <f>W10*L10</f>
        <v>5193.3536000000004</v>
      </c>
      <c r="Y10" s="48">
        <v>3.1800000000000001E-3</v>
      </c>
      <c r="Z10" s="18">
        <f>L10*Y10</f>
        <v>41.28716112</v>
      </c>
      <c r="AA10" s="28">
        <f>IF(J10&gt;0,(AC10+AK10)/J10,0)</f>
        <v>2.6679655989840555E-3</v>
      </c>
      <c r="AB10" s="48">
        <v>3.5E-4</v>
      </c>
      <c r="AC10" s="38">
        <f>AB10*L10</f>
        <v>4.5441843999999998</v>
      </c>
      <c r="AD10" s="29">
        <v>0.19939999999999999</v>
      </c>
      <c r="AE10" s="42">
        <f>AH10*(1-AI10)*AD10</f>
        <v>33.917939999999994</v>
      </c>
      <c r="AF10" s="29">
        <f>IF(AND(AD10&gt;0,AB10&gt;0,Y10&gt;0),((Y10-AB10)*AD10)/((AD10-AB10)*Y10),0)</f>
        <v>0.89150192976386267</v>
      </c>
      <c r="AG10" s="30">
        <f t="shared" si="0"/>
        <v>0.87037131358116515</v>
      </c>
      <c r="AH10" s="44">
        <v>189</v>
      </c>
      <c r="AI10" s="40">
        <v>0.1</v>
      </c>
      <c r="AJ10" s="29">
        <v>0.1956</v>
      </c>
      <c r="AK10" s="42">
        <f t="shared" si="1"/>
        <v>33.271560000000001</v>
      </c>
      <c r="AL10" s="18">
        <v>1.62</v>
      </c>
      <c r="AM10" s="18"/>
      <c r="AN10" s="134">
        <f>AN9+AH10-AM10</f>
        <v>2733.5920000000001</v>
      </c>
      <c r="AO10" s="123"/>
      <c r="AP10" s="44"/>
      <c r="AQ10" s="49"/>
      <c r="AR10" s="42"/>
      <c r="AS10" s="42"/>
      <c r="AT10" s="42"/>
      <c r="AU10" s="42"/>
    </row>
    <row r="11" spans="1:47" s="22" customFormat="1" ht="13.5" thickBot="1" x14ac:dyDescent="0.25">
      <c r="A11" s="198"/>
      <c r="B11" s="50" t="s">
        <v>38</v>
      </c>
      <c r="C11" s="51"/>
      <c r="D11" s="52">
        <f>SUM(D8:D10)</f>
        <v>50050</v>
      </c>
      <c r="E11" s="52"/>
      <c r="F11" s="52">
        <f>SUM(F8:F10)</f>
        <v>46754</v>
      </c>
      <c r="G11" s="53"/>
      <c r="H11" s="53"/>
      <c r="I11" s="52">
        <f>SUM(I8:I10)</f>
        <v>50568</v>
      </c>
      <c r="J11" s="52">
        <f>SUM(J8:J10)</f>
        <v>42889</v>
      </c>
      <c r="K11" s="21">
        <f>IF(J11&gt;0,(J8*K8+J9*K9+J10*K10)/J11,0)</f>
        <v>8.1312877427778679E-2</v>
      </c>
      <c r="L11" s="53">
        <f>L8+L9+L10</f>
        <v>39401.572</v>
      </c>
      <c r="M11" s="54">
        <f>IF(L11&gt;0,N11/L11,0)</f>
        <v>0.58576428047084017</v>
      </c>
      <c r="N11" s="55">
        <f>N8+N9+N10</f>
        <v>23080.033472000003</v>
      </c>
      <c r="O11" s="21">
        <f>IF(L11&gt;0,P11/L11,0)</f>
        <v>0.22479871828464107</v>
      </c>
      <c r="P11" s="55">
        <f>P8+P9+P10</f>
        <v>8857.4228840000014</v>
      </c>
      <c r="Q11" s="21">
        <f>IF(L11&gt;0,R11/L11,0)</f>
        <v>0.18943700124451887</v>
      </c>
      <c r="R11" s="55">
        <f>R8+R9+R10</f>
        <v>7464.1156440000004</v>
      </c>
      <c r="S11" s="21">
        <f>IF(L11&gt;0,T11/L11,0)</f>
        <v>0.18097818310396346</v>
      </c>
      <c r="T11" s="55">
        <f>T8+T9+T10</f>
        <v>7130.824912</v>
      </c>
      <c r="U11" s="21">
        <f>IF(L11&gt;0,V11/L11,0)</f>
        <v>0.51835870507907655</v>
      </c>
      <c r="V11" s="55">
        <f>V8+V9+V10</f>
        <v>20424.147840000001</v>
      </c>
      <c r="W11" s="21">
        <f>IF(L11&gt;0,X11/L11,0)</f>
        <v>0.40332652819029657</v>
      </c>
      <c r="X11" s="55">
        <f>X8+X9+X10</f>
        <v>15891.69924</v>
      </c>
      <c r="Y11" s="56">
        <f>IF(L11&gt;0,Z11/L11,0)</f>
        <v>3.1429419902332827E-3</v>
      </c>
      <c r="Z11" s="57">
        <f>SUM(Z8:Z10)</f>
        <v>123.83685512</v>
      </c>
      <c r="AA11" s="63">
        <f>IF(L11&gt;0,(AA8*L8+AA9*L9+AA10*L10)/L11,0)</f>
        <v>2.6910899024861247E-3</v>
      </c>
      <c r="AB11" s="56">
        <f>IF(J11&gt;0,(J8*AB8+J9*AB9+J10*AB10)/J11,0)</f>
        <v>3.4328219356944664E-4</v>
      </c>
      <c r="AC11" s="53">
        <f>SUM(AC8:AC10)</f>
        <v>13.524327320000001</v>
      </c>
      <c r="AD11" s="54">
        <f>IF(J11&gt;0,(J8*AD8+J9*AD9+J10*AD10)/J11,0)</f>
        <v>0.19292669915362912</v>
      </c>
      <c r="AE11" s="59">
        <f>SUM(AE8:AE10)</f>
        <v>101.743413</v>
      </c>
      <c r="AF11" s="54">
        <f>IF(AND(Z11&gt;0),((Z8*AF8+Z9*AF9+Z10*AF10)/Z11),0)</f>
        <v>0.89238179615229984</v>
      </c>
      <c r="AG11" s="58">
        <f t="shared" si="0"/>
        <v>0.87399048484185593</v>
      </c>
      <c r="AH11" s="52">
        <f>SUM(AH8:AH10)</f>
        <v>580</v>
      </c>
      <c r="AI11" s="21">
        <f>IF(AH11&gt;0,(AI8*AH8+AI9*AH9+AI10*AH10)/AH11,0)</f>
        <v>8.9887931034482768E-2</v>
      </c>
      <c r="AJ11" s="54">
        <f>IF(J11&gt;0,(AJ8*J8+AJ9*J9+AJ10*J10)/J11,0)</f>
        <v>0.19319097204411387</v>
      </c>
      <c r="AK11" s="59">
        <f>SUM(AK8:AK10)</f>
        <v>101.8743255</v>
      </c>
      <c r="AL11" s="57"/>
      <c r="AM11" s="57">
        <f>SUM(AM8:AM10)</f>
        <v>0</v>
      </c>
      <c r="AN11" s="124"/>
      <c r="AO11" s="125">
        <f>AN10</f>
        <v>2733.5920000000001</v>
      </c>
      <c r="AP11" s="52">
        <f>SUM(AP8:AP10)</f>
        <v>0</v>
      </c>
      <c r="AQ11" s="60"/>
      <c r="AR11" s="59"/>
      <c r="AS11" s="59"/>
      <c r="AT11" s="59"/>
      <c r="AU11" s="59"/>
    </row>
    <row r="12" spans="1:47" x14ac:dyDescent="0.2">
      <c r="A12" s="196">
        <v>3</v>
      </c>
      <c r="B12" s="23">
        <v>1</v>
      </c>
      <c r="C12" s="11" t="s">
        <v>50</v>
      </c>
      <c r="D12" s="12">
        <v>15044</v>
      </c>
      <c r="E12" s="12">
        <v>0</v>
      </c>
      <c r="F12" s="12">
        <v>10523</v>
      </c>
      <c r="G12" s="13">
        <v>0.6</v>
      </c>
      <c r="H12" s="13">
        <v>3.4</v>
      </c>
      <c r="I12" s="12">
        <v>11727</v>
      </c>
      <c r="J12" s="12">
        <v>14352</v>
      </c>
      <c r="K12" s="14">
        <v>0.09</v>
      </c>
      <c r="L12" s="25">
        <f>J12*(1-K12)</f>
        <v>13060.32</v>
      </c>
      <c r="M12" s="15">
        <v>0.505</v>
      </c>
      <c r="N12" s="26">
        <f>L12*M12</f>
        <v>6595.4615999999996</v>
      </c>
      <c r="O12" s="14">
        <v>0.27</v>
      </c>
      <c r="P12" s="26">
        <f>L12*O12</f>
        <v>3526.2864</v>
      </c>
      <c r="Q12" s="16">
        <v>0.22500000000000001</v>
      </c>
      <c r="R12" s="26">
        <f>L12*Q12</f>
        <v>2938.5720000000001</v>
      </c>
      <c r="S12" s="16">
        <v>0.182</v>
      </c>
      <c r="T12" s="26">
        <f>L12*S12</f>
        <v>2376.9782399999999</v>
      </c>
      <c r="U12" s="16">
        <v>0.50600000000000001</v>
      </c>
      <c r="V12" s="26">
        <f>L12*U12</f>
        <v>6608.5219200000001</v>
      </c>
      <c r="W12" s="16">
        <v>0.4</v>
      </c>
      <c r="X12" s="26">
        <f>W12*L12</f>
        <v>5224.1280000000006</v>
      </c>
      <c r="Y12" s="17">
        <v>3.1800000000000001E-3</v>
      </c>
      <c r="Z12" s="61">
        <f>L12*Y12</f>
        <v>41.531817600000004</v>
      </c>
      <c r="AA12" s="28">
        <f>IF(J12&gt;0,(AC12+AK12)/J12,0)</f>
        <v>3.2356362876254179E-3</v>
      </c>
      <c r="AB12" s="17">
        <v>3.5E-4</v>
      </c>
      <c r="AC12" s="25">
        <f>AB12*L12</f>
        <v>4.5711120000000003</v>
      </c>
      <c r="AD12" s="141">
        <v>0.192</v>
      </c>
      <c r="AE12" s="31">
        <f>AH12*(1-AI12)*AD12</f>
        <v>43.217280000000002</v>
      </c>
      <c r="AF12" s="29">
        <f>IF(AND(AD12&gt;0,AB12&gt;0,Y12&gt;0),((Y12-AB12)*AD12)/((AD12-AB12)*Y12),0)</f>
        <v>0.89156235078686086</v>
      </c>
      <c r="AG12" s="62">
        <f t="shared" si="0"/>
        <v>0.89351095992144092</v>
      </c>
      <c r="AH12" s="12">
        <v>246</v>
      </c>
      <c r="AI12" s="14">
        <v>8.5000000000000006E-2</v>
      </c>
      <c r="AJ12" s="15">
        <v>0.186</v>
      </c>
      <c r="AK12" s="31">
        <f t="shared" si="1"/>
        <v>41.86674</v>
      </c>
      <c r="AL12" s="19">
        <v>1.8</v>
      </c>
      <c r="AM12" s="19"/>
      <c r="AN12" s="119">
        <f>AN10+AH12-AM12</f>
        <v>2979.5920000000001</v>
      </c>
      <c r="AO12" s="120"/>
      <c r="AP12" s="12"/>
      <c r="AQ12" s="32"/>
      <c r="AR12" s="20"/>
      <c r="AS12" s="20"/>
      <c r="AT12" s="20"/>
      <c r="AU12" s="20"/>
    </row>
    <row r="13" spans="1:47" x14ac:dyDescent="0.2">
      <c r="A13" s="197"/>
      <c r="B13" s="34">
        <v>2</v>
      </c>
      <c r="C13" s="11" t="s">
        <v>52</v>
      </c>
      <c r="D13" s="35">
        <v>19426</v>
      </c>
      <c r="E13" s="44">
        <v>1</v>
      </c>
      <c r="F13" s="35">
        <v>15846</v>
      </c>
      <c r="G13" s="36">
        <v>0.3</v>
      </c>
      <c r="H13" s="38">
        <v>2.8</v>
      </c>
      <c r="I13" s="35">
        <v>16620</v>
      </c>
      <c r="J13" s="35">
        <v>14464</v>
      </c>
      <c r="K13" s="40">
        <v>8.2000000000000003E-2</v>
      </c>
      <c r="L13" s="38">
        <f>J13*(1-K13)</f>
        <v>13277.952000000001</v>
      </c>
      <c r="M13" s="39">
        <v>0.52500000000000002</v>
      </c>
      <c r="N13" s="26">
        <f>L13*M13</f>
        <v>6970.9248000000007</v>
      </c>
      <c r="O13" s="37">
        <v>0.187</v>
      </c>
      <c r="P13" s="26">
        <f>L13*O13</f>
        <v>2482.9770240000003</v>
      </c>
      <c r="Q13" s="40">
        <v>0.28799999999999998</v>
      </c>
      <c r="R13" s="26">
        <f>L13*Q13</f>
        <v>3824.0501760000002</v>
      </c>
      <c r="S13" s="40">
        <v>0.18099999999999999</v>
      </c>
      <c r="T13" s="26">
        <f>L13*S13</f>
        <v>2403.3093120000003</v>
      </c>
      <c r="U13" s="40">
        <v>0.52900000000000003</v>
      </c>
      <c r="V13" s="26">
        <f>L13*U13</f>
        <v>7024.0366080000013</v>
      </c>
      <c r="W13" s="40">
        <v>0.4</v>
      </c>
      <c r="X13" s="26">
        <f>W13*L13</f>
        <v>5311.180800000001</v>
      </c>
      <c r="Y13" s="41">
        <v>3.1800000000000001E-3</v>
      </c>
      <c r="Z13" s="18">
        <f>L13*Y13</f>
        <v>42.223887360000006</v>
      </c>
      <c r="AA13" s="28">
        <f>IF(J13&gt;0,(AC13+AK13)/J13,0)</f>
        <v>2.9156893805309739E-3</v>
      </c>
      <c r="AB13" s="41">
        <v>3.5E-4</v>
      </c>
      <c r="AC13" s="38">
        <f>AB13*L13</f>
        <v>4.6472832000000004</v>
      </c>
      <c r="AD13" s="29">
        <v>0.2185</v>
      </c>
      <c r="AE13" s="42">
        <f>AH13*(1-AI13)*AD13</f>
        <v>38.38608</v>
      </c>
      <c r="AF13" s="29">
        <f>IF(AND(AD13&gt;0,AB13&gt;0,Y13&gt;0),((Y13-AB13)*AD13)/((AD13-AB13)*Y13),0)</f>
        <v>0.89136492258370481</v>
      </c>
      <c r="AG13" s="30">
        <f t="shared" si="0"/>
        <v>0.88140402634954129</v>
      </c>
      <c r="AH13" s="35">
        <v>192</v>
      </c>
      <c r="AI13" s="40">
        <v>8.5000000000000006E-2</v>
      </c>
      <c r="AJ13" s="39">
        <v>0.21360000000000001</v>
      </c>
      <c r="AK13" s="42">
        <f t="shared" si="1"/>
        <v>37.525248000000005</v>
      </c>
      <c r="AL13" s="18">
        <v>1.6</v>
      </c>
      <c r="AM13" s="18"/>
      <c r="AN13" s="134">
        <f>AN12+AH13-AM13</f>
        <v>3171.5920000000001</v>
      </c>
      <c r="AO13" s="123"/>
      <c r="AP13" s="44"/>
      <c r="AQ13" s="49"/>
      <c r="AR13" s="42"/>
      <c r="AS13" s="42"/>
      <c r="AT13" s="42"/>
      <c r="AU13" s="42"/>
    </row>
    <row r="14" spans="1:47" x14ac:dyDescent="0.2">
      <c r="A14" s="197"/>
      <c r="B14" s="34">
        <v>3</v>
      </c>
      <c r="C14" s="11" t="s">
        <v>54</v>
      </c>
      <c r="D14" s="44">
        <v>14628</v>
      </c>
      <c r="E14" s="44">
        <v>1</v>
      </c>
      <c r="F14" s="44">
        <v>14712</v>
      </c>
      <c r="G14" s="38">
        <v>0.8</v>
      </c>
      <c r="H14" s="38">
        <v>3</v>
      </c>
      <c r="I14" s="44">
        <v>16145</v>
      </c>
      <c r="J14" s="44">
        <v>14573</v>
      </c>
      <c r="K14" s="40">
        <v>0.09</v>
      </c>
      <c r="L14" s="38">
        <f>J14*(1-K14)</f>
        <v>13261.43</v>
      </c>
      <c r="M14" s="29">
        <v>0.45300000000000001</v>
      </c>
      <c r="N14" s="26">
        <f>L14*M14</f>
        <v>6007.4277900000006</v>
      </c>
      <c r="O14" s="40">
        <v>0.496</v>
      </c>
      <c r="P14" s="26">
        <f>L14*O14</f>
        <v>6577.6692800000001</v>
      </c>
      <c r="Q14" s="40">
        <v>5.0999999999999997E-2</v>
      </c>
      <c r="R14" s="26">
        <f>L14*Q14</f>
        <v>676.33292999999992</v>
      </c>
      <c r="S14" s="40">
        <v>0.19400000000000001</v>
      </c>
      <c r="T14" s="26">
        <f>L14*S14</f>
        <v>2572.7174199999999</v>
      </c>
      <c r="U14" s="40">
        <v>0.51</v>
      </c>
      <c r="V14" s="26">
        <f>L14*U14</f>
        <v>6763.3293000000003</v>
      </c>
      <c r="W14" s="40">
        <v>0.4</v>
      </c>
      <c r="X14" s="26">
        <f>W14*L14</f>
        <v>5304.5720000000001</v>
      </c>
      <c r="Y14" s="48">
        <v>3.2299999999999998E-3</v>
      </c>
      <c r="Z14" s="18">
        <f>L14*Y14</f>
        <v>42.834418899999996</v>
      </c>
      <c r="AA14" s="28">
        <f>IF(J14&gt;0,(AC14+AK14)/J14,0)</f>
        <v>2.8746096342551295E-3</v>
      </c>
      <c r="AB14" s="48">
        <v>3.4000000000000002E-4</v>
      </c>
      <c r="AC14" s="38">
        <f>AB14*L14</f>
        <v>4.5088862000000001</v>
      </c>
      <c r="AD14" s="29">
        <v>0.2218</v>
      </c>
      <c r="AE14" s="42">
        <f>AH14*(1-AI14)*AD14</f>
        <v>40.367599999999996</v>
      </c>
      <c r="AF14" s="29">
        <f>IF(AND(AD14&gt;0,AB14&gt;0,Y14&gt;0),((Y14-AB14)*AD14)/((AD14-AB14)*Y14),0)</f>
        <v>0.89611050112411883</v>
      </c>
      <c r="AG14" s="30">
        <f t="shared" si="0"/>
        <v>0.88318501295125351</v>
      </c>
      <c r="AH14" s="44">
        <v>200</v>
      </c>
      <c r="AI14" s="40">
        <v>0.09</v>
      </c>
      <c r="AJ14" s="29">
        <v>0.2054</v>
      </c>
      <c r="AK14" s="42">
        <f t="shared" si="1"/>
        <v>37.382800000000003</v>
      </c>
      <c r="AL14" s="18">
        <v>1.7</v>
      </c>
      <c r="AM14" s="18"/>
      <c r="AN14" s="134">
        <f>AN13+AH14-AM14</f>
        <v>3371.5920000000001</v>
      </c>
      <c r="AO14" s="123"/>
      <c r="AP14" s="44"/>
      <c r="AQ14" s="49"/>
      <c r="AR14" s="42"/>
      <c r="AS14" s="42"/>
      <c r="AT14" s="42"/>
      <c r="AU14" s="42"/>
    </row>
    <row r="15" spans="1:47" s="22" customFormat="1" ht="13.5" thickBot="1" x14ac:dyDescent="0.25">
      <c r="A15" s="198"/>
      <c r="B15" s="50" t="s">
        <v>38</v>
      </c>
      <c r="C15" s="51"/>
      <c r="D15" s="52">
        <f>SUM(D12:D14)</f>
        <v>49098</v>
      </c>
      <c r="E15" s="52"/>
      <c r="F15" s="52">
        <f>SUM(F12:F14)</f>
        <v>41081</v>
      </c>
      <c r="G15" s="53"/>
      <c r="H15" s="53"/>
      <c r="I15" s="52">
        <f>SUM(I12:I14)</f>
        <v>44492</v>
      </c>
      <c r="J15" s="52">
        <f>SUM(J12:J14)</f>
        <v>43389</v>
      </c>
      <c r="K15" s="21">
        <f>IF(J15&gt;0,(J12*K12+J13*K13+J14*K14)/J15,0)</f>
        <v>8.7333148954804207E-2</v>
      </c>
      <c r="L15" s="53">
        <f>L12+L13+L14</f>
        <v>39599.702000000005</v>
      </c>
      <c r="M15" s="54">
        <f>IF(L15&gt;0,N15/L15,0)</f>
        <v>0.49429195679300814</v>
      </c>
      <c r="N15" s="55">
        <f>N12+N13+N14</f>
        <v>19573.814190000001</v>
      </c>
      <c r="O15" s="21">
        <f>IF(L15&gt;0,P15/L15,0)</f>
        <v>0.31785422789292705</v>
      </c>
      <c r="P15" s="55">
        <f>P12+P13+P14</f>
        <v>12586.932704000001</v>
      </c>
      <c r="Q15" s="21">
        <f>IF(L15&gt;0,R15/L15,0)</f>
        <v>0.18785381531406473</v>
      </c>
      <c r="R15" s="55">
        <f>R12+R13+R14</f>
        <v>7438.9551060000003</v>
      </c>
      <c r="S15" s="21">
        <f>IF(L15&gt;0,T15/L15,0)</f>
        <v>0.18568334105140485</v>
      </c>
      <c r="T15" s="55">
        <f>T12+T13+T14</f>
        <v>7353.0049719999997</v>
      </c>
      <c r="U15" s="21">
        <f>IF(L15&gt;0,V15/L15,0)</f>
        <v>0.51505154831720701</v>
      </c>
      <c r="V15" s="55">
        <f>V12+V13+V14</f>
        <v>20395.887828000003</v>
      </c>
      <c r="W15" s="21">
        <f>IF(L15&gt;0,X15/L15,0)</f>
        <v>0.4</v>
      </c>
      <c r="X15" s="55">
        <f>X12+X13+X14</f>
        <v>15839.880800000003</v>
      </c>
      <c r="Y15" s="56">
        <f>IF(L15&gt;0,Z15/L15,0)</f>
        <v>3.1967443558034853E-3</v>
      </c>
      <c r="Z15" s="57">
        <f>SUM(Z12:Z14)</f>
        <v>126.59012386000001</v>
      </c>
      <c r="AA15" s="63">
        <f>IF(L15&gt;0,(AA12*L12+AA13*L13+AA14*L14)/L15,0)</f>
        <v>3.0074535258775435E-3</v>
      </c>
      <c r="AB15" s="56">
        <f>IF(J15&gt;0,(J12*AB12+J13*AB13+J14*AB14)/J15,0)</f>
        <v>3.4664131461891265E-4</v>
      </c>
      <c r="AC15" s="53">
        <f>SUM(AC12:AC14)</f>
        <v>13.727281399999999</v>
      </c>
      <c r="AD15" s="54">
        <f>IF(J15&gt;0,(J12*AD12+J13*AD13+J14*AD14)/J15,0)</f>
        <v>0.21084282652285138</v>
      </c>
      <c r="AE15" s="59">
        <f>SUM(AE12:AE14)</f>
        <v>121.97096000000001</v>
      </c>
      <c r="AF15" s="54">
        <f>IF(AND(Z15&gt;0),((Z12*AF12+Z13*AF13+Z14*AF14)/Z15),0)</f>
        <v>0.89303546089109598</v>
      </c>
      <c r="AG15" s="58">
        <f t="shared" si="0"/>
        <v>0.8862622659334064</v>
      </c>
      <c r="AH15" s="52">
        <f>SUM(AH12:AH14)</f>
        <v>638</v>
      </c>
      <c r="AI15" s="21">
        <f>IF(AH15&gt;0,(AI12*AH12+AI13*AH13+AI14*AH14)/AH15,0)</f>
        <v>8.6567398119122257E-2</v>
      </c>
      <c r="AJ15" s="54">
        <f>IF(J15&gt;0,(AJ12*J12+AJ13*J13+AJ14*J14)/J15,0)</f>
        <v>0.20171648574523499</v>
      </c>
      <c r="AK15" s="59">
        <f>SUM(AK12:AK14)</f>
        <v>116.774788</v>
      </c>
      <c r="AL15" s="57"/>
      <c r="AM15" s="57">
        <f>SUM(AM12:AM14)</f>
        <v>0</v>
      </c>
      <c r="AN15" s="124"/>
      <c r="AO15" s="125">
        <f>AN14</f>
        <v>3371.5920000000001</v>
      </c>
      <c r="AP15" s="52">
        <f>SUM(AP12:AP14)</f>
        <v>0</v>
      </c>
      <c r="AQ15" s="60"/>
      <c r="AR15" s="59"/>
      <c r="AS15" s="59"/>
      <c r="AT15" s="59"/>
      <c r="AU15" s="59"/>
    </row>
    <row r="16" spans="1:47" x14ac:dyDescent="0.2">
      <c r="A16" s="196">
        <v>4</v>
      </c>
      <c r="B16" s="23">
        <v>1</v>
      </c>
      <c r="C16" s="11" t="s">
        <v>50</v>
      </c>
      <c r="D16" s="12">
        <v>2469</v>
      </c>
      <c r="E16" s="12">
        <v>0</v>
      </c>
      <c r="F16" s="12">
        <v>7949</v>
      </c>
      <c r="G16" s="13">
        <v>0.7</v>
      </c>
      <c r="H16" s="13">
        <v>3.7</v>
      </c>
      <c r="I16" s="12">
        <v>8664</v>
      </c>
      <c r="J16" s="12">
        <v>14608</v>
      </c>
      <c r="K16" s="14">
        <v>7.6999999999999999E-2</v>
      </c>
      <c r="L16" s="25">
        <f>J16*(1-K16)</f>
        <v>13483.184000000001</v>
      </c>
      <c r="M16" s="15">
        <v>0.377</v>
      </c>
      <c r="N16" s="26">
        <f>L16*M16</f>
        <v>5083.1603680000007</v>
      </c>
      <c r="O16" s="14">
        <v>0.127</v>
      </c>
      <c r="P16" s="26">
        <f>L16*O16</f>
        <v>1712.3643680000002</v>
      </c>
      <c r="Q16" s="16">
        <v>0.496</v>
      </c>
      <c r="R16" s="26">
        <f>L16*Q16</f>
        <v>6687.6592640000008</v>
      </c>
      <c r="S16" s="16">
        <v>0.19400000000000001</v>
      </c>
      <c r="T16" s="26">
        <f>L16*S16</f>
        <v>2615.7376960000001</v>
      </c>
      <c r="U16" s="16">
        <v>0.52700000000000002</v>
      </c>
      <c r="V16" s="26">
        <f>L16*U16</f>
        <v>7105.6379680000009</v>
      </c>
      <c r="W16" s="16">
        <v>0.4</v>
      </c>
      <c r="X16" s="26">
        <f>W16*L16</f>
        <v>5393.2736000000004</v>
      </c>
      <c r="Y16" s="17">
        <v>3.2699999999999999E-3</v>
      </c>
      <c r="Z16" s="61">
        <f>L16*Y16</f>
        <v>44.090011680000003</v>
      </c>
      <c r="AA16" s="28">
        <f>IF(J16&gt;0,(AC16+AK16)/J16,0)</f>
        <v>3.0076885870755749E-3</v>
      </c>
      <c r="AB16" s="17">
        <v>3.2000000000000003E-4</v>
      </c>
      <c r="AC16" s="25">
        <f>AB16*L16</f>
        <v>4.3146188800000003</v>
      </c>
      <c r="AD16" s="141">
        <v>0.21890000000000001</v>
      </c>
      <c r="AE16" s="31">
        <f>AH16*(1-AI16)*AD16</f>
        <v>39.858406500000001</v>
      </c>
      <c r="AF16" s="29">
        <f>IF(AND(AD16&gt;0,AB16&gt;0,Y16&gt;0),((Y16-AB16)*AD16)/((AD16-AB16)*Y16),0)</f>
        <v>0.90346140210527603</v>
      </c>
      <c r="AG16" s="62">
        <f t="shared" si="0"/>
        <v>0.89492206835969679</v>
      </c>
      <c r="AH16" s="12">
        <v>199</v>
      </c>
      <c r="AI16" s="14">
        <v>8.5000000000000006E-2</v>
      </c>
      <c r="AJ16" s="135">
        <v>0.21759999999999999</v>
      </c>
      <c r="AK16" s="31">
        <f t="shared" si="1"/>
        <v>39.621696</v>
      </c>
      <c r="AL16" s="19">
        <v>1.68</v>
      </c>
      <c r="AM16" s="19">
        <v>1000.56</v>
      </c>
      <c r="AN16" s="119">
        <f>AN14+AH16-AM16</f>
        <v>2570.0320000000002</v>
      </c>
      <c r="AO16" s="120"/>
      <c r="AP16" s="12"/>
      <c r="AQ16" s="32"/>
      <c r="AR16" s="20"/>
      <c r="AS16" s="20"/>
      <c r="AT16" s="20"/>
      <c r="AU16" s="20"/>
    </row>
    <row r="17" spans="1:47" x14ac:dyDescent="0.2">
      <c r="A17" s="197"/>
      <c r="B17" s="34">
        <v>2</v>
      </c>
      <c r="C17" s="47" t="s">
        <v>51</v>
      </c>
      <c r="D17" s="35">
        <v>18449</v>
      </c>
      <c r="E17" s="44">
        <v>1</v>
      </c>
      <c r="F17" s="35">
        <v>15889</v>
      </c>
      <c r="G17" s="36">
        <v>0.7</v>
      </c>
      <c r="H17" s="38">
        <v>4</v>
      </c>
      <c r="I17" s="35">
        <v>17294</v>
      </c>
      <c r="J17" s="35">
        <v>14842</v>
      </c>
      <c r="K17" s="40">
        <v>8.2000000000000003E-2</v>
      </c>
      <c r="L17" s="38">
        <f>J17*(1-K17)</f>
        <v>13624.956</v>
      </c>
      <c r="M17" s="39">
        <v>0.52200000000000002</v>
      </c>
      <c r="N17" s="26">
        <f>L17*M17</f>
        <v>7112.2270320000007</v>
      </c>
      <c r="O17" s="37">
        <v>0.219</v>
      </c>
      <c r="P17" s="26">
        <f>L17*O17</f>
        <v>2983.8653640000002</v>
      </c>
      <c r="Q17" s="40">
        <v>0.25900000000000001</v>
      </c>
      <c r="R17" s="26">
        <f>L17*Q17</f>
        <v>3528.8636040000001</v>
      </c>
      <c r="S17" s="40">
        <v>0.19700000000000001</v>
      </c>
      <c r="T17" s="26">
        <f>L17*S17</f>
        <v>2684.1163320000001</v>
      </c>
      <c r="U17" s="40">
        <v>0.51900000000000002</v>
      </c>
      <c r="V17" s="26">
        <f>L17*U17</f>
        <v>7071.3521639999999</v>
      </c>
      <c r="W17" s="40">
        <v>0.4</v>
      </c>
      <c r="X17" s="26">
        <f>W17*L17</f>
        <v>5449.9824000000008</v>
      </c>
      <c r="Y17" s="41">
        <v>3.2699999999999999E-3</v>
      </c>
      <c r="Z17" s="18">
        <f>L17*Y17</f>
        <v>44.553606119999998</v>
      </c>
      <c r="AA17" s="28">
        <f>IF(J17&gt;0,(AC17+AK17)/J17,0)</f>
        <v>2.8788045600323404E-3</v>
      </c>
      <c r="AB17" s="41">
        <v>2.7999999999999998E-4</v>
      </c>
      <c r="AC17" s="38">
        <f>AB17*L17</f>
        <v>3.8149876799999998</v>
      </c>
      <c r="AD17" s="29">
        <v>0.22969999999999999</v>
      </c>
      <c r="AE17" s="42">
        <f>AH17*(1-AI17)*AD17</f>
        <v>42.501850400000002</v>
      </c>
      <c r="AF17" s="29">
        <f>IF(AND(AD17&gt;0,AB17&gt;0,Y17&gt;0),((Y17-AB17)*AD17)/((AD17-AB17)*Y17),0)</f>
        <v>0.91548905270224057</v>
      </c>
      <c r="AG17" s="30">
        <f t="shared" si="0"/>
        <v>0.90394094094887589</v>
      </c>
      <c r="AH17" s="35">
        <v>202</v>
      </c>
      <c r="AI17" s="40">
        <v>8.4000000000000005E-2</v>
      </c>
      <c r="AJ17" s="136">
        <v>0.21029999999999999</v>
      </c>
      <c r="AK17" s="42">
        <f t="shared" si="1"/>
        <v>38.912229599999996</v>
      </c>
      <c r="AL17" s="18">
        <v>1.7</v>
      </c>
      <c r="AM17" s="18"/>
      <c r="AN17" s="134">
        <f>AN16+AH17-AM17</f>
        <v>2772.0320000000002</v>
      </c>
      <c r="AO17" s="123"/>
      <c r="AP17" s="44"/>
      <c r="AQ17" s="49"/>
      <c r="AR17" s="42"/>
      <c r="AS17" s="42"/>
      <c r="AT17" s="42"/>
      <c r="AU17" s="42"/>
    </row>
    <row r="18" spans="1:47" x14ac:dyDescent="0.2">
      <c r="A18" s="197"/>
      <c r="B18" s="34">
        <v>3</v>
      </c>
      <c r="C18" s="11" t="s">
        <v>54</v>
      </c>
      <c r="D18" s="44">
        <v>18154</v>
      </c>
      <c r="E18" s="44">
        <v>1</v>
      </c>
      <c r="F18" s="44">
        <v>18139</v>
      </c>
      <c r="G18" s="38">
        <v>0.5</v>
      </c>
      <c r="H18" s="38">
        <v>2.8</v>
      </c>
      <c r="I18" s="44">
        <v>18688</v>
      </c>
      <c r="J18" s="44">
        <v>14846</v>
      </c>
      <c r="K18" s="40">
        <v>8.3000000000000004E-2</v>
      </c>
      <c r="L18" s="38">
        <f>J18*(1-K18)</f>
        <v>13613.782000000001</v>
      </c>
      <c r="M18" s="29">
        <v>0.61499999999999999</v>
      </c>
      <c r="N18" s="26">
        <f>L18*M18</f>
        <v>8372.4759300000005</v>
      </c>
      <c r="O18" s="40">
        <v>0.317</v>
      </c>
      <c r="P18" s="26">
        <f>L18*O18</f>
        <v>4315.568894</v>
      </c>
      <c r="Q18" s="40">
        <v>6.8000000000000005E-2</v>
      </c>
      <c r="R18" s="26">
        <f>L18*Q18</f>
        <v>925.73717600000009</v>
      </c>
      <c r="S18" s="40">
        <v>0.188</v>
      </c>
      <c r="T18" s="26">
        <f>L18*S18</f>
        <v>2559.391016</v>
      </c>
      <c r="U18" s="40">
        <v>0.53800000000000003</v>
      </c>
      <c r="V18" s="26">
        <f>L18*U18</f>
        <v>7324.2147160000013</v>
      </c>
      <c r="W18" s="40">
        <v>0.41</v>
      </c>
      <c r="X18" s="26">
        <f>W18*L18</f>
        <v>5581.6506200000003</v>
      </c>
      <c r="Y18" s="48">
        <v>3.31E-3</v>
      </c>
      <c r="Z18" s="18">
        <f>L18*Y18</f>
        <v>45.061618420000002</v>
      </c>
      <c r="AA18" s="28">
        <f>IF(J18&gt;0,(AC18+AK18)/J18,0)</f>
        <v>2.9226007894382327E-3</v>
      </c>
      <c r="AB18" s="48">
        <v>2.5999999999999998E-4</v>
      </c>
      <c r="AC18" s="38">
        <f>AB18*L18</f>
        <v>3.5395833199999998</v>
      </c>
      <c r="AD18" s="29">
        <v>0.23760000000000001</v>
      </c>
      <c r="AE18" s="42">
        <f>AH18*(1-AI18)*AD18</f>
        <v>43.915608000000006</v>
      </c>
      <c r="AF18" s="29">
        <f>IF(AND(AD18&gt;0,AB18&gt;0,Y18&gt;0),((Y18-AB18)*AD18)/((AD18-AB18)*Y18),0)</f>
        <v>0.92245957651992383</v>
      </c>
      <c r="AG18" s="30">
        <f t="shared" si="0"/>
        <v>0.91213812181273701</v>
      </c>
      <c r="AH18" s="44">
        <v>202</v>
      </c>
      <c r="AI18" s="40">
        <v>8.5000000000000006E-2</v>
      </c>
      <c r="AJ18" s="137">
        <v>0.21560000000000001</v>
      </c>
      <c r="AK18" s="42">
        <f t="shared" si="1"/>
        <v>39.849348000000006</v>
      </c>
      <c r="AL18" s="18">
        <v>1.6</v>
      </c>
      <c r="AM18" s="18"/>
      <c r="AN18" s="134">
        <f>AN17+AH18-AM18</f>
        <v>2974.0320000000002</v>
      </c>
      <c r="AO18" s="123"/>
      <c r="AP18" s="44"/>
      <c r="AQ18" s="49"/>
      <c r="AR18" s="42"/>
      <c r="AS18" s="42"/>
      <c r="AT18" s="42"/>
      <c r="AU18" s="42"/>
    </row>
    <row r="19" spans="1:47" s="22" customFormat="1" ht="13.5" thickBot="1" x14ac:dyDescent="0.25">
      <c r="A19" s="198"/>
      <c r="B19" s="50" t="s">
        <v>38</v>
      </c>
      <c r="C19" s="51"/>
      <c r="D19" s="52">
        <f>SUM(D16:D18)</f>
        <v>39072</v>
      </c>
      <c r="E19" s="52"/>
      <c r="F19" s="52">
        <f>SUM(F16:F18)</f>
        <v>41977</v>
      </c>
      <c r="G19" s="53"/>
      <c r="H19" s="53"/>
      <c r="I19" s="52">
        <f>SUM(I16:I18)</f>
        <v>44646</v>
      </c>
      <c r="J19" s="52">
        <f>SUM(J16:J18)</f>
        <v>44296</v>
      </c>
      <c r="K19" s="21">
        <f>IF(J19&gt;0,(J16*K16+J17*K17+J18*K18)/J19,0)</f>
        <v>8.0686247065197766E-2</v>
      </c>
      <c r="L19" s="53">
        <f>L16+L17+L18</f>
        <v>40721.921999999999</v>
      </c>
      <c r="M19" s="54">
        <f>IF(L19&gt;0,N19/L19,0)</f>
        <v>0.50508085865888164</v>
      </c>
      <c r="N19" s="55">
        <f>N16+N17+N18</f>
        <v>20567.86333</v>
      </c>
      <c r="O19" s="21">
        <f>IF(L19&gt;0,P19/L19,0)</f>
        <v>0.22130091565913809</v>
      </c>
      <c r="P19" s="55">
        <f>P16+P17+P18</f>
        <v>9011.7986259999998</v>
      </c>
      <c r="Q19" s="21">
        <f>IF(L19&gt;0,R19/L19,0)</f>
        <v>0.27361822568198035</v>
      </c>
      <c r="R19" s="55">
        <f>R16+R17+R18</f>
        <v>11142.260044000001</v>
      </c>
      <c r="S19" s="21">
        <f>IF(L19&gt;0,T19/L19,0)</f>
        <v>0.19299789052196503</v>
      </c>
      <c r="T19" s="55">
        <f>T16+T17+T18</f>
        <v>7859.2450439999993</v>
      </c>
      <c r="U19" s="21">
        <f>IF(L19&gt;0,V19/L19,0)</f>
        <v>0.52800073748974818</v>
      </c>
      <c r="V19" s="55">
        <f>V16+V17+V18</f>
        <v>21501.204848000001</v>
      </c>
      <c r="W19" s="21">
        <f>IF(L19&gt;0,X19/L19,0)</f>
        <v>0.40334310890335684</v>
      </c>
      <c r="X19" s="55">
        <f>X16+X17+X18</f>
        <v>16424.906620000002</v>
      </c>
      <c r="Y19" s="56">
        <f>IF(L19&gt;0,Z19/L19,0)</f>
        <v>3.2833724356134278E-3</v>
      </c>
      <c r="Z19" s="57">
        <f>SUM(Z16:Z18)</f>
        <v>133.70523622000002</v>
      </c>
      <c r="AA19" s="63">
        <f>IF(L19&gt;0,(AA16*L16+AA17*L17+AA18*L18)/L19,0)</f>
        <v>2.9361201103847703E-3</v>
      </c>
      <c r="AB19" s="56">
        <f>IF(J19&gt;0,(J16*AB16+J17*AB17+J18*AB18)/J19,0)</f>
        <v>2.8648817048943469E-4</v>
      </c>
      <c r="AC19" s="53">
        <f>SUM(AC16:AC18)</f>
        <v>11.669189879999999</v>
      </c>
      <c r="AD19" s="54">
        <f>IF(J19&gt;0,(J16*AD16+J17*AD17+J18*AD18)/J19,0)</f>
        <v>0.22878608000722411</v>
      </c>
      <c r="AE19" s="59">
        <f>SUM(AE16:AE18)</f>
        <v>126.2758649</v>
      </c>
      <c r="AF19" s="54">
        <f>IF(AND(Z19&gt;0),((Z16*AF16+Z17*AF17+Z18*AF18)/Z19),0)</f>
        <v>0.91387209156477667</v>
      </c>
      <c r="AG19" s="58">
        <f t="shared" si="0"/>
        <v>0.90363326943676514</v>
      </c>
      <c r="AH19" s="52">
        <f>SUM(AH16:AH18)</f>
        <v>603</v>
      </c>
      <c r="AI19" s="21">
        <f>IF(AH19&gt;0,(AI16*AH16+AI17*AH17+AI18*AH18)/AH19,0)</f>
        <v>8.4665008291873969E-2</v>
      </c>
      <c r="AJ19" s="54">
        <f>IF(J19&gt;0,(AJ16*J16+AJ17*J17+AJ18*J18)/J19,0)</f>
        <v>0.21448372313527178</v>
      </c>
      <c r="AK19" s="59">
        <f>SUM(AK16:AK18)</f>
        <v>118.38327360000001</v>
      </c>
      <c r="AL19" s="57"/>
      <c r="AM19" s="57">
        <f>SUM(AM16:AM18)</f>
        <v>1000.56</v>
      </c>
      <c r="AN19" s="124"/>
      <c r="AO19" s="125">
        <f>AN18</f>
        <v>2974.0320000000002</v>
      </c>
      <c r="AP19" s="52">
        <f>SUM(AP16:AP18)</f>
        <v>0</v>
      </c>
      <c r="AQ19" s="60"/>
      <c r="AR19" s="59"/>
      <c r="AS19" s="59"/>
      <c r="AT19" s="59"/>
      <c r="AU19" s="59"/>
    </row>
    <row r="20" spans="1:47" x14ac:dyDescent="0.2">
      <c r="A20" s="196">
        <v>5</v>
      </c>
      <c r="B20" s="23">
        <v>1</v>
      </c>
      <c r="C20" s="11" t="s">
        <v>50</v>
      </c>
      <c r="D20" s="12">
        <v>6283</v>
      </c>
      <c r="E20" s="12">
        <v>0</v>
      </c>
      <c r="F20" s="12">
        <v>10007</v>
      </c>
      <c r="G20" s="13">
        <v>0.5</v>
      </c>
      <c r="H20" s="13">
        <v>3.3</v>
      </c>
      <c r="I20" s="12">
        <v>10609</v>
      </c>
      <c r="J20" s="12">
        <v>14277</v>
      </c>
      <c r="K20" s="14">
        <v>7.9000000000000001E-2</v>
      </c>
      <c r="L20" s="25">
        <f>J20*(1-K20)</f>
        <v>13149.117</v>
      </c>
      <c r="M20" s="15">
        <v>0.61199999999999999</v>
      </c>
      <c r="N20" s="26">
        <f>L20*M20</f>
        <v>8047.2596039999999</v>
      </c>
      <c r="O20" s="14">
        <v>0.17100000000000001</v>
      </c>
      <c r="P20" s="26">
        <f>L20*O20</f>
        <v>2248.4990070000003</v>
      </c>
      <c r="Q20" s="16">
        <v>0.217</v>
      </c>
      <c r="R20" s="26">
        <f>L20*Q20</f>
        <v>2853.358389</v>
      </c>
      <c r="S20" s="16">
        <v>0.17599999999999999</v>
      </c>
      <c r="T20" s="26">
        <f>L20*S20</f>
        <v>2314.244592</v>
      </c>
      <c r="U20" s="16">
        <v>0.53400000000000003</v>
      </c>
      <c r="V20" s="26">
        <f>L20*U20</f>
        <v>7021.6284780000005</v>
      </c>
      <c r="W20" s="16">
        <v>0.41</v>
      </c>
      <c r="X20" s="26">
        <f>W20*L20</f>
        <v>5391.1379699999998</v>
      </c>
      <c r="Y20" s="17">
        <v>3.2599999999999999E-3</v>
      </c>
      <c r="Z20" s="61">
        <f>L20*Y20</f>
        <v>42.866121419999999</v>
      </c>
      <c r="AA20" s="28">
        <f>IF(J20&gt;0,(AC20+AK20)/J20,0)</f>
        <v>3.1411766652658119E-3</v>
      </c>
      <c r="AB20" s="17">
        <v>2.5000000000000001E-4</v>
      </c>
      <c r="AC20" s="25">
        <f>AB20*L20</f>
        <v>3.2872792500000001</v>
      </c>
      <c r="AD20" s="141">
        <v>0.22389999999999999</v>
      </c>
      <c r="AE20" s="31">
        <f>AH20*(1-AI20)*AD20</f>
        <v>40.973700000000001</v>
      </c>
      <c r="AF20" s="29">
        <f>IF(AND(AD20&gt;0,AB20&gt;0,Y20&gt;0),((Y20-AB20)*AD20)/((AD20-AB20)*Y20),0)</f>
        <v>0.92434497921407099</v>
      </c>
      <c r="AG20" s="62">
        <f t="shared" si="0"/>
        <v>0.92142632981236161</v>
      </c>
      <c r="AH20" s="12">
        <v>200</v>
      </c>
      <c r="AI20" s="14">
        <v>8.5000000000000006E-2</v>
      </c>
      <c r="AJ20" s="135">
        <v>0.2271</v>
      </c>
      <c r="AK20" s="31">
        <f t="shared" si="1"/>
        <v>41.5593</v>
      </c>
      <c r="AL20" s="19">
        <v>1.66</v>
      </c>
      <c r="AM20" s="19">
        <v>1005.26</v>
      </c>
      <c r="AN20" s="119">
        <f>AN18+AH20-AM20</f>
        <v>2168.7719999999999</v>
      </c>
      <c r="AO20" s="120"/>
      <c r="AP20" s="12"/>
      <c r="AQ20" s="32"/>
      <c r="AR20" s="20"/>
      <c r="AS20" s="20"/>
      <c r="AT20" s="20"/>
      <c r="AU20" s="20"/>
    </row>
    <row r="21" spans="1:47" x14ac:dyDescent="0.2">
      <c r="A21" s="197"/>
      <c r="B21" s="34">
        <v>2</v>
      </c>
      <c r="C21" s="47" t="s">
        <v>51</v>
      </c>
      <c r="D21" s="35">
        <v>18805</v>
      </c>
      <c r="E21" s="44">
        <v>3</v>
      </c>
      <c r="F21" s="35">
        <v>16746</v>
      </c>
      <c r="G21" s="36">
        <v>0.6</v>
      </c>
      <c r="H21" s="38">
        <v>2.6</v>
      </c>
      <c r="I21" s="35">
        <v>18453</v>
      </c>
      <c r="J21" s="35">
        <v>15129</v>
      </c>
      <c r="K21" s="40">
        <v>0.08</v>
      </c>
      <c r="L21" s="38">
        <f>J21*(1-K21)</f>
        <v>13918.68</v>
      </c>
      <c r="M21" s="39">
        <v>0.54900000000000004</v>
      </c>
      <c r="N21" s="26">
        <f>L21*M21</f>
        <v>7641.3553200000006</v>
      </c>
      <c r="O21" s="37">
        <v>0.23</v>
      </c>
      <c r="P21" s="26">
        <f>L21*O21</f>
        <v>3201.2964000000002</v>
      </c>
      <c r="Q21" s="40">
        <v>0.221</v>
      </c>
      <c r="R21" s="26">
        <f>L21*Q21</f>
        <v>3076.02828</v>
      </c>
      <c r="S21" s="40">
        <v>0.17499999999999999</v>
      </c>
      <c r="T21" s="26">
        <f>L21*S21</f>
        <v>2435.7689999999998</v>
      </c>
      <c r="U21" s="40">
        <v>0.55400000000000005</v>
      </c>
      <c r="V21" s="26">
        <f>L21*U21</f>
        <v>7710.9487200000012</v>
      </c>
      <c r="W21" s="40">
        <v>0.41</v>
      </c>
      <c r="X21" s="26">
        <f>W21*L21</f>
        <v>5706.6588000000002</v>
      </c>
      <c r="Y21" s="41">
        <v>3.2299999999999998E-3</v>
      </c>
      <c r="Z21" s="18">
        <f>L21*Y21</f>
        <v>44.957336399999996</v>
      </c>
      <c r="AA21" s="28">
        <f>IF(J21&gt;0,(AC21+AK21)/J21,0)</f>
        <v>2.9215914997686564E-3</v>
      </c>
      <c r="AB21" s="41">
        <v>2.5999999999999998E-4</v>
      </c>
      <c r="AC21" s="38">
        <f>AB21*L21</f>
        <v>3.6188567999999997</v>
      </c>
      <c r="AD21" s="29">
        <v>0.22600000000000001</v>
      </c>
      <c r="AE21" s="42">
        <f>AH21*(1-AI21)*AD21</f>
        <v>41.406364000000004</v>
      </c>
      <c r="AF21" s="29">
        <f>IF(AND(AD21&gt;0,AB21&gt;0,Y21&gt;0),((Y21-AB21)*AD21)/((AD21-AB21)*Y21),0)</f>
        <v>0.92056369954639738</v>
      </c>
      <c r="AG21" s="30">
        <f t="shared" si="0"/>
        <v>0.91207801887989093</v>
      </c>
      <c r="AH21" s="35">
        <v>202</v>
      </c>
      <c r="AI21" s="40">
        <v>9.2999999999999999E-2</v>
      </c>
      <c r="AJ21" s="39">
        <v>0.2215</v>
      </c>
      <c r="AK21" s="42">
        <f t="shared" si="1"/>
        <v>40.581901000000002</v>
      </c>
      <c r="AL21" s="18">
        <v>1.7</v>
      </c>
      <c r="AM21" s="18"/>
      <c r="AN21" s="122">
        <f>AN20+AH21-AM21</f>
        <v>2370.7719999999999</v>
      </c>
      <c r="AO21" s="123"/>
      <c r="AP21" s="44"/>
      <c r="AQ21" s="49"/>
      <c r="AR21" s="42"/>
      <c r="AS21" s="42"/>
      <c r="AT21" s="42"/>
      <c r="AU21" s="42"/>
    </row>
    <row r="22" spans="1:47" x14ac:dyDescent="0.2">
      <c r="A22" s="197"/>
      <c r="B22" s="34">
        <v>3</v>
      </c>
      <c r="C22" s="11" t="s">
        <v>49</v>
      </c>
      <c r="D22" s="44">
        <v>11912</v>
      </c>
      <c r="E22" s="44">
        <v>8</v>
      </c>
      <c r="F22" s="44">
        <v>17837</v>
      </c>
      <c r="G22" s="38">
        <v>1.3</v>
      </c>
      <c r="H22" s="38">
        <v>2.6</v>
      </c>
      <c r="I22" s="44">
        <v>19235</v>
      </c>
      <c r="J22" s="44">
        <v>15291</v>
      </c>
      <c r="K22" s="40">
        <v>8.3000000000000004E-2</v>
      </c>
      <c r="L22" s="38">
        <f>J22*(1-K22)</f>
        <v>14021.847</v>
      </c>
      <c r="M22" s="29">
        <v>0.66100000000000003</v>
      </c>
      <c r="N22" s="26">
        <f>L22*M22</f>
        <v>9268.4408670000012</v>
      </c>
      <c r="O22" s="40">
        <v>0.26800000000000002</v>
      </c>
      <c r="P22" s="26">
        <f>L22*O22</f>
        <v>3757.854996</v>
      </c>
      <c r="Q22" s="40">
        <v>7.0999999999999994E-2</v>
      </c>
      <c r="R22" s="26">
        <f>L22*Q22</f>
        <v>995.55113699999993</v>
      </c>
      <c r="S22" s="40">
        <v>0.16200000000000001</v>
      </c>
      <c r="T22" s="26">
        <f>L22*S22</f>
        <v>2271.5392139999999</v>
      </c>
      <c r="U22" s="40">
        <v>0.54700000000000004</v>
      </c>
      <c r="V22" s="26">
        <f>L22*U22</f>
        <v>7669.9503090000007</v>
      </c>
      <c r="W22" s="40">
        <v>0.4</v>
      </c>
      <c r="X22" s="26">
        <f>W22*L22</f>
        <v>5608.7388000000001</v>
      </c>
      <c r="Y22" s="48">
        <v>3.2399999999999998E-3</v>
      </c>
      <c r="Z22" s="18">
        <f>L22*Y22</f>
        <v>45.430784279999997</v>
      </c>
      <c r="AA22" s="28">
        <f>IF(J22&gt;0,(AC22+AK22)/J22,0)</f>
        <v>3.0825769393761039E-3</v>
      </c>
      <c r="AB22" s="48">
        <v>2.4000000000000001E-4</v>
      </c>
      <c r="AC22" s="38">
        <f>AB22*L22</f>
        <v>3.3652432800000001</v>
      </c>
      <c r="AD22" s="29">
        <v>0.22520000000000001</v>
      </c>
      <c r="AE22" s="42">
        <f>AH22*(1-AI22)*AD22</f>
        <v>44.421375600000005</v>
      </c>
      <c r="AF22" s="29">
        <f>IF(AND(AD22&gt;0,AB22&gt;0,Y22&gt;0),((Y22-AB22)*AD22)/((AD22-AB22)*Y22),0)</f>
        <v>0.92691375586112423</v>
      </c>
      <c r="AG22" s="30">
        <f t="shared" si="0"/>
        <v>0.92314150309717835</v>
      </c>
      <c r="AH22" s="44">
        <v>217</v>
      </c>
      <c r="AI22" s="40">
        <v>9.0999999999999998E-2</v>
      </c>
      <c r="AJ22" s="29">
        <v>0.22189999999999999</v>
      </c>
      <c r="AK22" s="42">
        <f t="shared" si="1"/>
        <v>43.770440700000002</v>
      </c>
      <c r="AL22" s="18">
        <v>1.68</v>
      </c>
      <c r="AM22" s="18"/>
      <c r="AN22" s="122">
        <f>AN21+AH22-AM22</f>
        <v>2587.7719999999999</v>
      </c>
      <c r="AO22" s="123"/>
      <c r="AP22" s="44"/>
      <c r="AQ22" s="49"/>
      <c r="AR22" s="42"/>
      <c r="AS22" s="42"/>
      <c r="AT22" s="42"/>
      <c r="AU22" s="42"/>
    </row>
    <row r="23" spans="1:47" s="22" customFormat="1" ht="13.5" thickBot="1" x14ac:dyDescent="0.25">
      <c r="A23" s="198"/>
      <c r="B23" s="50" t="s">
        <v>38</v>
      </c>
      <c r="C23" s="51"/>
      <c r="D23" s="52">
        <f>SUM(D20:D22)</f>
        <v>37000</v>
      </c>
      <c r="E23" s="52"/>
      <c r="F23" s="52">
        <f>SUM(F20:F22)</f>
        <v>44590</v>
      </c>
      <c r="G23" s="53"/>
      <c r="H23" s="53"/>
      <c r="I23" s="52">
        <f>SUM(I20:I22)</f>
        <v>48297</v>
      </c>
      <c r="J23" s="52">
        <f>SUM(J20:J22)</f>
        <v>44697</v>
      </c>
      <c r="K23" s="21">
        <f>IF(J23&gt;0,(J20*K20+J21*K21+J22*K22)/J23,0)</f>
        <v>8.0706893080072478E-2</v>
      </c>
      <c r="L23" s="53">
        <f>L20+L21+L22</f>
        <v>41089.644</v>
      </c>
      <c r="M23" s="54">
        <f>IF(L23&gt;0,N23/L23,0)</f>
        <v>0.60738067701438359</v>
      </c>
      <c r="N23" s="55">
        <f>N20+N21+N22</f>
        <v>24957.055791000003</v>
      </c>
      <c r="O23" s="21">
        <f>IF(L23&gt;0,P23/L23,0)</f>
        <v>0.22408688678344352</v>
      </c>
      <c r="P23" s="55">
        <f>P20+P21+P22</f>
        <v>9207.6504029999996</v>
      </c>
      <c r="Q23" s="21">
        <f>IF(L23&gt;0,R23/L23,0)</f>
        <v>0.16853243620217298</v>
      </c>
      <c r="R23" s="55">
        <f>R20+R21+R22</f>
        <v>6924.9378059999999</v>
      </c>
      <c r="S23" s="21">
        <f>IF(L23&gt;0,T23/L23,0)</f>
        <v>0.17088375859377122</v>
      </c>
      <c r="T23" s="55">
        <f>T20+T21+T22</f>
        <v>7021.5528059999997</v>
      </c>
      <c r="U23" s="21">
        <f>IF(L23&gt;0,V23/L23,0)</f>
        <v>0.54521103923411951</v>
      </c>
      <c r="V23" s="55">
        <f>V20+V21+V22</f>
        <v>22402.527507000003</v>
      </c>
      <c r="W23" s="21">
        <f>IF(L23&gt;0,X23/L23,0)</f>
        <v>0.40658749854342863</v>
      </c>
      <c r="X23" s="55">
        <f>X20+X21+X22</f>
        <v>16706.53557</v>
      </c>
      <c r="Y23" s="56">
        <f>IF(L23&gt;0,Z23/L23,0)</f>
        <v>3.2430128160759924E-3</v>
      </c>
      <c r="Z23" s="57">
        <f>SUM(Z20:Z22)</f>
        <v>133.2542421</v>
      </c>
      <c r="AA23" s="63">
        <f>IF(L23&gt;0,(AA20*L20+AA21*L21+AA22*L22)/L23,0)</f>
        <v>3.0467973603010528E-3</v>
      </c>
      <c r="AB23" s="56">
        <f>IF(J23&gt;0,(J20*AB20+J21*AB21+J22*AB22)/J23,0)</f>
        <v>2.499637559567756E-4</v>
      </c>
      <c r="AC23" s="53">
        <f>SUM(AC20:AC22)</f>
        <v>10.27137933</v>
      </c>
      <c r="AD23" s="54">
        <f>IF(J23&gt;0,(J20*AD20+J21*AD21+J22*AD22)/J23,0)</f>
        <v>0.22505554064031144</v>
      </c>
      <c r="AE23" s="59">
        <f>SUM(AE20:AE22)</f>
        <v>126.80143960000001</v>
      </c>
      <c r="AF23" s="54">
        <f>IF(AND(Z23&gt;0),((Z20*AF20+Z21*AF21+Z22*AF22)/Z23),0)</f>
        <v>0.92394503153896212</v>
      </c>
      <c r="AG23" s="58">
        <f t="shared" si="0"/>
        <v>0.918986665482733</v>
      </c>
      <c r="AH23" s="52">
        <f>SUM(AH20:AH22)</f>
        <v>619</v>
      </c>
      <c r="AI23" s="21">
        <f>IF(AH23&gt;0,(AI20*AH20+AI21*AH21+AI22*AH22)/AH23,0)</f>
        <v>8.9714054927302098E-2</v>
      </c>
      <c r="AJ23" s="54">
        <f>IF(J23&gt;0,(AJ20*J20+AJ21*J21+AJ22*J22)/J23,0)</f>
        <v>0.22342557889791259</v>
      </c>
      <c r="AK23" s="59">
        <f>SUM(AK20:AK22)</f>
        <v>125.91164169999999</v>
      </c>
      <c r="AL23" s="57"/>
      <c r="AM23" s="57">
        <f>SUM(AM20:AM22)</f>
        <v>1005.26</v>
      </c>
      <c r="AN23" s="124"/>
      <c r="AO23" s="125">
        <f>AN22</f>
        <v>2587.7719999999999</v>
      </c>
      <c r="AP23" s="52">
        <f>SUM(AP20:AP22)</f>
        <v>0</v>
      </c>
      <c r="AQ23" s="60"/>
      <c r="AR23" s="59"/>
      <c r="AS23" s="59"/>
      <c r="AT23" s="59"/>
      <c r="AU23" s="59"/>
    </row>
    <row r="24" spans="1:47" x14ac:dyDescent="0.2">
      <c r="A24" s="196">
        <v>6</v>
      </c>
      <c r="B24" s="23">
        <v>1</v>
      </c>
      <c r="C24" s="24" t="s">
        <v>52</v>
      </c>
      <c r="D24" s="12">
        <v>13298</v>
      </c>
      <c r="E24" s="12">
        <v>3</v>
      </c>
      <c r="F24" s="12">
        <v>12249</v>
      </c>
      <c r="G24" s="13">
        <v>0.9</v>
      </c>
      <c r="H24" s="13">
        <v>2.5</v>
      </c>
      <c r="I24" s="12">
        <v>12604</v>
      </c>
      <c r="J24" s="12">
        <v>15250</v>
      </c>
      <c r="K24" s="14">
        <v>8.5000000000000006E-2</v>
      </c>
      <c r="L24" s="25">
        <f>J24*(1-K24)</f>
        <v>13953.75</v>
      </c>
      <c r="M24" s="15">
        <v>0.72299999999999998</v>
      </c>
      <c r="N24" s="26">
        <f>L24*M24</f>
        <v>10088.561249999999</v>
      </c>
      <c r="O24" s="14">
        <v>0.183</v>
      </c>
      <c r="P24" s="26">
        <f>L24*O24</f>
        <v>2553.5362500000001</v>
      </c>
      <c r="Q24" s="16">
        <v>9.4E-2</v>
      </c>
      <c r="R24" s="26">
        <f>L24*Q24</f>
        <v>1311.6524999999999</v>
      </c>
      <c r="S24" s="16">
        <v>0.17399999999999999</v>
      </c>
      <c r="T24" s="26">
        <f>L24*S24</f>
        <v>2427.9524999999999</v>
      </c>
      <c r="U24" s="16">
        <v>0.52400000000000002</v>
      </c>
      <c r="V24" s="26">
        <f>L24*U24</f>
        <v>7311.7650000000003</v>
      </c>
      <c r="W24" s="16">
        <v>0.4</v>
      </c>
      <c r="X24" s="26">
        <f>W24*L24</f>
        <v>5581.5</v>
      </c>
      <c r="Y24" s="17">
        <v>3.32E-3</v>
      </c>
      <c r="Z24" s="61">
        <f>L24*Y24</f>
        <v>46.326450000000001</v>
      </c>
      <c r="AA24" s="28">
        <f>IF(J24&gt;0,(AC24+AK24)/J24,0)</f>
        <v>3.2117974426229511E-3</v>
      </c>
      <c r="AB24" s="17">
        <v>2.5999999999999998E-4</v>
      </c>
      <c r="AC24" s="25">
        <f>AB24*L24</f>
        <v>3.6279749999999997</v>
      </c>
      <c r="AD24" s="141">
        <v>0.22500000000000001</v>
      </c>
      <c r="AE24" s="31">
        <f>AH24*(1-AI24)*AD24</f>
        <v>45.964800000000004</v>
      </c>
      <c r="AF24" s="29">
        <f>IF(AND(AD24&gt;0,AB24&gt;0,Y24&gt;0),((Y24-AB24)*AD24)/((AD24-AB24)*Y24),0)</f>
        <v>0.92275303938902375</v>
      </c>
      <c r="AG24" s="62">
        <f t="shared" si="0"/>
        <v>0.92012606929344198</v>
      </c>
      <c r="AH24" s="158">
        <v>224</v>
      </c>
      <c r="AI24" s="14">
        <v>8.7999999999999995E-2</v>
      </c>
      <c r="AJ24" s="15">
        <v>0.222</v>
      </c>
      <c r="AK24" s="31">
        <f t="shared" si="1"/>
        <v>45.351936000000002</v>
      </c>
      <c r="AL24" s="19">
        <v>1.7</v>
      </c>
      <c r="AM24" s="19"/>
      <c r="AN24" s="119">
        <f>AN22+AH24-AM24</f>
        <v>2811.7719999999999</v>
      </c>
      <c r="AO24" s="120"/>
      <c r="AP24" s="12"/>
      <c r="AQ24" s="32"/>
      <c r="AR24" s="20"/>
      <c r="AS24" s="20"/>
      <c r="AT24" s="20"/>
      <c r="AU24" s="20"/>
    </row>
    <row r="25" spans="1:47" x14ac:dyDescent="0.2">
      <c r="A25" s="197"/>
      <c r="B25" s="34">
        <v>2</v>
      </c>
      <c r="C25" s="47" t="s">
        <v>51</v>
      </c>
      <c r="D25" s="35">
        <v>20094</v>
      </c>
      <c r="E25" s="44">
        <v>2</v>
      </c>
      <c r="F25" s="35">
        <v>14384</v>
      </c>
      <c r="G25" s="36">
        <v>0.6</v>
      </c>
      <c r="H25" s="38">
        <v>2.6</v>
      </c>
      <c r="I25" s="35">
        <v>15898</v>
      </c>
      <c r="J25" s="35">
        <v>15317</v>
      </c>
      <c r="K25" s="40">
        <v>8.1000000000000003E-2</v>
      </c>
      <c r="L25" s="38">
        <f>J25*(1-K25)</f>
        <v>14076.323</v>
      </c>
      <c r="M25" s="39">
        <v>0.81100000000000005</v>
      </c>
      <c r="N25" s="26">
        <f>L25*M25</f>
        <v>11415.897953000002</v>
      </c>
      <c r="O25" s="37">
        <v>0.11799999999999999</v>
      </c>
      <c r="P25" s="26">
        <f>L25*O25</f>
        <v>1661.006114</v>
      </c>
      <c r="Q25" s="40">
        <v>7.0999999999999994E-2</v>
      </c>
      <c r="R25" s="26">
        <f>L25*Q25</f>
        <v>999.41893299999992</v>
      </c>
      <c r="S25" s="40">
        <v>0.18099999999999999</v>
      </c>
      <c r="T25" s="26">
        <f>L25*S25</f>
        <v>2547.8144630000002</v>
      </c>
      <c r="U25" s="40">
        <v>0.51300000000000001</v>
      </c>
      <c r="V25" s="26">
        <f>L25*U25</f>
        <v>7221.1536990000004</v>
      </c>
      <c r="W25" s="40">
        <v>0.4</v>
      </c>
      <c r="X25" s="26">
        <f>W25*L25</f>
        <v>5630.5292000000009</v>
      </c>
      <c r="Y25" s="41">
        <v>3.3300000000000001E-3</v>
      </c>
      <c r="Z25" s="18">
        <f>L25*Y25</f>
        <v>46.874155590000001</v>
      </c>
      <c r="AA25" s="28">
        <f>IF(J25&gt;0,(AC25+AK25)/J25,0)</f>
        <v>3.1874666344584453E-3</v>
      </c>
      <c r="AB25" s="41">
        <v>2.7999999999999998E-4</v>
      </c>
      <c r="AC25" s="38">
        <f>AB25*L25</f>
        <v>3.9413704399999996</v>
      </c>
      <c r="AD25" s="29">
        <v>0.22439999999999999</v>
      </c>
      <c r="AE25" s="42">
        <f>AH25*(1-AI25)*AD25</f>
        <v>45.122351999999999</v>
      </c>
      <c r="AF25" s="29">
        <f>IF(AND(AD25&gt;0,AB25&gt;0,Y25&gt;0),((Y25-AB25)*AD25)/((AD25-AB25)*Y25),0)</f>
        <v>0.91706019780265735</v>
      </c>
      <c r="AG25" s="30">
        <f t="shared" si="0"/>
        <v>0.91330166215783759</v>
      </c>
      <c r="AH25" s="35">
        <v>220</v>
      </c>
      <c r="AI25" s="40">
        <v>8.5999999999999993E-2</v>
      </c>
      <c r="AJ25" s="39">
        <v>0.22320000000000001</v>
      </c>
      <c r="AK25" s="42">
        <f t="shared" si="1"/>
        <v>44.881056000000008</v>
      </c>
      <c r="AL25" s="18">
        <v>1.7</v>
      </c>
      <c r="AM25" s="18"/>
      <c r="AN25" s="122">
        <f>AN24+AH25-AM25</f>
        <v>3031.7719999999999</v>
      </c>
      <c r="AO25" s="123"/>
      <c r="AP25" s="44"/>
      <c r="AQ25" s="49"/>
      <c r="AR25" s="42"/>
      <c r="AS25" s="42"/>
      <c r="AT25" s="42"/>
      <c r="AU25" s="42"/>
    </row>
    <row r="26" spans="1:47" x14ac:dyDescent="0.2">
      <c r="A26" s="197"/>
      <c r="B26" s="34">
        <v>3</v>
      </c>
      <c r="C26" s="11" t="s">
        <v>53</v>
      </c>
      <c r="D26" s="44">
        <v>19708</v>
      </c>
      <c r="E26" s="44">
        <v>1</v>
      </c>
      <c r="F26" s="44">
        <v>16184</v>
      </c>
      <c r="G26" s="38">
        <v>0.6</v>
      </c>
      <c r="H26" s="38">
        <v>3.1</v>
      </c>
      <c r="I26" s="44">
        <v>17421</v>
      </c>
      <c r="J26" s="44">
        <v>15274</v>
      </c>
      <c r="K26" s="40">
        <v>0.08</v>
      </c>
      <c r="L26" s="38">
        <f>J26*(1-K26)</f>
        <v>14052.08</v>
      </c>
      <c r="M26" s="29">
        <v>0.746</v>
      </c>
      <c r="N26" s="26">
        <f>L26*M26</f>
        <v>10482.85168</v>
      </c>
      <c r="O26" s="40">
        <v>0.20899999999999999</v>
      </c>
      <c r="P26" s="26">
        <f>L26*O26</f>
        <v>2936.88472</v>
      </c>
      <c r="Q26" s="40">
        <v>4.4999999999999998E-2</v>
      </c>
      <c r="R26" s="26">
        <f>L26*Q26</f>
        <v>632.34359999999992</v>
      </c>
      <c r="S26" s="40">
        <v>0.183</v>
      </c>
      <c r="T26" s="26">
        <f>L26*S26</f>
        <v>2571.5306399999999</v>
      </c>
      <c r="U26" s="40">
        <v>0.51200000000000001</v>
      </c>
      <c r="V26" s="26">
        <f>L26*U26</f>
        <v>7194.6649600000001</v>
      </c>
      <c r="W26" s="40">
        <v>0.41</v>
      </c>
      <c r="X26" s="26">
        <f>W26*L26</f>
        <v>5761.3527999999997</v>
      </c>
      <c r="Y26" s="48">
        <v>3.2299999999999998E-3</v>
      </c>
      <c r="Z26" s="18">
        <f>L26*Y26</f>
        <v>45.3882184</v>
      </c>
      <c r="AA26" s="28">
        <f>IF(J26&gt;0,(AC26+AK26)/J26,0)</f>
        <v>2.9726921631530704E-3</v>
      </c>
      <c r="AB26" s="48">
        <v>2.7E-4</v>
      </c>
      <c r="AC26" s="38">
        <f>AB26*L26</f>
        <v>3.7940616</v>
      </c>
      <c r="AD26" s="29">
        <v>0.22650000000000001</v>
      </c>
      <c r="AE26" s="42">
        <f>AH26*(1-AI26)*AD26</f>
        <v>42.207142500000003</v>
      </c>
      <c r="AF26" s="29">
        <f>IF(AND(AD26&gt;0,AB26&gt;0,Y26&gt;0),((Y26-AB26)*AD26)/((AD26-AB26)*Y26),0)</f>
        <v>0.91750238017721897</v>
      </c>
      <c r="AG26" s="30">
        <f t="shared" si="0"/>
        <v>0.91027388385405317</v>
      </c>
      <c r="AH26" s="44">
        <v>205</v>
      </c>
      <c r="AI26" s="40">
        <v>9.0999999999999998E-2</v>
      </c>
      <c r="AJ26" s="29">
        <v>0.2233</v>
      </c>
      <c r="AK26" s="42">
        <f t="shared" si="1"/>
        <v>41.6108385</v>
      </c>
      <c r="AL26" s="18">
        <v>1.66</v>
      </c>
      <c r="AM26" s="18"/>
      <c r="AN26" s="122">
        <f>AN25+AH26-AM26</f>
        <v>3236.7719999999999</v>
      </c>
      <c r="AO26" s="123"/>
      <c r="AP26" s="44"/>
      <c r="AQ26" s="49"/>
      <c r="AR26" s="42"/>
      <c r="AS26" s="42"/>
      <c r="AT26" s="42"/>
      <c r="AU26" s="42"/>
    </row>
    <row r="27" spans="1:47" s="22" customFormat="1" ht="13.5" thickBot="1" x14ac:dyDescent="0.25">
      <c r="A27" s="198"/>
      <c r="B27" s="50" t="s">
        <v>38</v>
      </c>
      <c r="C27" s="51"/>
      <c r="D27" s="52">
        <f>SUM(D24:D26)</f>
        <v>53100</v>
      </c>
      <c r="E27" s="52"/>
      <c r="F27" s="52">
        <f>SUM(F24:F26)</f>
        <v>42817</v>
      </c>
      <c r="G27" s="53"/>
      <c r="H27" s="53"/>
      <c r="I27" s="52">
        <f>SUM(I24:I26)</f>
        <v>45923</v>
      </c>
      <c r="J27" s="52">
        <f>SUM(J24:J26)</f>
        <v>45841</v>
      </c>
      <c r="K27" s="21">
        <f>IF(J27&gt;0,(J24*K24+J25*K25+J26*K26)/J27,0)</f>
        <v>8.1997491328723193E-2</v>
      </c>
      <c r="L27" s="53">
        <f>L24+L25+L26</f>
        <v>42082.152999999998</v>
      </c>
      <c r="M27" s="54">
        <f>IF(L27&gt;0,N27/L27,0)</f>
        <v>0.76011583539939132</v>
      </c>
      <c r="N27" s="55">
        <f>N24+N25+N26</f>
        <v>31987.310882999998</v>
      </c>
      <c r="O27" s="21">
        <f>IF(L27&gt;0,P27/L27,0)</f>
        <v>0.16993966739296823</v>
      </c>
      <c r="P27" s="55">
        <f>P24+P25+P26</f>
        <v>7151.4270839999999</v>
      </c>
      <c r="Q27" s="21">
        <f>IF(L27&gt;0,R27/L27,0)</f>
        <v>6.9944497207640496E-2</v>
      </c>
      <c r="R27" s="55">
        <f>R24+R25+R26</f>
        <v>2943.4150330000002</v>
      </c>
      <c r="S27" s="21">
        <f>IF(L27&gt;0,T27/L27,0)</f>
        <v>0.17934675545236481</v>
      </c>
      <c r="T27" s="55">
        <f>T24+T25+T26</f>
        <v>7547.297603</v>
      </c>
      <c r="U27" s="21">
        <f>IF(L27&gt;0,V27/L27,0)</f>
        <v>0.51631349895524603</v>
      </c>
      <c r="V27" s="55">
        <f>V24+V25+V26</f>
        <v>21727.583659000004</v>
      </c>
      <c r="W27" s="21">
        <f>IF(L27&gt;0,X27/L27,0)</f>
        <v>0.40333920177515636</v>
      </c>
      <c r="X27" s="55">
        <f>X24+X25+X26</f>
        <v>16973.382000000001</v>
      </c>
      <c r="Y27" s="56">
        <f>IF(L27&gt;0,Z27/L27,0)</f>
        <v>3.2932921466731994E-3</v>
      </c>
      <c r="Z27" s="57">
        <f>SUM(Z24:Z26)</f>
        <v>138.58882399000001</v>
      </c>
      <c r="AA27" s="63">
        <f>IF(L27&gt;0,(AA24*L24+AA25*L25+AA26*L26)/L27,0)</f>
        <v>3.1238168008029441E-3</v>
      </c>
      <c r="AB27" s="56">
        <f>IF(J27&gt;0,(J24*AB24+J25*AB25+J26*AB26)/J27,0)</f>
        <v>2.7001461573700398E-4</v>
      </c>
      <c r="AC27" s="53">
        <f>SUM(AC24:AC26)</f>
        <v>11.363407039999998</v>
      </c>
      <c r="AD27" s="54">
        <f>IF(J27&gt;0,(J24*AD24+J25*AD25+J26*AD26)/J27,0)</f>
        <v>0.22529931284221547</v>
      </c>
      <c r="AE27" s="59">
        <f>SUM(AE24:AE26)</f>
        <v>133.29429450000001</v>
      </c>
      <c r="AF27" s="54">
        <f>IF(AND(Z27&gt;0),((Z24*AF24+Z25*AF25+Z26*AF26)/Z27),0)</f>
        <v>0.91910797483927054</v>
      </c>
      <c r="AG27" s="58">
        <f t="shared" si="0"/>
        <v>0.91467092923966808</v>
      </c>
      <c r="AH27" s="52">
        <f>SUM(AH24:AH26)</f>
        <v>649</v>
      </c>
      <c r="AI27" s="21">
        <f>IF(AH27&gt;0,(AI24*AH24+AI25*AH25+AI26*AH26)/AH27,0)</f>
        <v>8.8269645608628655E-2</v>
      </c>
      <c r="AJ27" s="54">
        <f>IF(J27&gt;0,(AJ24*J24+AJ25*J25+AJ26*J26)/J27,0)</f>
        <v>0.22283411356645796</v>
      </c>
      <c r="AK27" s="59">
        <f>SUM(AK24:AK26)</f>
        <v>131.84383050000002</v>
      </c>
      <c r="AL27" s="57"/>
      <c r="AM27" s="57">
        <f>SUM(AM24:AM26)</f>
        <v>0</v>
      </c>
      <c r="AN27" s="124"/>
      <c r="AO27" s="125">
        <f>AN26</f>
        <v>3236.7719999999999</v>
      </c>
      <c r="AP27" s="52">
        <f>SUM(AP24:AP26)</f>
        <v>0</v>
      </c>
      <c r="AQ27" s="60"/>
      <c r="AR27" s="59"/>
      <c r="AS27" s="59"/>
      <c r="AT27" s="59"/>
      <c r="AU27" s="59"/>
    </row>
    <row r="28" spans="1:47" x14ac:dyDescent="0.2">
      <c r="A28" s="196">
        <v>7</v>
      </c>
      <c r="B28" s="23">
        <v>1</v>
      </c>
      <c r="C28" s="24" t="s">
        <v>52</v>
      </c>
      <c r="D28" s="12">
        <v>6153</v>
      </c>
      <c r="E28" s="12">
        <v>0</v>
      </c>
      <c r="F28" s="12">
        <v>9325</v>
      </c>
      <c r="G28" s="13">
        <v>0.6</v>
      </c>
      <c r="H28" s="13">
        <v>3</v>
      </c>
      <c r="I28" s="12">
        <v>10276</v>
      </c>
      <c r="J28" s="12">
        <v>15235</v>
      </c>
      <c r="K28" s="14">
        <v>8.5000000000000006E-2</v>
      </c>
      <c r="L28" s="25">
        <f>J28*(1-K28)</f>
        <v>13940.025</v>
      </c>
      <c r="M28" s="15">
        <v>0.77200000000000002</v>
      </c>
      <c r="N28" s="26">
        <f>L28*M28</f>
        <v>10761.6993</v>
      </c>
      <c r="O28" s="14">
        <v>0.124</v>
      </c>
      <c r="P28" s="26">
        <f>L28*O28</f>
        <v>1728.5630999999998</v>
      </c>
      <c r="Q28" s="16">
        <v>0.104</v>
      </c>
      <c r="R28" s="26">
        <f>L28*Q28</f>
        <v>1449.7625999999998</v>
      </c>
      <c r="S28" s="16">
        <v>0.17899999999999999</v>
      </c>
      <c r="T28" s="26">
        <f>L28*S28</f>
        <v>2495.2644749999999</v>
      </c>
      <c r="U28" s="16">
        <v>0.53500000000000003</v>
      </c>
      <c r="V28" s="26">
        <f>L28*U28</f>
        <v>7457.9133750000001</v>
      </c>
      <c r="W28" s="16">
        <v>0.4</v>
      </c>
      <c r="X28" s="26">
        <f>W28*L28</f>
        <v>5576.01</v>
      </c>
      <c r="Y28" s="17">
        <v>3.2100000000000002E-3</v>
      </c>
      <c r="Z28" s="61">
        <f>L28*Y28</f>
        <v>44.747480250000002</v>
      </c>
      <c r="AA28" s="28">
        <f>IF(J28&gt;0,(AC28+AK28)/J28,0)</f>
        <v>2.9426254873646204E-3</v>
      </c>
      <c r="AB28" s="17">
        <v>2.5999999999999998E-4</v>
      </c>
      <c r="AC28" s="25">
        <f>AB28*L28</f>
        <v>3.6244064999999996</v>
      </c>
      <c r="AD28" s="141">
        <v>0.22550000000000001</v>
      </c>
      <c r="AE28" s="31">
        <f>AH28*(1-AI28)*AD28</f>
        <v>40.541291999999999</v>
      </c>
      <c r="AF28" s="29">
        <f>IF(AND(AD28&gt;0,AB28&gt;0,Y28&gt;0),((Y28-AB28)*AD28)/((AD28-AB28)*Y28),0)</f>
        <v>0.92006394287076831</v>
      </c>
      <c r="AG28" s="62">
        <f t="shared" si="0"/>
        <v>0.91267885525634895</v>
      </c>
      <c r="AH28" s="12">
        <v>198</v>
      </c>
      <c r="AI28" s="14">
        <v>9.1999999999999998E-2</v>
      </c>
      <c r="AJ28" s="15">
        <v>0.22919999999999999</v>
      </c>
      <c r="AK28" s="31">
        <f t="shared" si="1"/>
        <v>41.206492799999992</v>
      </c>
      <c r="AL28" s="19">
        <v>1.7</v>
      </c>
      <c r="AM28" s="19">
        <v>1005.04</v>
      </c>
      <c r="AN28" s="119">
        <f>AN26+AH28-AM28</f>
        <v>2429.732</v>
      </c>
      <c r="AO28" s="120"/>
      <c r="AP28" s="12"/>
      <c r="AQ28" s="32"/>
      <c r="AR28" s="20"/>
      <c r="AS28" s="20"/>
      <c r="AT28" s="20"/>
      <c r="AU28" s="20"/>
    </row>
    <row r="29" spans="1:47" x14ac:dyDescent="0.2">
      <c r="A29" s="197"/>
      <c r="B29" s="34">
        <v>2</v>
      </c>
      <c r="C29" s="47" t="s">
        <v>54</v>
      </c>
      <c r="D29" s="35">
        <v>18967</v>
      </c>
      <c r="E29" s="44">
        <v>2</v>
      </c>
      <c r="F29" s="35">
        <v>17548</v>
      </c>
      <c r="G29" s="38">
        <v>0.5</v>
      </c>
      <c r="H29" s="38">
        <v>3.1</v>
      </c>
      <c r="I29" s="35">
        <v>18480</v>
      </c>
      <c r="J29" s="35">
        <v>15086</v>
      </c>
      <c r="K29" s="40">
        <v>8.3000000000000004E-2</v>
      </c>
      <c r="L29" s="38">
        <f>J29*(1-K29)</f>
        <v>13833.862000000001</v>
      </c>
      <c r="M29" s="39">
        <v>0.76800000000000002</v>
      </c>
      <c r="N29" s="26">
        <f>L29*M29</f>
        <v>10624.406016000001</v>
      </c>
      <c r="O29" s="37">
        <v>0.18</v>
      </c>
      <c r="P29" s="26">
        <f>L29*O29</f>
        <v>2490.0951600000003</v>
      </c>
      <c r="Q29" s="40">
        <v>5.1999999999999998E-2</v>
      </c>
      <c r="R29" s="26">
        <f>L29*Q29</f>
        <v>719.36082399999998</v>
      </c>
      <c r="S29" s="40">
        <v>0.17899999999999999</v>
      </c>
      <c r="T29" s="26">
        <f>L29*S29</f>
        <v>2476.2612979999999</v>
      </c>
      <c r="U29" s="40">
        <v>0.50600000000000001</v>
      </c>
      <c r="V29" s="26">
        <f>L29*U29</f>
        <v>6999.9341720000002</v>
      </c>
      <c r="W29" s="40">
        <v>0.41</v>
      </c>
      <c r="X29" s="26">
        <f>W29*L29</f>
        <v>5671.8834200000001</v>
      </c>
      <c r="Y29" s="41">
        <v>3.2599999999999999E-3</v>
      </c>
      <c r="Z29" s="18">
        <f>L29*Y29</f>
        <v>45.098390120000005</v>
      </c>
      <c r="AA29" s="28">
        <f>IF(J29&gt;0,(AC29+AK29)/J29,0)</f>
        <v>3.1604617937160285E-3</v>
      </c>
      <c r="AB29" s="41">
        <v>2.5999999999999998E-4</v>
      </c>
      <c r="AC29" s="38">
        <f>AB29*L29</f>
        <v>3.5968041199999998</v>
      </c>
      <c r="AD29" s="29">
        <v>0.2261</v>
      </c>
      <c r="AE29" s="42">
        <f>AH29*(1-AI29)*AD29</f>
        <v>44.795158100000002</v>
      </c>
      <c r="AF29" s="29">
        <f>IF(AND(AD29&gt;0,AB29&gt;0,Y29&gt;0),((Y29-AB29)*AD29)/((AD29-AB29)*Y29),0)</f>
        <v>0.92130483821544773</v>
      </c>
      <c r="AG29" s="30">
        <f t="shared" si="0"/>
        <v>0.91880720353175216</v>
      </c>
      <c r="AH29" s="35">
        <v>217</v>
      </c>
      <c r="AI29" s="40">
        <v>8.6999999999999994E-2</v>
      </c>
      <c r="AJ29" s="39">
        <v>0.2225</v>
      </c>
      <c r="AK29" s="42">
        <f t="shared" si="1"/>
        <v>44.081922500000005</v>
      </c>
      <c r="AL29" s="18">
        <v>1.75</v>
      </c>
      <c r="AM29" s="18"/>
      <c r="AN29" s="122">
        <f>AN28+AH29-AM29</f>
        <v>2646.732</v>
      </c>
      <c r="AO29" s="123"/>
      <c r="AP29" s="44"/>
      <c r="AQ29" s="49"/>
      <c r="AR29" s="42"/>
      <c r="AS29" s="42"/>
      <c r="AT29" s="42"/>
      <c r="AU29" s="42"/>
    </row>
    <row r="30" spans="1:47" x14ac:dyDescent="0.2">
      <c r="A30" s="197"/>
      <c r="B30" s="34">
        <v>3</v>
      </c>
      <c r="C30" s="11" t="s">
        <v>49</v>
      </c>
      <c r="D30" s="44">
        <v>18880</v>
      </c>
      <c r="E30" s="44">
        <v>1</v>
      </c>
      <c r="F30" s="44">
        <v>15775</v>
      </c>
      <c r="G30" s="38">
        <v>0.6</v>
      </c>
      <c r="H30" s="38">
        <v>2.5</v>
      </c>
      <c r="I30" s="44">
        <v>17152</v>
      </c>
      <c r="J30" s="44">
        <v>15198</v>
      </c>
      <c r="K30" s="40">
        <v>8.2000000000000003E-2</v>
      </c>
      <c r="L30" s="38">
        <f>J30*(1-K30)</f>
        <v>13951.764000000001</v>
      </c>
      <c r="M30" s="29">
        <v>0.73399999999999999</v>
      </c>
      <c r="N30" s="26">
        <f>L30*M30</f>
        <v>10240.594776</v>
      </c>
      <c r="O30" s="40">
        <v>0.23799999999999999</v>
      </c>
      <c r="P30" s="26">
        <f>L30*O30</f>
        <v>3320.519832</v>
      </c>
      <c r="Q30" s="40">
        <v>2.8000000000000001E-2</v>
      </c>
      <c r="R30" s="26">
        <f>L30*Q30</f>
        <v>390.64939200000003</v>
      </c>
      <c r="S30" s="40">
        <v>0.18099999999999999</v>
      </c>
      <c r="T30" s="26">
        <f>L30*S30</f>
        <v>2525.269284</v>
      </c>
      <c r="U30" s="40">
        <v>0.51</v>
      </c>
      <c r="V30" s="26">
        <f>L30*U30</f>
        <v>7115.3996400000005</v>
      </c>
      <c r="W30" s="40">
        <v>0.4</v>
      </c>
      <c r="X30" s="26">
        <f>W30*L30</f>
        <v>5580.7056000000011</v>
      </c>
      <c r="Y30" s="48">
        <v>3.29E-3</v>
      </c>
      <c r="Z30" s="18">
        <f>L30*Y30</f>
        <v>45.901303560000002</v>
      </c>
      <c r="AA30" s="28">
        <f>IF(J30&gt;0,(AC30+AK30)/J30,0)</f>
        <v>3.1367799105145415E-3</v>
      </c>
      <c r="AB30" s="48">
        <v>2.7E-4</v>
      </c>
      <c r="AC30" s="38">
        <f>AB30*L30</f>
        <v>3.7669762800000002</v>
      </c>
      <c r="AD30" s="29">
        <v>0.22770000000000001</v>
      </c>
      <c r="AE30" s="42">
        <f>AH30*(1-AI30)*AD30</f>
        <v>45.943712099999999</v>
      </c>
      <c r="AF30" s="29">
        <f>IF(AND(AD30&gt;0,AB30&gt;0,Y30&gt;0),((Y30-AB30)*AD30)/((AD30-AB30)*Y30),0)</f>
        <v>0.91902288115104602</v>
      </c>
      <c r="AG30" s="30">
        <f t="shared" si="0"/>
        <v>0.91505988223708545</v>
      </c>
      <c r="AH30" s="44">
        <v>221</v>
      </c>
      <c r="AI30" s="40">
        <v>8.6999999999999994E-2</v>
      </c>
      <c r="AJ30" s="29">
        <v>0.21759999999999999</v>
      </c>
      <c r="AK30" s="42">
        <f t="shared" si="1"/>
        <v>43.905804799999999</v>
      </c>
      <c r="AL30" s="18">
        <v>1.74</v>
      </c>
      <c r="AM30" s="18"/>
      <c r="AN30" s="122">
        <f>AN29+AH30-AM30</f>
        <v>2867.732</v>
      </c>
      <c r="AO30" s="123"/>
      <c r="AP30" s="44"/>
      <c r="AQ30" s="49"/>
      <c r="AR30" s="42"/>
      <c r="AS30" s="42"/>
      <c r="AT30" s="42"/>
      <c r="AU30" s="42"/>
    </row>
    <row r="31" spans="1:47" s="22" customFormat="1" ht="13.5" thickBot="1" x14ac:dyDescent="0.25">
      <c r="A31" s="198"/>
      <c r="B31" s="50" t="s">
        <v>38</v>
      </c>
      <c r="C31" s="51"/>
      <c r="D31" s="52">
        <f>SUM(D28:D30)</f>
        <v>44000</v>
      </c>
      <c r="E31" s="52"/>
      <c r="F31" s="52">
        <f>SUM(F28:F30)</f>
        <v>42648</v>
      </c>
      <c r="G31" s="53"/>
      <c r="H31" s="53"/>
      <c r="I31" s="52">
        <f>SUM(I28:I30)</f>
        <v>45908</v>
      </c>
      <c r="J31" s="52">
        <f>SUM(J28:J30)</f>
        <v>45519</v>
      </c>
      <c r="K31" s="21">
        <f>IF(J31&gt;0,(J28*K28+J29*K29+J30*K30)/J31,0)</f>
        <v>8.3335508249302498E-2</v>
      </c>
      <c r="L31" s="53">
        <f>L28+L29+L30</f>
        <v>41725.651000000005</v>
      </c>
      <c r="M31" s="54">
        <f>IF(L31&gt;0,N31/L31,0)</f>
        <v>0.75796780479230863</v>
      </c>
      <c r="N31" s="55">
        <f>N28+N29+N30</f>
        <v>31626.700091999999</v>
      </c>
      <c r="O31" s="21">
        <f>IF(L31&gt;0,P31/L31,0)</f>
        <v>0.18068449290341806</v>
      </c>
      <c r="P31" s="55">
        <f>P28+P29+P30</f>
        <v>7539.1780920000001</v>
      </c>
      <c r="Q31" s="21">
        <f>IF(L31&gt;0,R31/L31,0)</f>
        <v>6.1347702304273201E-2</v>
      </c>
      <c r="R31" s="55">
        <f>R28+R29+R30</f>
        <v>2559.7728159999997</v>
      </c>
      <c r="S31" s="21">
        <f>IF(L31&gt;0,T31/L31,0)</f>
        <v>0.17966873799045097</v>
      </c>
      <c r="T31" s="55">
        <f>T28+T29+T30</f>
        <v>7496.7950569999994</v>
      </c>
      <c r="U31" s="21">
        <f>IF(L31&gt;0,V31/L31,0)</f>
        <v>0.51702601804822645</v>
      </c>
      <c r="V31" s="55">
        <f>V28+V29+V30</f>
        <v>21573.247187000001</v>
      </c>
      <c r="W31" s="21">
        <f>IF(L31&gt;0,X31/L31,0)</f>
        <v>0.40331543347280546</v>
      </c>
      <c r="X31" s="55">
        <f>X28+X29+X30</f>
        <v>16828.599020000001</v>
      </c>
      <c r="Y31" s="56">
        <f>IF(L31&gt;0,Z31/L31,0)</f>
        <v>3.2533266869820675E-3</v>
      </c>
      <c r="Z31" s="57">
        <f>SUM(Z28:Z30)</f>
        <v>135.74717393</v>
      </c>
      <c r="AA31" s="63">
        <f>IF(L31&gt;0,(AA28*L28+AA29*L29+AA30*L30)/L31,0)</f>
        <v>3.0797668849188234E-3</v>
      </c>
      <c r="AB31" s="56">
        <f>IF(J31&gt;0,(J28*AB28+J29*AB29+J30*AB30)/J31,0)</f>
        <v>2.6333882554537664E-4</v>
      </c>
      <c r="AC31" s="53">
        <f>SUM(AC28:AC30)</f>
        <v>10.988186899999999</v>
      </c>
      <c r="AD31" s="54">
        <f>IF(J31&gt;0,(J28*AD28+J29*AD29+J30*AD30)/J31,0)</f>
        <v>0.22643339484610825</v>
      </c>
      <c r="AE31" s="59">
        <f>SUM(AE28:AE30)</f>
        <v>131.28016220000001</v>
      </c>
      <c r="AF31" s="54">
        <f>IF(AND(Z31&gt;0),((Z28*AF28+Z29*AF29+Z30*AF30)/Z31),0)</f>
        <v>0.92012417463909224</v>
      </c>
      <c r="AG31" s="58">
        <f t="shared" si="0"/>
        <v>0.91557458818433912</v>
      </c>
      <c r="AH31" s="52">
        <f>SUM(AH28:AH30)</f>
        <v>636</v>
      </c>
      <c r="AI31" s="21">
        <f>IF(AH31&gt;0,(AI28*AH28+AI29*AH29+AI30*AH30)/AH31,0)</f>
        <v>8.8556603773584916E-2</v>
      </c>
      <c r="AJ31" s="54">
        <f>IF(J31&gt;0,(AJ28*J28+AJ29*J29+AJ30*J30)/J31,0)</f>
        <v>0.22310643467562996</v>
      </c>
      <c r="AK31" s="59">
        <f>SUM(AK28:AK30)</f>
        <v>129.1942201</v>
      </c>
      <c r="AL31" s="57"/>
      <c r="AM31" s="57">
        <f>SUM(AM28:AM30)</f>
        <v>1005.04</v>
      </c>
      <c r="AN31" s="124"/>
      <c r="AO31" s="125">
        <f>AN30</f>
        <v>2867.732</v>
      </c>
      <c r="AP31" s="52">
        <f>SUM(AP28:AP30)</f>
        <v>0</v>
      </c>
      <c r="AQ31" s="60"/>
      <c r="AR31" s="59"/>
      <c r="AS31" s="59"/>
      <c r="AT31" s="59"/>
      <c r="AU31" s="59"/>
    </row>
    <row r="32" spans="1:47" x14ac:dyDescent="0.2">
      <c r="A32" s="196">
        <v>8</v>
      </c>
      <c r="B32" s="23">
        <v>1</v>
      </c>
      <c r="C32" s="24" t="s">
        <v>52</v>
      </c>
      <c r="D32" s="12">
        <v>5226</v>
      </c>
      <c r="E32" s="12">
        <v>0</v>
      </c>
      <c r="F32" s="12">
        <v>8370</v>
      </c>
      <c r="G32" s="13">
        <v>0.4</v>
      </c>
      <c r="H32" s="13">
        <v>3</v>
      </c>
      <c r="I32" s="12">
        <v>9277</v>
      </c>
      <c r="J32" s="12">
        <v>15261</v>
      </c>
      <c r="K32" s="14">
        <v>8.2000000000000003E-2</v>
      </c>
      <c r="L32" s="25">
        <f>J32*(1-K32)</f>
        <v>14009.598</v>
      </c>
      <c r="M32" s="15">
        <v>0.72399999999999998</v>
      </c>
      <c r="N32" s="26">
        <f>L32*M32</f>
        <v>10142.948951999999</v>
      </c>
      <c r="O32" s="14">
        <v>0.14899999999999999</v>
      </c>
      <c r="P32" s="26">
        <f>L32*O32</f>
        <v>2087.4301019999998</v>
      </c>
      <c r="Q32" s="16">
        <v>0.127</v>
      </c>
      <c r="R32" s="26">
        <f>L32*Q32</f>
        <v>1779.218946</v>
      </c>
      <c r="S32" s="16">
        <v>0.182</v>
      </c>
      <c r="T32" s="26">
        <f>L32*S32</f>
        <v>2549.7468359999998</v>
      </c>
      <c r="U32" s="16">
        <v>0.51800000000000002</v>
      </c>
      <c r="V32" s="26">
        <f>L32*U32</f>
        <v>7256.9717639999999</v>
      </c>
      <c r="W32" s="16">
        <v>0.4</v>
      </c>
      <c r="X32" s="26">
        <f>W32*L32</f>
        <v>5603.8392000000003</v>
      </c>
      <c r="Y32" s="17">
        <v>3.31E-3</v>
      </c>
      <c r="Z32" s="61">
        <f>L32*Y32</f>
        <v>46.371769380000003</v>
      </c>
      <c r="AA32" s="28">
        <f>IF(J32&gt;0,(AC32+AK32)/J32,0)</f>
        <v>3.2162304855514055E-3</v>
      </c>
      <c r="AB32" s="17">
        <v>2.7999999999999998E-4</v>
      </c>
      <c r="AC32" s="25">
        <f>AB32*L32</f>
        <v>3.9226874399999998</v>
      </c>
      <c r="AD32" s="141">
        <v>0.23019999999999999</v>
      </c>
      <c r="AE32" s="31">
        <f>AH32*(1-AI32)*AD32</f>
        <v>44.829147999999996</v>
      </c>
      <c r="AF32" s="29">
        <f>IF(AND(AD32&gt;0,AB32&gt;0,Y32&gt;0),((Y32-AB32)*AD32)/((AD32-AB32)*Y32),0)</f>
        <v>0.9165226523030735</v>
      </c>
      <c r="AG32" s="62">
        <f t="shared" si="0"/>
        <v>0.91404519642123017</v>
      </c>
      <c r="AH32" s="12">
        <v>214</v>
      </c>
      <c r="AI32" s="14">
        <v>0.09</v>
      </c>
      <c r="AJ32" s="15">
        <v>0.2319</v>
      </c>
      <c r="AK32" s="31">
        <f t="shared" si="1"/>
        <v>45.160206000000002</v>
      </c>
      <c r="AL32" s="19">
        <v>1.75</v>
      </c>
      <c r="AM32" s="19">
        <v>1004.56</v>
      </c>
      <c r="AN32" s="119">
        <f>AN30+AH32-AM32</f>
        <v>2077.172</v>
      </c>
      <c r="AO32" s="120"/>
      <c r="AP32" s="12"/>
      <c r="AQ32" s="32"/>
      <c r="AR32" s="20"/>
      <c r="AS32" s="20"/>
      <c r="AT32" s="20"/>
      <c r="AU32" s="20"/>
    </row>
    <row r="33" spans="1:47" x14ac:dyDescent="0.2">
      <c r="A33" s="197"/>
      <c r="B33" s="34">
        <v>2</v>
      </c>
      <c r="C33" s="11" t="s">
        <v>54</v>
      </c>
      <c r="D33" s="35">
        <v>18775</v>
      </c>
      <c r="E33" s="44">
        <v>1</v>
      </c>
      <c r="F33" s="35">
        <v>16535</v>
      </c>
      <c r="G33" s="36">
        <v>0.6</v>
      </c>
      <c r="H33" s="38">
        <v>2.2999999999999998</v>
      </c>
      <c r="I33" s="35">
        <v>17754</v>
      </c>
      <c r="J33" s="35">
        <v>15262</v>
      </c>
      <c r="K33" s="40">
        <v>8.4000000000000005E-2</v>
      </c>
      <c r="L33" s="38">
        <f>J33*(1-K33)</f>
        <v>13979.992</v>
      </c>
      <c r="M33" s="39">
        <v>0.8</v>
      </c>
      <c r="N33" s="26">
        <f>L33*M33</f>
        <v>11183.993600000002</v>
      </c>
      <c r="O33" s="37">
        <v>0.17199999999999999</v>
      </c>
      <c r="P33" s="26">
        <f>L33*O33</f>
        <v>2404.5586239999998</v>
      </c>
      <c r="Q33" s="40">
        <v>2.8000000000000001E-2</v>
      </c>
      <c r="R33" s="26">
        <f>L33*Q33</f>
        <v>391.43977599999999</v>
      </c>
      <c r="S33" s="40">
        <v>0.17899999999999999</v>
      </c>
      <c r="T33" s="26">
        <f>L33*S33</f>
        <v>2502.4185680000001</v>
      </c>
      <c r="U33" s="40">
        <v>0.52200000000000002</v>
      </c>
      <c r="V33" s="26">
        <f>L33*U33</f>
        <v>7297.555824</v>
      </c>
      <c r="W33" s="40">
        <v>0.41</v>
      </c>
      <c r="X33" s="26">
        <f>W33*L33</f>
        <v>5731.7967199999994</v>
      </c>
      <c r="Y33" s="41">
        <v>3.16E-3</v>
      </c>
      <c r="Z33" s="18">
        <f>L33*Y33</f>
        <v>44.176774720000004</v>
      </c>
      <c r="AA33" s="28">
        <f>IF(J33&gt;0,(AC33+AK33)/J33,0)</f>
        <v>3.106752535709606E-3</v>
      </c>
      <c r="AB33" s="41">
        <v>2.5000000000000001E-4</v>
      </c>
      <c r="AC33" s="38">
        <f>AB33*L33</f>
        <v>3.4949980000000003</v>
      </c>
      <c r="AD33" s="29">
        <v>0.22520000000000001</v>
      </c>
      <c r="AE33" s="42">
        <f>AH33*(1-AI33)*AD33</f>
        <v>43.842386400000009</v>
      </c>
      <c r="AF33" s="29">
        <f>IF(AND(AD33&gt;0,AB33&gt;0,Y33&gt;0),((Y33-AB33)*AD33)/((AD33-AB33)*Y33),0)</f>
        <v>0.92190951013024003</v>
      </c>
      <c r="AG33" s="30">
        <f t="shared" si="0"/>
        <v>0.92055023449503726</v>
      </c>
      <c r="AH33" s="35">
        <v>213</v>
      </c>
      <c r="AI33" s="40">
        <v>8.5999999999999993E-2</v>
      </c>
      <c r="AJ33" s="39">
        <v>0.22559999999999999</v>
      </c>
      <c r="AK33" s="42">
        <f t="shared" si="1"/>
        <v>43.920259200000004</v>
      </c>
      <c r="AL33" s="18">
        <v>1.7</v>
      </c>
      <c r="AM33" s="18"/>
      <c r="AN33" s="122">
        <f>AN32+AH33-AM33</f>
        <v>2290.172</v>
      </c>
      <c r="AO33" s="123"/>
      <c r="AP33" s="44"/>
      <c r="AQ33" s="49"/>
      <c r="AR33" s="42"/>
      <c r="AS33" s="42"/>
      <c r="AT33" s="42"/>
      <c r="AU33" s="42"/>
    </row>
    <row r="34" spans="1:47" x14ac:dyDescent="0.2">
      <c r="A34" s="197"/>
      <c r="B34" s="34">
        <v>3</v>
      </c>
      <c r="C34" s="11" t="s">
        <v>50</v>
      </c>
      <c r="D34" s="44">
        <v>14945</v>
      </c>
      <c r="E34" s="44">
        <v>3</v>
      </c>
      <c r="F34" s="44">
        <v>14438</v>
      </c>
      <c r="G34" s="38">
        <v>0.4</v>
      </c>
      <c r="H34" s="38">
        <v>3.2</v>
      </c>
      <c r="I34" s="44">
        <v>15975</v>
      </c>
      <c r="J34" s="44">
        <v>15201</v>
      </c>
      <c r="K34" s="40">
        <v>0.08</v>
      </c>
      <c r="L34" s="38">
        <f>J34*(1-K34)</f>
        <v>13984.92</v>
      </c>
      <c r="M34" s="29">
        <v>0.78900000000000003</v>
      </c>
      <c r="N34" s="26">
        <f>L34*M34</f>
        <v>11034.10188</v>
      </c>
      <c r="O34" s="40">
        <v>0.13400000000000001</v>
      </c>
      <c r="P34" s="26">
        <f>L34*O34</f>
        <v>1873.97928</v>
      </c>
      <c r="Q34" s="40">
        <v>7.6999999999999999E-2</v>
      </c>
      <c r="R34" s="26">
        <f>L34*Q34</f>
        <v>1076.8388399999999</v>
      </c>
      <c r="S34" s="40">
        <v>0.17399999999999999</v>
      </c>
      <c r="T34" s="26">
        <f>L34*S34</f>
        <v>2433.37608</v>
      </c>
      <c r="U34" s="40">
        <v>0.51600000000000001</v>
      </c>
      <c r="V34" s="26">
        <f>L34*U34</f>
        <v>7216.2187199999998</v>
      </c>
      <c r="W34" s="40">
        <v>0.41</v>
      </c>
      <c r="X34" s="26">
        <f>W34*L34</f>
        <v>5733.8171999999995</v>
      </c>
      <c r="Y34" s="48">
        <v>3.1099999999999999E-3</v>
      </c>
      <c r="Z34" s="18">
        <f>L34*Y34</f>
        <v>43.493101199999998</v>
      </c>
      <c r="AA34" s="28">
        <f>IF(J34&gt;0,(AC34+AK34)/J34,0)</f>
        <v>3.3417488454706924E-3</v>
      </c>
      <c r="AB34" s="48">
        <v>2.5999999999999998E-4</v>
      </c>
      <c r="AC34" s="38">
        <f>AB34*L34</f>
        <v>3.6360791999999997</v>
      </c>
      <c r="AD34" s="29">
        <v>0.22320000000000001</v>
      </c>
      <c r="AE34" s="42">
        <f>AH34*(1-AI34)*AD34</f>
        <v>42.275196000000001</v>
      </c>
      <c r="AF34" s="29">
        <f>IF(AND(AD34&gt;0,AB34&gt;0,Y34&gt;0),((Y34-AB34)*AD34)/((AD34-AB34)*Y34),0)</f>
        <v>0.91746744830916405</v>
      </c>
      <c r="AG34" s="30">
        <f t="shared" si="0"/>
        <v>0.92316036962831949</v>
      </c>
      <c r="AH34" s="44">
        <v>207</v>
      </c>
      <c r="AI34" s="40">
        <v>8.5000000000000006E-2</v>
      </c>
      <c r="AJ34" s="29">
        <v>0.249</v>
      </c>
      <c r="AK34" s="42">
        <f t="shared" si="1"/>
        <v>47.161845</v>
      </c>
      <c r="AL34" s="18">
        <v>1.65</v>
      </c>
      <c r="AM34" s="18"/>
      <c r="AN34" s="122">
        <f>AN33+AH34-AM34</f>
        <v>2497.172</v>
      </c>
      <c r="AO34" s="123"/>
      <c r="AP34" s="44"/>
      <c r="AQ34" s="49"/>
      <c r="AR34" s="42"/>
      <c r="AS34" s="42"/>
      <c r="AT34" s="42"/>
      <c r="AU34" s="42"/>
    </row>
    <row r="35" spans="1:47" s="22" customFormat="1" ht="13.5" thickBot="1" x14ac:dyDescent="0.25">
      <c r="A35" s="198"/>
      <c r="B35" s="50" t="s">
        <v>38</v>
      </c>
      <c r="C35" s="51"/>
      <c r="D35" s="52">
        <f>SUM(D32:D34)</f>
        <v>38946</v>
      </c>
      <c r="E35" s="52"/>
      <c r="F35" s="52">
        <f>SUM(F32:F34)</f>
        <v>39343</v>
      </c>
      <c r="G35" s="53"/>
      <c r="H35" s="53"/>
      <c r="I35" s="52">
        <f>SUM(I32:I34)</f>
        <v>43006</v>
      </c>
      <c r="J35" s="52">
        <f>SUM(J32:J34)</f>
        <v>45724</v>
      </c>
      <c r="K35" s="21">
        <f>IF(J35&gt;0,(J32*K32+J33*K33+J34*K34)/J35,0)</f>
        <v>8.2002668183011107E-2</v>
      </c>
      <c r="L35" s="53">
        <f>L32+L33+L34</f>
        <v>41974.51</v>
      </c>
      <c r="M35" s="54">
        <f>IF(L35&gt;0,N35/L35,0)</f>
        <v>0.77096896263946857</v>
      </c>
      <c r="N35" s="55">
        <f>N32+N33+N34</f>
        <v>32361.044432000002</v>
      </c>
      <c r="O35" s="21">
        <f>IF(L35&gt;0,P35/L35,0)</f>
        <v>0.15166271163141629</v>
      </c>
      <c r="P35" s="55">
        <f>P32+P33+P34</f>
        <v>6365.9680059999991</v>
      </c>
      <c r="Q35" s="21">
        <f>IF(L35&gt;0,R35/L35,0)</f>
        <v>7.7368325729115117E-2</v>
      </c>
      <c r="R35" s="55">
        <f>R32+R33+R34</f>
        <v>3247.497562</v>
      </c>
      <c r="S35" s="21">
        <f>IF(L35&gt;0,T35/L35,0)</f>
        <v>0.17833541080050724</v>
      </c>
      <c r="T35" s="55">
        <f>T32+T33+T34</f>
        <v>7485.5414839999994</v>
      </c>
      <c r="U35" s="21">
        <f>IF(L35&gt;0,V35/L35,0)</f>
        <v>0.51866588336588093</v>
      </c>
      <c r="V35" s="55">
        <f>V32+V33+V34</f>
        <v>21770.746308000002</v>
      </c>
      <c r="W35" s="21">
        <f>IF(L35&gt;0,X35/L35,0)</f>
        <v>0.40666235579641069</v>
      </c>
      <c r="X35" s="55">
        <f>X32+X33+X34</f>
        <v>17069.453119999998</v>
      </c>
      <c r="Y35" s="56">
        <f>IF(L35&gt;0,Z35/L35,0)</f>
        <v>3.1934058384481445E-3</v>
      </c>
      <c r="Z35" s="57">
        <f>SUM(Z32:Z34)</f>
        <v>134.04164530000003</v>
      </c>
      <c r="AA35" s="63">
        <f>IF(L35&gt;0,(AA32*L32+AA33*L33+AA34*L34)/L35,0)</f>
        <v>3.2215876263265489E-3</v>
      </c>
      <c r="AB35" s="56">
        <f>IF(J35&gt;0,(J32*AB32+J33*AB33+J34*AB34)/J35,0)</f>
        <v>2.6333741579914266E-4</v>
      </c>
      <c r="AC35" s="53">
        <f>SUM(AC32:AC34)</f>
        <v>11.053764639999999</v>
      </c>
      <c r="AD35" s="54">
        <f>IF(J35&gt;0,(J32*AD32+J33*AD33+J34*AD34)/J35,0)</f>
        <v>0.22620391479310648</v>
      </c>
      <c r="AE35" s="59">
        <f>SUM(AE32:AE34)</f>
        <v>130.94673040000001</v>
      </c>
      <c r="AF35" s="54">
        <f>IF(AND(Z35&gt;0),((Z32*AF32+Z33*AF33+Z34*AF34)/Z35),0)</f>
        <v>0.91860458819964541</v>
      </c>
      <c r="AG35" s="58">
        <f t="shared" si="0"/>
        <v>0.91928652624107965</v>
      </c>
      <c r="AH35" s="52">
        <f>SUM(AH32:AH34)</f>
        <v>634</v>
      </c>
      <c r="AI35" s="21">
        <f>IF(AH35&gt;0,(AI32*AH32+AI33*AH33+AI34*AH34)/AH35,0)</f>
        <v>8.7023659305993692E-2</v>
      </c>
      <c r="AJ35" s="54">
        <f>IF(J35&gt;0,(AJ32*J32+AJ33*J33+AJ34*J34)/J35,0)</f>
        <v>0.23548206849794417</v>
      </c>
      <c r="AK35" s="59">
        <f>SUM(AK32:AK34)</f>
        <v>136.24231020000002</v>
      </c>
      <c r="AL35" s="57"/>
      <c r="AM35" s="57">
        <f>SUM(AM32:AM34)</f>
        <v>1004.56</v>
      </c>
      <c r="AN35" s="124"/>
      <c r="AO35" s="125">
        <f>AN34</f>
        <v>2497.172</v>
      </c>
      <c r="AP35" s="52">
        <f>SUM(AP32:AP34)</f>
        <v>0</v>
      </c>
      <c r="AQ35" s="60"/>
      <c r="AR35" s="59"/>
      <c r="AS35" s="59"/>
      <c r="AT35" s="59"/>
      <c r="AU35" s="59"/>
    </row>
    <row r="36" spans="1:47" x14ac:dyDescent="0.2">
      <c r="A36" s="196">
        <v>9</v>
      </c>
      <c r="B36" s="23">
        <v>1</v>
      </c>
      <c r="C36" s="47" t="s">
        <v>51</v>
      </c>
      <c r="D36" s="12">
        <v>14631</v>
      </c>
      <c r="E36" s="12">
        <v>0</v>
      </c>
      <c r="F36" s="12">
        <v>16154</v>
      </c>
      <c r="G36" s="13">
        <v>0.4</v>
      </c>
      <c r="H36" s="13">
        <v>3.6</v>
      </c>
      <c r="I36" s="12">
        <v>16722</v>
      </c>
      <c r="J36" s="12">
        <v>15242</v>
      </c>
      <c r="K36" s="14">
        <v>8.3000000000000004E-2</v>
      </c>
      <c r="L36" s="25">
        <f>J36*(1-K36)</f>
        <v>13976.914000000001</v>
      </c>
      <c r="M36" s="15">
        <v>0.81399999999999995</v>
      </c>
      <c r="N36" s="26">
        <f>L36*M36</f>
        <v>11377.207995999999</v>
      </c>
      <c r="O36" s="14">
        <v>0.155</v>
      </c>
      <c r="P36" s="26">
        <f>L36*O36</f>
        <v>2166.4216700000002</v>
      </c>
      <c r="Q36" s="16">
        <v>3.1E-2</v>
      </c>
      <c r="R36" s="26">
        <f>L36*Q36</f>
        <v>433.284334</v>
      </c>
      <c r="S36" s="16">
        <v>0.17699999999999999</v>
      </c>
      <c r="T36" s="26">
        <f>L36*S36</f>
        <v>2473.9137780000001</v>
      </c>
      <c r="U36" s="16">
        <v>0.55100000000000005</v>
      </c>
      <c r="V36" s="26">
        <f>L36*U36</f>
        <v>7701.2796140000009</v>
      </c>
      <c r="W36" s="16">
        <v>0.4</v>
      </c>
      <c r="X36" s="26">
        <f>W36*L36</f>
        <v>5590.7656000000006</v>
      </c>
      <c r="Y36" s="48">
        <v>3.14E-3</v>
      </c>
      <c r="Z36" s="61">
        <f>L36*Y35</f>
        <v>44.633958771087613</v>
      </c>
      <c r="AA36" s="28">
        <f>IF(J36&gt;0,(AC36+AK36)/J36,0)</f>
        <v>3.2233787783755418E-3</v>
      </c>
      <c r="AB36" s="17">
        <v>3.1E-4</v>
      </c>
      <c r="AC36" s="25">
        <f>AB36*L36</f>
        <v>4.3328433400000002</v>
      </c>
      <c r="AD36" s="141">
        <v>0.2215</v>
      </c>
      <c r="AE36" s="31">
        <f>AH36*(1-AI36)*AD36</f>
        <v>42.404846000000006</v>
      </c>
      <c r="AF36" s="29">
        <f>IF(AND(AD36&gt;0,AB36&gt;0,Y36&gt;0),((Y36-AB36)*AD36)/((AD36-AB36)*Y36),0)</f>
        <v>0.90253702972600724</v>
      </c>
      <c r="AG36" s="62">
        <f t="shared" ref="AG36:AG67" si="2">IF(AND(AA36&gt;0,AJ36&gt;0,AB36&gt;0),((AJ36*(AA36-AB36))/(AA36*(AJ36-AB36))),0)</f>
        <v>0.90502658956640969</v>
      </c>
      <c r="AH36" s="12">
        <v>209</v>
      </c>
      <c r="AI36" s="14">
        <v>8.4000000000000005E-2</v>
      </c>
      <c r="AJ36" s="15">
        <v>0.23400000000000001</v>
      </c>
      <c r="AK36" s="31">
        <f t="shared" si="1"/>
        <v>44.797896000000009</v>
      </c>
      <c r="AL36" s="19">
        <v>1.7</v>
      </c>
      <c r="AM36" s="19"/>
      <c r="AN36" s="119">
        <f>AN34+AH36-AM36</f>
        <v>2706.172</v>
      </c>
      <c r="AO36" s="120"/>
      <c r="AP36" s="12"/>
      <c r="AQ36" s="32"/>
      <c r="AR36" s="20"/>
      <c r="AS36" s="20"/>
      <c r="AT36" s="20"/>
      <c r="AU36" s="20"/>
    </row>
    <row r="37" spans="1:47" x14ac:dyDescent="0.2">
      <c r="A37" s="197"/>
      <c r="B37" s="34">
        <v>2</v>
      </c>
      <c r="C37" s="11" t="s">
        <v>54</v>
      </c>
      <c r="D37" s="35">
        <v>20623</v>
      </c>
      <c r="E37" s="44">
        <v>2</v>
      </c>
      <c r="F37" s="35">
        <v>19028</v>
      </c>
      <c r="G37" s="36">
        <v>0.2</v>
      </c>
      <c r="H37" s="38">
        <v>3.2</v>
      </c>
      <c r="I37" s="35">
        <v>20441</v>
      </c>
      <c r="J37" s="35">
        <v>15142</v>
      </c>
      <c r="K37" s="40">
        <v>8.3000000000000004E-2</v>
      </c>
      <c r="L37" s="38">
        <f>J37*(1-K37)</f>
        <v>13885.214</v>
      </c>
      <c r="M37" s="39">
        <v>0.77400000000000002</v>
      </c>
      <c r="N37" s="26">
        <f>L37*M37</f>
        <v>10747.155636</v>
      </c>
      <c r="O37" s="37">
        <v>0.19400000000000001</v>
      </c>
      <c r="P37" s="26">
        <f>L37*O37</f>
        <v>2693.7315160000003</v>
      </c>
      <c r="Q37" s="40">
        <v>3.2000000000000001E-2</v>
      </c>
      <c r="R37" s="26">
        <f>L37*Q37</f>
        <v>444.32684799999998</v>
      </c>
      <c r="S37" s="40">
        <v>0.17699999999999999</v>
      </c>
      <c r="T37" s="26">
        <f>L37*S37</f>
        <v>2457.6828780000001</v>
      </c>
      <c r="U37" s="40">
        <v>0.51300000000000001</v>
      </c>
      <c r="V37" s="26">
        <f>L37*U37</f>
        <v>7123.1147820000006</v>
      </c>
      <c r="W37" s="40">
        <v>0.4</v>
      </c>
      <c r="X37" s="26">
        <f>W37*L37</f>
        <v>5554.0856000000003</v>
      </c>
      <c r="Y37" s="41">
        <v>3.13E-3</v>
      </c>
      <c r="Z37" s="18">
        <f>L37*Y37</f>
        <v>43.460719820000001</v>
      </c>
      <c r="AA37" s="28">
        <f>IF(J37&gt;0,(AC37+AK37)/J37,0)</f>
        <v>2.9782561695945054E-3</v>
      </c>
      <c r="AB37" s="41">
        <v>2.7999999999999998E-4</v>
      </c>
      <c r="AC37" s="38">
        <f>AB37*L37</f>
        <v>3.8878599199999995</v>
      </c>
      <c r="AD37" s="29">
        <v>0.22500000000000001</v>
      </c>
      <c r="AE37" s="42">
        <f>AH37*(1-AI37)*AD37</f>
        <v>41.973750000000003</v>
      </c>
      <c r="AF37" s="29">
        <f>IF(AND(AD37&gt;0,AB37&gt;0,Y37&gt;0),((Y37-AB37)*AD37)/((AD37-AB37)*Y37),0)</f>
        <v>0.91167766319350063</v>
      </c>
      <c r="AG37" s="30">
        <f t="shared" si="2"/>
        <v>0.90713508480139815</v>
      </c>
      <c r="AH37" s="35">
        <v>205</v>
      </c>
      <c r="AI37" s="40">
        <v>0.09</v>
      </c>
      <c r="AJ37" s="39">
        <v>0.22090000000000001</v>
      </c>
      <c r="AK37" s="42">
        <f t="shared" si="1"/>
        <v>41.208895000000005</v>
      </c>
      <c r="AL37" s="18">
        <v>1.78</v>
      </c>
      <c r="AM37" s="18"/>
      <c r="AN37" s="122">
        <f>AN36+AH37-AM37</f>
        <v>2911.172</v>
      </c>
      <c r="AO37" s="123"/>
      <c r="AP37" s="44"/>
      <c r="AQ37" s="49"/>
      <c r="AR37" s="42"/>
      <c r="AS37" s="42"/>
      <c r="AT37" s="42"/>
      <c r="AU37" s="42"/>
    </row>
    <row r="38" spans="1:47" x14ac:dyDescent="0.2">
      <c r="A38" s="197"/>
      <c r="B38" s="34">
        <v>3</v>
      </c>
      <c r="C38" s="11" t="s">
        <v>50</v>
      </c>
      <c r="D38" s="44">
        <v>14212</v>
      </c>
      <c r="E38" s="44">
        <v>1</v>
      </c>
      <c r="F38" s="44">
        <v>13661</v>
      </c>
      <c r="G38" s="38">
        <v>0.3</v>
      </c>
      <c r="H38" s="38">
        <v>2.6</v>
      </c>
      <c r="I38" s="44">
        <v>14851</v>
      </c>
      <c r="J38" s="44">
        <v>15192</v>
      </c>
      <c r="K38" s="40">
        <v>0.08</v>
      </c>
      <c r="L38" s="38">
        <f>J38*(1-K38)</f>
        <v>13976.640000000001</v>
      </c>
      <c r="M38" s="29">
        <v>0.76400000000000001</v>
      </c>
      <c r="N38" s="26">
        <f>L38*M38</f>
        <v>10678.152960000001</v>
      </c>
      <c r="O38" s="40">
        <v>0.16900000000000001</v>
      </c>
      <c r="P38" s="26">
        <f>L38*O38</f>
        <v>2362.0521600000002</v>
      </c>
      <c r="Q38" s="40">
        <v>6.7000000000000004E-2</v>
      </c>
      <c r="R38" s="26">
        <f>L38*Q38</f>
        <v>936.43488000000013</v>
      </c>
      <c r="S38" s="40">
        <v>0.17799999999999999</v>
      </c>
      <c r="T38" s="26">
        <f>L38*S38</f>
        <v>2487.8419200000003</v>
      </c>
      <c r="U38" s="40">
        <v>0.51100000000000001</v>
      </c>
      <c r="V38" s="26">
        <f>L38*U38</f>
        <v>7142.0630400000009</v>
      </c>
      <c r="W38" s="40">
        <v>0.4</v>
      </c>
      <c r="X38" s="26">
        <f>W38*L38</f>
        <v>5590.6560000000009</v>
      </c>
      <c r="Y38" s="48">
        <v>3.0699999999999998E-3</v>
      </c>
      <c r="Z38" s="18">
        <f>L38*Y38</f>
        <v>42.908284800000004</v>
      </c>
      <c r="AA38" s="28">
        <f>IF(J38&gt;0,(AC38+AK38)/J38,0)</f>
        <v>3.3470710900473937E-3</v>
      </c>
      <c r="AB38" s="48">
        <v>2.5000000000000001E-4</v>
      </c>
      <c r="AC38" s="38">
        <f>AB38*L38</f>
        <v>3.4941600000000004</v>
      </c>
      <c r="AD38" s="29">
        <v>0.222</v>
      </c>
      <c r="AE38" s="42">
        <f>AH38*(1-AI38)*AD38</f>
        <v>43.876080000000002</v>
      </c>
      <c r="AF38" s="29">
        <f>IF(AND(AD38&gt;0,AB38&gt;0,Y38&gt;0),((Y38-AB38)*AD38)/((AD38-AB38)*Y38),0)</f>
        <v>0.91960236349147462</v>
      </c>
      <c r="AG38" s="30">
        <f t="shared" si="2"/>
        <v>0.92627431072791422</v>
      </c>
      <c r="AH38" s="44">
        <v>216</v>
      </c>
      <c r="AI38" s="40">
        <v>8.5000000000000006E-2</v>
      </c>
      <c r="AJ38" s="29">
        <v>0.23960000000000001</v>
      </c>
      <c r="AK38" s="42">
        <f t="shared" si="1"/>
        <v>47.354544000000004</v>
      </c>
      <c r="AL38" s="18">
        <v>1.75</v>
      </c>
      <c r="AM38" s="18"/>
      <c r="AN38" s="122">
        <f>AN37+AH38-AM38</f>
        <v>3127.172</v>
      </c>
      <c r="AO38" s="123"/>
      <c r="AP38" s="44"/>
      <c r="AQ38" s="49"/>
      <c r="AR38" s="42"/>
      <c r="AS38" s="42"/>
      <c r="AT38" s="42"/>
      <c r="AU38" s="42"/>
    </row>
    <row r="39" spans="1:47" s="22" customFormat="1" ht="13.5" thickBot="1" x14ac:dyDescent="0.25">
      <c r="A39" s="198"/>
      <c r="B39" s="50" t="s">
        <v>38</v>
      </c>
      <c r="C39" s="51"/>
      <c r="D39" s="52">
        <f>SUM(D36:D38)</f>
        <v>49466</v>
      </c>
      <c r="E39" s="52"/>
      <c r="F39" s="52">
        <f>SUM(F36:F38)</f>
        <v>48843</v>
      </c>
      <c r="G39" s="53"/>
      <c r="H39" s="53"/>
      <c r="I39" s="52">
        <f>SUM(I36:I38)</f>
        <v>52014</v>
      </c>
      <c r="J39" s="52">
        <f>SUM(J36:J38)</f>
        <v>45576</v>
      </c>
      <c r="K39" s="21">
        <f>IF(J39&gt;0,(J36*K36+J37*K37+J38*K38)/J39,0)</f>
        <v>8.2000000000000003E-2</v>
      </c>
      <c r="L39" s="53">
        <f>L36+L37+L38</f>
        <v>41838.768000000004</v>
      </c>
      <c r="M39" s="54">
        <f>IF(L39&gt;0,N39/L39,0)</f>
        <v>0.78402204845037493</v>
      </c>
      <c r="N39" s="55">
        <f>N36+N37+N38</f>
        <v>32802.516592</v>
      </c>
      <c r="O39" s="21">
        <f>IF(L39&gt;0,P39/L39,0)</f>
        <v>0.17261993340721696</v>
      </c>
      <c r="P39" s="55">
        <f>P36+P37+P38</f>
        <v>7222.2053460000006</v>
      </c>
      <c r="Q39" s="21">
        <f>IF(L39&gt;0,R39/L39,0)</f>
        <v>4.3358018142408014E-2</v>
      </c>
      <c r="R39" s="55">
        <f>R36+R37+R38</f>
        <v>1814.0460620000001</v>
      </c>
      <c r="S39" s="21">
        <f>IF(L39&gt;0,T39/L39,0)</f>
        <v>0.17733405954974582</v>
      </c>
      <c r="T39" s="55">
        <f>T36+T37+T38</f>
        <v>7419.4385760000005</v>
      </c>
      <c r="U39" s="21">
        <f>IF(L39&gt;0,V39/L39,0)</f>
        <v>0.52502639265094997</v>
      </c>
      <c r="V39" s="55">
        <f>V36+V37+V38</f>
        <v>21966.457436000004</v>
      </c>
      <c r="W39" s="21">
        <f>IF(L39&gt;0,X39/L39,0)</f>
        <v>0.39999999999999997</v>
      </c>
      <c r="X39" s="55">
        <f>X36+X37+X38</f>
        <v>16735.5072</v>
      </c>
      <c r="Y39" s="56">
        <f>IF(L39&gt;0,Z39/L39,0)</f>
        <v>3.1311381681001604E-3</v>
      </c>
      <c r="Z39" s="57">
        <f>SUM(Z36:Z38)</f>
        <v>131.00296339108763</v>
      </c>
      <c r="AA39" s="63">
        <f>IF(L39&gt;0,(AA36*L36+AA37*L37+AA38*L38)/L39,0)</f>
        <v>3.1833494694781649E-3</v>
      </c>
      <c r="AB39" s="56">
        <f>IF(J39&gt;0,(J36*AB36+J37*AB37+J38*AB38)/J39,0)</f>
        <v>2.8003291205897841E-4</v>
      </c>
      <c r="AC39" s="53">
        <f>SUM(AC36:AC38)</f>
        <v>11.714863260000001</v>
      </c>
      <c r="AD39" s="54">
        <f>IF(J39&gt;0,(J36*AD36+J37*AD37+J38*AD38)/J39,0)</f>
        <v>0.22282949359311918</v>
      </c>
      <c r="AE39" s="59">
        <f>SUM(AE36:AE38)</f>
        <v>128.25467600000002</v>
      </c>
      <c r="AF39" s="54">
        <f>IF(AND(Z39&gt;0),((Z36*AF36+Z37*AF37+Z38*AF38)/Z39),0)</f>
        <v>0.91115899278917711</v>
      </c>
      <c r="AG39" s="58">
        <f t="shared" si="2"/>
        <v>0.9131364946552919</v>
      </c>
      <c r="AH39" s="52">
        <f>SUM(AH36:AH38)</f>
        <v>630</v>
      </c>
      <c r="AI39" s="21">
        <f>IF(AH39&gt;0,(AI36*AH36+AI37*AH37+AI38*AH38)/AH39,0)</f>
        <v>8.6295238095238092E-2</v>
      </c>
      <c r="AJ39" s="54">
        <f>IF(J39&gt;0,(AJ36*J36+AJ37*J37+AJ38*J38)/J39,0)</f>
        <v>0.23151437159908722</v>
      </c>
      <c r="AK39" s="59">
        <f>SUM(AK36:AK38)</f>
        <v>133.36133500000003</v>
      </c>
      <c r="AL39" s="57"/>
      <c r="AM39" s="57">
        <f>SUM(AM36:AM38)</f>
        <v>0</v>
      </c>
      <c r="AN39" s="124"/>
      <c r="AO39" s="125">
        <f>AN38</f>
        <v>3127.172</v>
      </c>
      <c r="AP39" s="52">
        <f>SUM(AP36:AP38)</f>
        <v>0</v>
      </c>
      <c r="AQ39" s="60"/>
      <c r="AR39" s="59"/>
      <c r="AS39" s="59"/>
      <c r="AT39" s="59"/>
      <c r="AU39" s="59"/>
    </row>
    <row r="40" spans="1:47" x14ac:dyDescent="0.2">
      <c r="A40" s="196">
        <v>10</v>
      </c>
      <c r="B40" s="23">
        <v>1</v>
      </c>
      <c r="C40" s="47" t="s">
        <v>51</v>
      </c>
      <c r="D40" s="12">
        <v>11432</v>
      </c>
      <c r="E40" s="12">
        <v>0</v>
      </c>
      <c r="F40" s="12">
        <v>13191</v>
      </c>
      <c r="G40" s="13">
        <v>0.3</v>
      </c>
      <c r="H40" s="13">
        <v>3.8</v>
      </c>
      <c r="I40" s="12">
        <v>13596</v>
      </c>
      <c r="J40" s="12">
        <v>15276</v>
      </c>
      <c r="K40" s="14">
        <v>0.08</v>
      </c>
      <c r="L40" s="25">
        <f>J40*(1-K40)</f>
        <v>14053.92</v>
      </c>
      <c r="M40" s="15">
        <v>0.74</v>
      </c>
      <c r="N40" s="26">
        <f>L40*M40</f>
        <v>10399.900799999999</v>
      </c>
      <c r="O40" s="14">
        <v>0.114</v>
      </c>
      <c r="P40" s="26">
        <f>L40*O40</f>
        <v>1602.14688</v>
      </c>
      <c r="Q40" s="16">
        <v>0.14599999999999999</v>
      </c>
      <c r="R40" s="26">
        <f>L40*Q40</f>
        <v>2051.8723199999999</v>
      </c>
      <c r="S40" s="16">
        <v>0.17699999999999999</v>
      </c>
      <c r="T40" s="26">
        <f>L40*S40</f>
        <v>2487.5438399999998</v>
      </c>
      <c r="U40" s="16">
        <v>0.54</v>
      </c>
      <c r="V40" s="26">
        <f>L40*U40</f>
        <v>7589.1168000000007</v>
      </c>
      <c r="W40" s="16">
        <v>0.4</v>
      </c>
      <c r="X40" s="26">
        <f>W40*L40</f>
        <v>5621.5680000000002</v>
      </c>
      <c r="Y40" s="17">
        <v>3.0500000000000002E-3</v>
      </c>
      <c r="Z40" s="61">
        <f>L40*Y40</f>
        <v>42.864456000000004</v>
      </c>
      <c r="AA40" s="28">
        <f>IF(J40&gt;0,(AC40+AK40)/J40,0)</f>
        <v>2.9196000000000001E-3</v>
      </c>
      <c r="AB40" s="17">
        <v>2.4000000000000001E-4</v>
      </c>
      <c r="AC40" s="25">
        <f>AB40*L40</f>
        <v>3.3729408000000003</v>
      </c>
      <c r="AD40" s="141">
        <v>0.22120000000000001</v>
      </c>
      <c r="AE40" s="31">
        <f>AH40*(1-AI40)*AD40</f>
        <v>40.548614400000005</v>
      </c>
      <c r="AF40" s="29">
        <f>IF(AND(AD40&gt;0,AB40&gt;0,Y40&gt;0),((Y40-AB40)*AD40)/((AD40-AB40)*Y40),0)</f>
        <v>0.92231217578138902</v>
      </c>
      <c r="AG40" s="62">
        <f t="shared" si="2"/>
        <v>0.91877742350142733</v>
      </c>
      <c r="AH40" s="12">
        <v>201</v>
      </c>
      <c r="AI40" s="14">
        <v>8.7999999999999995E-2</v>
      </c>
      <c r="AJ40" s="15">
        <v>0.22489999999999999</v>
      </c>
      <c r="AK40" s="31">
        <f t="shared" si="1"/>
        <v>41.226868799999998</v>
      </c>
      <c r="AL40" s="19">
        <v>1.75</v>
      </c>
      <c r="AM40" s="19"/>
      <c r="AN40" s="119">
        <f>AN38+AH40-AM40</f>
        <v>3328.172</v>
      </c>
      <c r="AO40" s="120"/>
      <c r="AP40" s="12"/>
      <c r="AQ40" s="32"/>
      <c r="AR40" s="20"/>
      <c r="AS40" s="20"/>
      <c r="AT40" s="20"/>
      <c r="AU40" s="20"/>
    </row>
    <row r="41" spans="1:47" x14ac:dyDescent="0.2">
      <c r="A41" s="197"/>
      <c r="B41" s="34">
        <v>2</v>
      </c>
      <c r="C41" s="11" t="s">
        <v>53</v>
      </c>
      <c r="D41" s="35">
        <v>20156</v>
      </c>
      <c r="E41" s="44">
        <v>2</v>
      </c>
      <c r="F41" s="35">
        <v>15833</v>
      </c>
      <c r="G41" s="36">
        <v>0.3</v>
      </c>
      <c r="H41" s="38">
        <v>2.9</v>
      </c>
      <c r="I41" s="35">
        <v>19834</v>
      </c>
      <c r="J41" s="35">
        <v>15242</v>
      </c>
      <c r="K41" s="40">
        <v>8.2000000000000003E-2</v>
      </c>
      <c r="L41" s="38">
        <f>J41*(1-K41)</f>
        <v>13992.156000000001</v>
      </c>
      <c r="M41" s="39">
        <v>0.66100000000000003</v>
      </c>
      <c r="N41" s="26">
        <f>L41*M41</f>
        <v>9248.8151160000016</v>
      </c>
      <c r="O41" s="37">
        <v>0.249</v>
      </c>
      <c r="P41" s="26">
        <f>L41*O41</f>
        <v>3484.0468440000004</v>
      </c>
      <c r="Q41" s="40">
        <v>0.09</v>
      </c>
      <c r="R41" s="26">
        <f>L41*Q41</f>
        <v>1259.29404</v>
      </c>
      <c r="S41" s="40">
        <v>0.17499999999999999</v>
      </c>
      <c r="T41" s="26">
        <f>L41*S41</f>
        <v>2448.6273000000001</v>
      </c>
      <c r="U41" s="40">
        <v>0.56799999999999995</v>
      </c>
      <c r="V41" s="26">
        <f>L41*U41</f>
        <v>7947.5446080000002</v>
      </c>
      <c r="W41" s="40">
        <v>0.41</v>
      </c>
      <c r="X41" s="26">
        <f>W41*L41</f>
        <v>5736.7839599999998</v>
      </c>
      <c r="Y41" s="41">
        <v>3.0599999999999998E-3</v>
      </c>
      <c r="Z41" s="18">
        <f>L41*Y41</f>
        <v>42.815997359999997</v>
      </c>
      <c r="AA41" s="28">
        <f>IF(J41&gt;0,(AC41+AK41)/J41,0)</f>
        <v>3.0230232043038977E-3</v>
      </c>
      <c r="AB41" s="41">
        <v>2.3000000000000001E-4</v>
      </c>
      <c r="AC41" s="38">
        <f>AB41*L41</f>
        <v>3.2181958800000001</v>
      </c>
      <c r="AD41" s="29">
        <v>0.2263</v>
      </c>
      <c r="AE41" s="42">
        <f>AH41*(1-AI41)*AD41</f>
        <v>41.644178600000004</v>
      </c>
      <c r="AF41" s="29">
        <f>IF(AND(AD41&gt;0,AB41&gt;0,Y41&gt;0),((Y41-AB41)*AD41)/((AD41-AB41)*Y41),0)</f>
        <v>0.9257775152643738</v>
      </c>
      <c r="AG41" s="30">
        <f t="shared" si="2"/>
        <v>0.92483053793470182</v>
      </c>
      <c r="AH41" s="35">
        <v>202</v>
      </c>
      <c r="AI41" s="40">
        <v>8.8999999999999996E-2</v>
      </c>
      <c r="AJ41" s="39">
        <v>0.2329</v>
      </c>
      <c r="AK41" s="42">
        <f t="shared" si="1"/>
        <v>42.858723800000007</v>
      </c>
      <c r="AL41" s="18">
        <v>1.67</v>
      </c>
      <c r="AM41" s="18"/>
      <c r="AN41" s="122">
        <f>AN40+AH41-AM41</f>
        <v>3530.172</v>
      </c>
      <c r="AO41" s="123"/>
      <c r="AP41" s="44"/>
      <c r="AQ41" s="49"/>
      <c r="AR41" s="42"/>
      <c r="AS41" s="42"/>
      <c r="AT41" s="42"/>
      <c r="AU41" s="42"/>
    </row>
    <row r="42" spans="1:47" x14ac:dyDescent="0.2">
      <c r="A42" s="197"/>
      <c r="B42" s="34">
        <v>3</v>
      </c>
      <c r="C42" s="11" t="s">
        <v>50</v>
      </c>
      <c r="D42" s="44">
        <v>14386</v>
      </c>
      <c r="E42" s="44">
        <v>4</v>
      </c>
      <c r="F42" s="44">
        <v>17516</v>
      </c>
      <c r="G42" s="38">
        <v>0.4</v>
      </c>
      <c r="H42" s="38">
        <v>3.3</v>
      </c>
      <c r="I42" s="44">
        <v>18727</v>
      </c>
      <c r="J42" s="44">
        <v>15289</v>
      </c>
      <c r="K42" s="40">
        <v>8.1000000000000003E-2</v>
      </c>
      <c r="L42" s="38">
        <f>J42*(1-K42)</f>
        <v>14050.591</v>
      </c>
      <c r="M42" s="29">
        <v>0.7</v>
      </c>
      <c r="N42" s="26">
        <f>L42*M42</f>
        <v>9835.4136999999992</v>
      </c>
      <c r="O42" s="40">
        <v>0.20899999999999999</v>
      </c>
      <c r="P42" s="26">
        <f>L42*O42</f>
        <v>2936.573519</v>
      </c>
      <c r="Q42" s="40">
        <v>9.0999999999999998E-2</v>
      </c>
      <c r="R42" s="26">
        <f>L42*Q42</f>
        <v>1278.603781</v>
      </c>
      <c r="S42" s="40">
        <v>0.17</v>
      </c>
      <c r="T42" s="26">
        <f>L42*S42</f>
        <v>2388.6004700000003</v>
      </c>
      <c r="U42" s="40">
        <v>0.52600000000000002</v>
      </c>
      <c r="V42" s="26">
        <f>L42*U42</f>
        <v>7390.6108660000009</v>
      </c>
      <c r="W42" s="40">
        <v>0.4</v>
      </c>
      <c r="X42" s="26">
        <f>W42*L42</f>
        <v>5620.2364000000007</v>
      </c>
      <c r="Y42" s="48">
        <v>3.0400000000000002E-3</v>
      </c>
      <c r="Z42" s="18">
        <f>L42*Y42</f>
        <v>42.713796640000005</v>
      </c>
      <c r="AA42" s="28">
        <f>IF(J42&gt;0,(AC42+AK42)/J42,0)</f>
        <v>2.7085337896526917E-3</v>
      </c>
      <c r="AB42" s="48">
        <v>2.1000000000000001E-4</v>
      </c>
      <c r="AC42" s="38">
        <f>AB42*L42</f>
        <v>2.9506241100000001</v>
      </c>
      <c r="AD42" s="29">
        <v>0.2248</v>
      </c>
      <c r="AE42" s="42">
        <f>AH42*(1-AI42)*AD42</f>
        <v>35.390264000000002</v>
      </c>
      <c r="AF42" s="29">
        <f>IF(AND(AD42&gt;0,AB42&gt;0,Y42&gt;0),((Y42-AB42)*AD42)/((AD42-AB42)*Y42),0)</f>
        <v>0.9317914984263721</v>
      </c>
      <c r="AG42" s="30">
        <f t="shared" si="2"/>
        <v>0.92326091103914565</v>
      </c>
      <c r="AH42" s="44">
        <v>173</v>
      </c>
      <c r="AI42" s="40">
        <v>0.09</v>
      </c>
      <c r="AJ42" s="29">
        <v>0.24429999999999999</v>
      </c>
      <c r="AK42" s="42">
        <f t="shared" si="1"/>
        <v>38.460149000000001</v>
      </c>
      <c r="AL42" s="18">
        <v>1.8</v>
      </c>
      <c r="AM42" s="18"/>
      <c r="AN42" s="122">
        <f>AN41+AH42-AM42</f>
        <v>3703.172</v>
      </c>
      <c r="AO42" s="123"/>
      <c r="AP42" s="44"/>
      <c r="AQ42" s="49"/>
      <c r="AR42" s="42"/>
      <c r="AS42" s="42"/>
      <c r="AT42" s="42"/>
      <c r="AU42" s="42"/>
    </row>
    <row r="43" spans="1:47" s="22" customFormat="1" ht="13.5" thickBot="1" x14ac:dyDescent="0.25">
      <c r="A43" s="198"/>
      <c r="B43" s="50" t="s">
        <v>38</v>
      </c>
      <c r="C43" s="51"/>
      <c r="D43" s="52">
        <f>SUM(D40:D42)</f>
        <v>45974</v>
      </c>
      <c r="E43" s="52"/>
      <c r="F43" s="52">
        <f>SUM(F40:F42)</f>
        <v>46540</v>
      </c>
      <c r="G43" s="53"/>
      <c r="H43" s="53"/>
      <c r="I43" s="52">
        <f>SUM(I40:I42)</f>
        <v>52157</v>
      </c>
      <c r="J43" s="52">
        <f>SUM(J40:J42)</f>
        <v>45807</v>
      </c>
      <c r="K43" s="21">
        <f>IF(J43&gt;0,(J40*K40+J41*K41+J42*K42)/J43,0)</f>
        <v>8.0999257755364901E-2</v>
      </c>
      <c r="L43" s="53">
        <f>L40+L41+L42</f>
        <v>42096.667000000001</v>
      </c>
      <c r="M43" s="54">
        <f>IF(L43&gt;0,N43/L43,0)</f>
        <v>0.70039106934522866</v>
      </c>
      <c r="N43" s="55">
        <f>N40+N41+N42</f>
        <v>29484.129615999998</v>
      </c>
      <c r="O43" s="21">
        <f>IF(L43&gt;0,P43/L43,0)</f>
        <v>0.19057963052039251</v>
      </c>
      <c r="P43" s="55">
        <f>P40+P41+P42</f>
        <v>8022.7672430000002</v>
      </c>
      <c r="Q43" s="21">
        <f>IF(L43&gt;0,R43/L43,0)</f>
        <v>0.10902930013437881</v>
      </c>
      <c r="R43" s="55">
        <f>R40+R41+R42</f>
        <v>4589.770141</v>
      </c>
      <c r="S43" s="21">
        <f>IF(L43&gt;0,T43/L43,0)</f>
        <v>0.17399884912503882</v>
      </c>
      <c r="T43" s="55">
        <f>T40+T41+T42</f>
        <v>7324.7716100000007</v>
      </c>
      <c r="U43" s="21">
        <f>IF(L43&gt;0,V43/L43,0)</f>
        <v>0.54463390828542324</v>
      </c>
      <c r="V43" s="55">
        <f>V40+V41+V42</f>
        <v>22927.272274000003</v>
      </c>
      <c r="W43" s="21">
        <f>IF(L43&gt;0,X43/L43,0)</f>
        <v>0.40332381563604552</v>
      </c>
      <c r="X43" s="55">
        <f>X40+X41+X42</f>
        <v>16978.588360000002</v>
      </c>
      <c r="Y43" s="56">
        <f>IF(L43&gt;0,Z43/L43,0)</f>
        <v>3.0499861188535422E-3</v>
      </c>
      <c r="Z43" s="57">
        <f>SUM(Z40:Z42)</f>
        <v>128.39425</v>
      </c>
      <c r="AA43" s="63">
        <f>IF(L43&gt;0,(AA40*L40+AA41*L41+AA42*L42)/L43,0)</f>
        <v>2.8835284652423913E-3</v>
      </c>
      <c r="AB43" s="56">
        <f>IF(J43&gt;0,(J40*AB40+J41*AB41+J42*AB42)/J43,0)</f>
        <v>2.2665946252756129E-4</v>
      </c>
      <c r="AC43" s="53">
        <f>SUM(AC40:AC42)</f>
        <v>9.5417607899999997</v>
      </c>
      <c r="AD43" s="54">
        <f>IF(J43&gt;0,(J40*AD40+J41*AD41+J42*AD42)/J43,0)</f>
        <v>0.22409856572139628</v>
      </c>
      <c r="AE43" s="59">
        <f>SUM(AE40:AE42)</f>
        <v>117.58305700000001</v>
      </c>
      <c r="AF43" s="54">
        <f>IF(AND(Z43&gt;0),((Z40*AF40+Z41*AF41+Z42*AF42)/Z43),0)</f>
        <v>0.92662132378371576</v>
      </c>
      <c r="AG43" s="58">
        <f t="shared" si="2"/>
        <v>0.92228831616001394</v>
      </c>
      <c r="AH43" s="52">
        <f>SUM(AH40:AH42)</f>
        <v>576</v>
      </c>
      <c r="AI43" s="21">
        <f>IF(AH43&gt;0,(AI40*AH40+AI41*AH41+AI42*AH42)/AH43,0)</f>
        <v>8.8951388888888885E-2</v>
      </c>
      <c r="AJ43" s="54">
        <f>IF(J43&gt;0,(AJ40*J40+AJ41*J41+AJ42*J42)/J43,0)</f>
        <v>0.23403708821795793</v>
      </c>
      <c r="AK43" s="59">
        <f>SUM(AK40:AK42)</f>
        <v>122.54574160000001</v>
      </c>
      <c r="AL43" s="57"/>
      <c r="AM43" s="57">
        <f>SUM(AM40:AM42)</f>
        <v>0</v>
      </c>
      <c r="AN43" s="124"/>
      <c r="AO43" s="125">
        <f>AN42</f>
        <v>3703.172</v>
      </c>
      <c r="AP43" s="52">
        <f>SUM(AP40:AP42)</f>
        <v>0</v>
      </c>
      <c r="AQ43" s="60"/>
      <c r="AR43" s="59"/>
      <c r="AS43" s="59"/>
      <c r="AT43" s="59"/>
      <c r="AU43" s="59"/>
    </row>
    <row r="44" spans="1:47" x14ac:dyDescent="0.2">
      <c r="A44" s="196">
        <v>11</v>
      </c>
      <c r="B44" s="23">
        <v>1</v>
      </c>
      <c r="C44" s="47" t="s">
        <v>51</v>
      </c>
      <c r="D44" s="12">
        <v>6198</v>
      </c>
      <c r="E44" s="12">
        <v>3</v>
      </c>
      <c r="F44" s="12">
        <v>9573</v>
      </c>
      <c r="G44" s="13">
        <v>0.5</v>
      </c>
      <c r="H44" s="13">
        <v>2.6</v>
      </c>
      <c r="I44" s="12">
        <v>10507</v>
      </c>
      <c r="J44" s="12">
        <v>15333</v>
      </c>
      <c r="K44" s="14">
        <v>8.2000000000000003E-2</v>
      </c>
      <c r="L44" s="25">
        <f>J44*(1-K44)</f>
        <v>14075.694000000001</v>
      </c>
      <c r="M44" s="15">
        <v>0.67600000000000005</v>
      </c>
      <c r="N44" s="26">
        <f>L44*M44</f>
        <v>9515.1691440000013</v>
      </c>
      <c r="O44" s="14">
        <v>0.187</v>
      </c>
      <c r="P44" s="26">
        <f>L44*O44</f>
        <v>2632.1547780000001</v>
      </c>
      <c r="Q44" s="16">
        <v>0.13700000000000001</v>
      </c>
      <c r="R44" s="26">
        <f>L44*Q44</f>
        <v>1928.3700780000004</v>
      </c>
      <c r="S44" s="16">
        <v>0.16600000000000001</v>
      </c>
      <c r="T44" s="26">
        <f>L44*S44</f>
        <v>2336.5652040000004</v>
      </c>
      <c r="U44" s="16">
        <v>0.53700000000000003</v>
      </c>
      <c r="V44" s="26">
        <f>L44*U44</f>
        <v>7558.6476780000012</v>
      </c>
      <c r="W44" s="16">
        <v>0.4</v>
      </c>
      <c r="X44" s="26">
        <f>W44*L44</f>
        <v>5630.2776000000013</v>
      </c>
      <c r="Y44" s="17">
        <v>3.0500000000000002E-3</v>
      </c>
      <c r="Z44" s="61">
        <f>L44*Y44</f>
        <v>42.93086670000001</v>
      </c>
      <c r="AA44" s="28">
        <f>IF(J44&gt;0,(AC44+AK44)/J44,0)</f>
        <v>3.1681230991978089E-3</v>
      </c>
      <c r="AB44" s="17">
        <v>2.2000000000000001E-4</v>
      </c>
      <c r="AC44" s="25">
        <f>AB44*L44</f>
        <v>3.0966526800000005</v>
      </c>
      <c r="AD44" s="141">
        <v>0.22209999999999999</v>
      </c>
      <c r="AE44" s="31">
        <f>AH44*(1-AI44)*AD44</f>
        <v>43.204224600000003</v>
      </c>
      <c r="AF44" s="29">
        <f>IF(AND(AD44&gt;0,AB44&gt;0,Y44&gt;0),((Y44-AB44)*AD44)/((AD44-AB44)*Y44),0)</f>
        <v>0.92878885943369172</v>
      </c>
      <c r="AG44" s="62">
        <f t="shared" si="2"/>
        <v>0.93143471081463147</v>
      </c>
      <c r="AH44" s="12">
        <v>214</v>
      </c>
      <c r="AI44" s="14">
        <v>9.0999999999999998E-2</v>
      </c>
      <c r="AJ44" s="15">
        <v>0.23380000000000001</v>
      </c>
      <c r="AK44" s="31">
        <f t="shared" si="1"/>
        <v>45.480178800000004</v>
      </c>
      <c r="AL44" s="19">
        <v>1.8</v>
      </c>
      <c r="AM44" s="19">
        <v>1198.48</v>
      </c>
      <c r="AN44" s="119">
        <f>AN42+AH44-AM44</f>
        <v>2718.692</v>
      </c>
      <c r="AO44" s="120"/>
      <c r="AP44" s="12"/>
      <c r="AQ44" s="32"/>
      <c r="AR44" s="20"/>
      <c r="AS44" s="20"/>
      <c r="AT44" s="20"/>
      <c r="AU44" s="20"/>
    </row>
    <row r="45" spans="1:47" x14ac:dyDescent="0.2">
      <c r="A45" s="197"/>
      <c r="B45" s="34">
        <v>2</v>
      </c>
      <c r="C45" s="11" t="s">
        <v>49</v>
      </c>
      <c r="D45" s="35">
        <v>18580</v>
      </c>
      <c r="E45" s="44">
        <v>4</v>
      </c>
      <c r="F45" s="35">
        <v>16698</v>
      </c>
      <c r="G45" s="36">
        <v>0.4</v>
      </c>
      <c r="H45" s="38">
        <v>2.4</v>
      </c>
      <c r="I45" s="65">
        <v>17405</v>
      </c>
      <c r="J45" s="35">
        <v>15274</v>
      </c>
      <c r="K45" s="40">
        <v>7.9000000000000001E-2</v>
      </c>
      <c r="L45" s="38">
        <f>J45*(1-K45)</f>
        <v>14067.354000000001</v>
      </c>
      <c r="M45" s="39">
        <v>0.80600000000000005</v>
      </c>
      <c r="N45" s="26">
        <f>L45*M45</f>
        <v>11338.287324000001</v>
      </c>
      <c r="O45" s="37">
        <v>0.14699999999999999</v>
      </c>
      <c r="P45" s="26">
        <f>L45*O45</f>
        <v>2067.901038</v>
      </c>
      <c r="Q45" s="40">
        <v>4.7E-2</v>
      </c>
      <c r="R45" s="26">
        <f>L45*Q45</f>
        <v>661.16563800000006</v>
      </c>
      <c r="S45" s="40">
        <v>0.17399999999999999</v>
      </c>
      <c r="T45" s="26">
        <f>L45*S45</f>
        <v>2447.7195959999999</v>
      </c>
      <c r="U45" s="40">
        <v>0.50800000000000001</v>
      </c>
      <c r="V45" s="26">
        <f>L45*U45</f>
        <v>7146.2158320000008</v>
      </c>
      <c r="W45" s="40">
        <v>0.41</v>
      </c>
      <c r="X45" s="26">
        <f>W45*L45</f>
        <v>5767.6151399999999</v>
      </c>
      <c r="Y45" s="41">
        <v>2.97E-3</v>
      </c>
      <c r="Z45" s="18">
        <f>L45*Y45</f>
        <v>41.78004138</v>
      </c>
      <c r="AA45" s="28">
        <f>IF(J45&gt;0,(AC45+AK45)/J45,0)</f>
        <v>3.0667094762341237E-3</v>
      </c>
      <c r="AB45" s="41">
        <v>2.5999999999999998E-4</v>
      </c>
      <c r="AC45" s="38">
        <f>AB45*L45</f>
        <v>3.6575120399999999</v>
      </c>
      <c r="AD45" s="29">
        <v>0.21260000000000001</v>
      </c>
      <c r="AE45" s="42">
        <f>AH45*(1-AI45)*AD45</f>
        <v>40.003453800000003</v>
      </c>
      <c r="AF45" s="29">
        <f>IF(AND(AD45&gt;0,AB45&gt;0,Y45&gt;0),((Y45-AB45)*AD45)/((AD45-AB45)*Y45),0)</f>
        <v>0.91357517278210509</v>
      </c>
      <c r="AG45" s="30">
        <f t="shared" si="2"/>
        <v>0.91625659972866524</v>
      </c>
      <c r="AH45" s="35">
        <v>207</v>
      </c>
      <c r="AI45" s="40">
        <v>9.0999999999999998E-2</v>
      </c>
      <c r="AJ45" s="29">
        <v>0.22950000000000001</v>
      </c>
      <c r="AK45" s="42">
        <f t="shared" si="1"/>
        <v>43.183408500000006</v>
      </c>
      <c r="AL45" s="18">
        <v>1.7</v>
      </c>
      <c r="AM45" s="18"/>
      <c r="AN45" s="122">
        <f>AN44+AH45-AM45</f>
        <v>2925.692</v>
      </c>
      <c r="AO45" s="123"/>
      <c r="AP45" s="44"/>
      <c r="AQ45" s="49"/>
      <c r="AR45" s="42"/>
      <c r="AS45" s="42"/>
      <c r="AT45" s="42"/>
      <c r="AU45" s="42"/>
    </row>
    <row r="46" spans="1:47" x14ac:dyDescent="0.2">
      <c r="A46" s="197"/>
      <c r="B46" s="34">
        <v>3</v>
      </c>
      <c r="C46" s="11" t="s">
        <v>52</v>
      </c>
      <c r="D46" s="44">
        <v>20505</v>
      </c>
      <c r="E46" s="44">
        <v>2</v>
      </c>
      <c r="F46" s="44">
        <v>16317</v>
      </c>
      <c r="G46" s="38">
        <v>0.4</v>
      </c>
      <c r="H46" s="38">
        <v>3.3</v>
      </c>
      <c r="I46" s="44">
        <v>17727</v>
      </c>
      <c r="J46" s="44">
        <v>15336</v>
      </c>
      <c r="K46" s="40">
        <v>8.2000000000000003E-2</v>
      </c>
      <c r="L46" s="38">
        <f>J46*(1-K46)</f>
        <v>14078.448</v>
      </c>
      <c r="M46" s="29">
        <v>0.82499999999999996</v>
      </c>
      <c r="N46" s="26">
        <f>L46*M46</f>
        <v>11614.7196</v>
      </c>
      <c r="O46" s="40">
        <v>0.13900000000000001</v>
      </c>
      <c r="P46" s="26">
        <f>L46*O46</f>
        <v>1956.9042720000002</v>
      </c>
      <c r="Q46" s="40">
        <v>3.5999999999999997E-2</v>
      </c>
      <c r="R46" s="26">
        <f>L46*Q46</f>
        <v>506.82412799999997</v>
      </c>
      <c r="S46" s="40">
        <v>0.17599999999999999</v>
      </c>
      <c r="T46" s="26">
        <f>L46*S46</f>
        <v>2477.8068479999997</v>
      </c>
      <c r="U46" s="40">
        <v>0.505</v>
      </c>
      <c r="V46" s="26">
        <f>L46*U46</f>
        <v>7109.6162400000003</v>
      </c>
      <c r="W46" s="40">
        <v>0.4</v>
      </c>
      <c r="X46" s="26">
        <f>W46*L46</f>
        <v>5631.3792000000003</v>
      </c>
      <c r="Y46" s="48">
        <v>2.9199999999999999E-3</v>
      </c>
      <c r="Z46" s="18">
        <f>L46*Y46</f>
        <v>41.10906816</v>
      </c>
      <c r="AA46" s="28">
        <f>IF(J46&gt;0,(AC46+AK46)/J46,0)</f>
        <v>2.9184953729786125E-3</v>
      </c>
      <c r="AB46" s="48">
        <v>2.7999999999999998E-4</v>
      </c>
      <c r="AC46" s="38">
        <f>AB46*L46</f>
        <v>3.9419654399999997</v>
      </c>
      <c r="AD46" s="29">
        <v>0.21360000000000001</v>
      </c>
      <c r="AE46" s="42">
        <f>AH46*(1-AI46)*AD46</f>
        <v>39.307099200000003</v>
      </c>
      <c r="AF46" s="29">
        <f>IF(AND(AD46&gt;0,AB46&gt;0,Y46&gt;0),((Y46-AB46)*AD46)/((AD46-AB46)*Y46),0)</f>
        <v>0.90529630704658781</v>
      </c>
      <c r="AG46" s="30">
        <f t="shared" si="2"/>
        <v>0.90520287965640955</v>
      </c>
      <c r="AH46" s="44">
        <v>202</v>
      </c>
      <c r="AI46" s="40">
        <v>8.8999999999999996E-2</v>
      </c>
      <c r="AJ46" s="29">
        <v>0.2218</v>
      </c>
      <c r="AK46" s="42">
        <f t="shared" si="1"/>
        <v>40.816079600000002</v>
      </c>
      <c r="AL46" s="18">
        <v>1.7</v>
      </c>
      <c r="AM46" s="18"/>
      <c r="AN46" s="122">
        <f>AN45+AH46-AM46</f>
        <v>3127.692</v>
      </c>
      <c r="AO46" s="123"/>
      <c r="AP46" s="44"/>
      <c r="AQ46" s="49"/>
      <c r="AR46" s="42"/>
      <c r="AS46" s="42"/>
      <c r="AT46" s="42"/>
      <c r="AU46" s="42"/>
    </row>
    <row r="47" spans="1:47" s="22" customFormat="1" ht="13.5" thickBot="1" x14ac:dyDescent="0.25">
      <c r="A47" s="198"/>
      <c r="B47" s="50" t="s">
        <v>38</v>
      </c>
      <c r="C47" s="51"/>
      <c r="D47" s="52">
        <f>SUM(D44:D46)</f>
        <v>45283</v>
      </c>
      <c r="E47" s="52"/>
      <c r="F47" s="52">
        <f>SUM(F44:F46)</f>
        <v>42588</v>
      </c>
      <c r="G47" s="53"/>
      <c r="H47" s="53"/>
      <c r="I47" s="52">
        <f>SUM(I44:I46)</f>
        <v>45639</v>
      </c>
      <c r="J47" s="52">
        <f>SUM(J44:J46)</f>
        <v>45943</v>
      </c>
      <c r="K47" s="21">
        <f>IF(J47&gt;0,(J44*K44+J45*K45+J46*K46)/J47,0)</f>
        <v>8.1002633698278315E-2</v>
      </c>
      <c r="L47" s="53">
        <f>L44+L45+L46</f>
        <v>42221.495999999999</v>
      </c>
      <c r="M47" s="54">
        <f>IF(L47&gt;0,N47/L47,0)</f>
        <v>0.76899634413711926</v>
      </c>
      <c r="N47" s="55">
        <f>N44+N45+N46</f>
        <v>32468.176068000004</v>
      </c>
      <c r="O47" s="21">
        <f>IF(L47&gt;0,P47/L47,0)</f>
        <v>0.15766755607143812</v>
      </c>
      <c r="P47" s="55">
        <f>P44+P45+P46</f>
        <v>6656.9600879999998</v>
      </c>
      <c r="Q47" s="21">
        <f>IF(L47&gt;0,R47/L47,0)</f>
        <v>7.3336099791442746E-2</v>
      </c>
      <c r="R47" s="55">
        <f>R44+R45+R46</f>
        <v>3096.3598440000005</v>
      </c>
      <c r="S47" s="21">
        <f>IF(L47&gt;0,T47/L47,0)</f>
        <v>0.1719998658503242</v>
      </c>
      <c r="T47" s="55">
        <f>T44+T45+T46</f>
        <v>7262.0916479999996</v>
      </c>
      <c r="U47" s="21">
        <f>IF(L47&gt;0,V47/L47,0)</f>
        <v>0.51666761760407554</v>
      </c>
      <c r="V47" s="55">
        <f>V44+V45+V46</f>
        <v>21814.479750000002</v>
      </c>
      <c r="W47" s="21">
        <f>IF(L47&gt;0,X47/L47,0)</f>
        <v>0.40333179904378574</v>
      </c>
      <c r="X47" s="55">
        <f>X44+X45+X46</f>
        <v>17029.271940000002</v>
      </c>
      <c r="Y47" s="56">
        <f>IF(L47&gt;0,Z47/L47,0)</f>
        <v>2.9799980616508712E-3</v>
      </c>
      <c r="Z47" s="57">
        <f>SUM(Z44:Z46)</f>
        <v>125.81997624000002</v>
      </c>
      <c r="AA47" s="63">
        <f>IF(L47&gt;0,(AA44*L44+AA45*L45+AA46*L46)/L47,0)</f>
        <v>3.0510975845739817E-3</v>
      </c>
      <c r="AB47" s="56">
        <f>IF(J47&gt;0,(J44*AB44+J45*AB45+J46*AB46)/J47,0)</f>
        <v>2.5332651328820492E-4</v>
      </c>
      <c r="AC47" s="53">
        <f>SUM(AC44:AC46)</f>
        <v>10.696130159999999</v>
      </c>
      <c r="AD47" s="54">
        <f>IF(J47&gt;0,(J44*AD44+J45*AD45+J46*AD46)/J47,0)</f>
        <v>0.21610433145419322</v>
      </c>
      <c r="AE47" s="59">
        <f>SUM(AE44:AE46)</f>
        <v>122.5147776</v>
      </c>
      <c r="AF47" s="54">
        <f>IF(AND(Z47&gt;0),((Z44*AF44+Z45*AF45+Z46*AF46)/Z47),0)</f>
        <v>0.91606126686027678</v>
      </c>
      <c r="AG47" s="58">
        <f t="shared" si="2"/>
        <v>0.91799033811141617</v>
      </c>
      <c r="AH47" s="52">
        <f>SUM(AH44:AH46)</f>
        <v>623</v>
      </c>
      <c r="AI47" s="21">
        <f>IF(AH47&gt;0,(AI44*AH44+AI45*AH45+AI46*AH46)/AH47,0)</f>
        <v>9.0351524879614772E-2</v>
      </c>
      <c r="AJ47" s="54">
        <f>IF(J47&gt;0,(AJ44*J44+AJ45*J45+AJ46*J46)/J47,0)</f>
        <v>0.2283647824478158</v>
      </c>
      <c r="AK47" s="59">
        <f>SUM(AK44:AK46)</f>
        <v>129.47966690000001</v>
      </c>
      <c r="AL47" s="57"/>
      <c r="AM47" s="57">
        <f>SUM(AM44:AM46)</f>
        <v>1198.48</v>
      </c>
      <c r="AN47" s="124"/>
      <c r="AO47" s="125">
        <f>AN46</f>
        <v>3127.692</v>
      </c>
      <c r="AP47" s="52">
        <f>SUM(AP44:AP46)</f>
        <v>0</v>
      </c>
      <c r="AQ47" s="60"/>
      <c r="AR47" s="59"/>
      <c r="AS47" s="59"/>
      <c r="AT47" s="59"/>
      <c r="AU47" s="59"/>
    </row>
    <row r="48" spans="1:47" x14ac:dyDescent="0.2">
      <c r="A48" s="196">
        <v>12</v>
      </c>
      <c r="B48" s="23">
        <v>1</v>
      </c>
      <c r="C48" s="47" t="s">
        <v>54</v>
      </c>
      <c r="D48" s="12">
        <v>5378</v>
      </c>
      <c r="E48" s="12">
        <v>1</v>
      </c>
      <c r="F48" s="12">
        <v>9197</v>
      </c>
      <c r="G48" s="13">
        <v>0.3</v>
      </c>
      <c r="H48" s="13">
        <v>3.3</v>
      </c>
      <c r="I48" s="12">
        <v>10407</v>
      </c>
      <c r="J48" s="12">
        <v>15262</v>
      </c>
      <c r="K48" s="14">
        <v>7.6999999999999999E-2</v>
      </c>
      <c r="L48" s="25">
        <f>J48*(1-K48)</f>
        <v>14086.826000000001</v>
      </c>
      <c r="M48" s="15">
        <v>0.78400000000000003</v>
      </c>
      <c r="N48" s="26">
        <f>L48*M48</f>
        <v>11044.071584000001</v>
      </c>
      <c r="O48" s="14">
        <v>0.193</v>
      </c>
      <c r="P48" s="26">
        <f>L48*O48</f>
        <v>2718.7574180000001</v>
      </c>
      <c r="Q48" s="16">
        <v>2.3E-2</v>
      </c>
      <c r="R48" s="26">
        <f>L48*Q48</f>
        <v>323.99699800000002</v>
      </c>
      <c r="S48" s="16">
        <v>0.17599999999999999</v>
      </c>
      <c r="T48" s="26">
        <f>L48*S48</f>
        <v>2479.2813759999999</v>
      </c>
      <c r="U48" s="16">
        <v>0.53900000000000003</v>
      </c>
      <c r="V48" s="26">
        <f>L48*U48</f>
        <v>7592.7992140000006</v>
      </c>
      <c r="W48" s="16">
        <v>0.39</v>
      </c>
      <c r="X48" s="26">
        <f>W48*L48</f>
        <v>5493.8621400000002</v>
      </c>
      <c r="Y48" s="17">
        <v>3.0300000000000001E-3</v>
      </c>
      <c r="Z48" s="61">
        <f>L48*Y48</f>
        <v>42.683082780000007</v>
      </c>
      <c r="AA48" s="28">
        <f>IF(J48&gt;0,(AC48+AK48)/J48,0)</f>
        <v>2.7923416878521822E-3</v>
      </c>
      <c r="AB48" s="17">
        <v>3.4000000000000002E-4</v>
      </c>
      <c r="AC48" s="25">
        <f>AB48*L48</f>
        <v>4.7895208400000007</v>
      </c>
      <c r="AD48" s="141">
        <v>0.21920000000000001</v>
      </c>
      <c r="AE48" s="31">
        <f>AH48*(1-AI48)*AD48</f>
        <v>37.706784000000006</v>
      </c>
      <c r="AF48" s="29">
        <f>IF(AND(AD48&gt;0,AB48&gt;0,Y48&gt;0),((Y48-AB48)*AD48)/((AD48-AB48)*Y48),0)</f>
        <v>0.88916796276173349</v>
      </c>
      <c r="AG48" s="62">
        <f t="shared" si="2"/>
        <v>0.87959839453080191</v>
      </c>
      <c r="AH48" s="12">
        <v>188</v>
      </c>
      <c r="AI48" s="14">
        <v>8.5000000000000006E-2</v>
      </c>
      <c r="AJ48" s="15">
        <v>0.21990000000000001</v>
      </c>
      <c r="AK48" s="31">
        <f t="shared" si="1"/>
        <v>37.827198000000003</v>
      </c>
      <c r="AL48" s="19">
        <v>1.7</v>
      </c>
      <c r="AM48" s="19">
        <v>1204.8399999999999</v>
      </c>
      <c r="AN48" s="119">
        <f>AN46+AH48-AM48</f>
        <v>2110.8519999999999</v>
      </c>
      <c r="AO48" s="120"/>
      <c r="AP48" s="12"/>
      <c r="AQ48" s="32"/>
      <c r="AR48" s="20"/>
      <c r="AS48" s="20"/>
      <c r="AT48" s="20"/>
      <c r="AU48" s="20"/>
    </row>
    <row r="49" spans="1:47" x14ac:dyDescent="0.2">
      <c r="A49" s="197"/>
      <c r="B49" s="34">
        <v>2</v>
      </c>
      <c r="C49" s="11" t="s">
        <v>49</v>
      </c>
      <c r="D49" s="35">
        <v>18120</v>
      </c>
      <c r="E49" s="44">
        <v>6</v>
      </c>
      <c r="F49" s="35">
        <v>16672</v>
      </c>
      <c r="G49" s="36">
        <v>0.2</v>
      </c>
      <c r="H49" s="38">
        <v>3.1</v>
      </c>
      <c r="I49" s="35">
        <v>17857</v>
      </c>
      <c r="J49" s="35">
        <v>15276</v>
      </c>
      <c r="K49" s="66">
        <v>8.4000000000000005E-2</v>
      </c>
      <c r="L49" s="38">
        <f>J49*(1-K49)</f>
        <v>13992.816000000001</v>
      </c>
      <c r="M49" s="39">
        <v>0.745</v>
      </c>
      <c r="N49" s="26">
        <f>L49*M49</f>
        <v>10424.647920000001</v>
      </c>
      <c r="O49" s="37">
        <v>0.23699999999999999</v>
      </c>
      <c r="P49" s="26">
        <f>L49*O49</f>
        <v>3316.2973919999999</v>
      </c>
      <c r="Q49" s="40">
        <v>1.7999999999999999E-2</v>
      </c>
      <c r="R49" s="26">
        <f>L49*Q49</f>
        <v>251.870688</v>
      </c>
      <c r="S49" s="40">
        <v>0.17199999999999999</v>
      </c>
      <c r="T49" s="26">
        <f>L49*S49</f>
        <v>2406.7643520000001</v>
      </c>
      <c r="U49" s="40">
        <v>0.51400000000000001</v>
      </c>
      <c r="V49" s="26">
        <f>L49*U49</f>
        <v>7192.3074240000005</v>
      </c>
      <c r="W49" s="40">
        <v>0.4</v>
      </c>
      <c r="X49" s="26">
        <f>W49*L49</f>
        <v>5597.126400000001</v>
      </c>
      <c r="Y49" s="41">
        <v>2.8999999999999998E-3</v>
      </c>
      <c r="Z49" s="18">
        <f>L49*Y49</f>
        <v>40.579166399999998</v>
      </c>
      <c r="AA49" s="28">
        <f>IF(J49&gt;0,(AC49+AK49)/J49,0)</f>
        <v>2.7092737706205811E-3</v>
      </c>
      <c r="AB49" s="41">
        <v>3.2000000000000003E-4</v>
      </c>
      <c r="AC49" s="38">
        <f>AB49*L49</f>
        <v>4.4777011200000008</v>
      </c>
      <c r="AD49" s="29">
        <v>0.2215</v>
      </c>
      <c r="AE49" s="42">
        <f>AH49*(1-AI49)*AD49</f>
        <v>37.330502500000001</v>
      </c>
      <c r="AF49" s="29">
        <f>IF(AND(AD49&gt;0,AB49&gt;0,Y49&gt;0),((Y49-AB49)*AD49)/((AD49-AB49)*Y49),0)</f>
        <v>0.89094231254930434</v>
      </c>
      <c r="AG49" s="30">
        <f t="shared" si="2"/>
        <v>0.8831776550530348</v>
      </c>
      <c r="AH49" s="35">
        <v>185</v>
      </c>
      <c r="AI49" s="66">
        <v>8.8999999999999996E-2</v>
      </c>
      <c r="AJ49" s="67">
        <v>0.219</v>
      </c>
      <c r="AK49" s="42">
        <f t="shared" si="1"/>
        <v>36.909165000000002</v>
      </c>
      <c r="AL49" s="18">
        <v>1.66</v>
      </c>
      <c r="AM49" s="18"/>
      <c r="AN49" s="122">
        <f>AN48+AH49-AM49</f>
        <v>2295.8519999999999</v>
      </c>
      <c r="AO49" s="123"/>
      <c r="AP49" s="44"/>
      <c r="AQ49" s="49"/>
      <c r="AR49" s="42"/>
      <c r="AS49" s="42"/>
      <c r="AT49" s="42"/>
      <c r="AU49" s="42"/>
    </row>
    <row r="50" spans="1:47" x14ac:dyDescent="0.2">
      <c r="A50" s="197"/>
      <c r="B50" s="34">
        <v>3</v>
      </c>
      <c r="C50" s="11" t="s">
        <v>52</v>
      </c>
      <c r="D50" s="44">
        <v>21083</v>
      </c>
      <c r="E50" s="44">
        <v>2</v>
      </c>
      <c r="F50" s="44">
        <v>16029</v>
      </c>
      <c r="G50" s="38">
        <v>0.3</v>
      </c>
      <c r="H50" s="38">
        <v>2.8</v>
      </c>
      <c r="I50" s="44">
        <v>17304</v>
      </c>
      <c r="J50" s="44">
        <v>15216</v>
      </c>
      <c r="K50" s="66">
        <v>7.9000000000000001E-2</v>
      </c>
      <c r="L50" s="38">
        <f>J50*(1-K50)</f>
        <v>14013.936000000002</v>
      </c>
      <c r="M50" s="29">
        <v>0.71199999999999997</v>
      </c>
      <c r="N50" s="26">
        <f>L50*M50</f>
        <v>9977.9224320000012</v>
      </c>
      <c r="O50" s="40">
        <v>0.23899999999999999</v>
      </c>
      <c r="P50" s="26">
        <f>L50*O50</f>
        <v>3349.3307040000004</v>
      </c>
      <c r="Q50" s="40">
        <v>4.9000000000000002E-2</v>
      </c>
      <c r="R50" s="26">
        <f>L50*Q50</f>
        <v>686.68286400000011</v>
      </c>
      <c r="S50" s="40">
        <v>0.16700000000000001</v>
      </c>
      <c r="T50" s="26">
        <f>L50*S50</f>
        <v>2340.3273120000003</v>
      </c>
      <c r="U50" s="40">
        <v>0.55300000000000005</v>
      </c>
      <c r="V50" s="26">
        <f>L50*U50</f>
        <v>7749.7066080000013</v>
      </c>
      <c r="W50" s="40">
        <v>0.4</v>
      </c>
      <c r="X50" s="26">
        <f>W50*L50</f>
        <v>5605.5744000000013</v>
      </c>
      <c r="Y50" s="48">
        <v>2.9199999999999999E-3</v>
      </c>
      <c r="Z50" s="18">
        <f>L50*Y50</f>
        <v>40.920693120000003</v>
      </c>
      <c r="AA50" s="28">
        <f>IF(J50&gt;0,(AC50+AK50)/J50,0)</f>
        <v>2.6588020899053631E-3</v>
      </c>
      <c r="AB50" s="48">
        <v>2.9999999999999997E-4</v>
      </c>
      <c r="AC50" s="38">
        <f>AB50*L50</f>
        <v>4.2041808000000005</v>
      </c>
      <c r="AD50" s="29">
        <v>0.2253</v>
      </c>
      <c r="AE50" s="42">
        <f>AH50*(1-AI50)*AD50</f>
        <v>35.7132042</v>
      </c>
      <c r="AF50" s="29">
        <f>IF(AND(AD50&gt;0,AB50&gt;0,Y50&gt;0),((Y50-AB50)*AD50)/((AD50-AB50)*Y50),0)</f>
        <v>0.89845662100456614</v>
      </c>
      <c r="AG50" s="30">
        <f t="shared" si="2"/>
        <v>0.8883325127147792</v>
      </c>
      <c r="AH50" s="44">
        <v>174</v>
      </c>
      <c r="AI50" s="66">
        <v>8.8999999999999996E-2</v>
      </c>
      <c r="AJ50" s="67">
        <v>0.22869999999999999</v>
      </c>
      <c r="AK50" s="42">
        <f t="shared" si="1"/>
        <v>36.2521518</v>
      </c>
      <c r="AL50" s="18">
        <v>1.65</v>
      </c>
      <c r="AM50" s="18"/>
      <c r="AN50" s="122">
        <f>AN49+AH50-AM50</f>
        <v>2469.8519999999999</v>
      </c>
      <c r="AO50" s="123"/>
      <c r="AP50" s="44"/>
      <c r="AQ50" s="49"/>
      <c r="AR50" s="42"/>
      <c r="AS50" s="42"/>
      <c r="AT50" s="42"/>
      <c r="AU50" s="42"/>
    </row>
    <row r="51" spans="1:47" s="22" customFormat="1" ht="13.5" thickBot="1" x14ac:dyDescent="0.25">
      <c r="A51" s="198"/>
      <c r="B51" s="50" t="s">
        <v>38</v>
      </c>
      <c r="C51" s="51"/>
      <c r="D51" s="52">
        <f>SUM(D48:D50)</f>
        <v>44581</v>
      </c>
      <c r="E51" s="68"/>
      <c r="F51" s="52">
        <f>SUM(F48:F50)</f>
        <v>41898</v>
      </c>
      <c r="G51" s="53"/>
      <c r="H51" s="69"/>
      <c r="I51" s="52">
        <f>SUM(I48:I50)</f>
        <v>45568</v>
      </c>
      <c r="J51" s="52">
        <f>SUM(J48:J50)</f>
        <v>45754</v>
      </c>
      <c r="K51" s="21">
        <f>IF(J51&gt;0,(J48*K48+J49*K49+J50*K50)/J51,0)</f>
        <v>8.0002229313284101E-2</v>
      </c>
      <c r="L51" s="53">
        <f>L48+L49+L50</f>
        <v>42093.578000000001</v>
      </c>
      <c r="M51" s="54">
        <f>IF(L51&gt;0,N51/L51,0)</f>
        <v>0.74706507334681782</v>
      </c>
      <c r="N51" s="55">
        <f>N48+N49+N50</f>
        <v>31446.641936</v>
      </c>
      <c r="O51" s="21">
        <f>IF(L51&gt;0,P51/L51,0)</f>
        <v>0.22294102710869576</v>
      </c>
      <c r="P51" s="55">
        <f>P48+P49+P50</f>
        <v>9384.3855139999996</v>
      </c>
      <c r="Q51" s="21">
        <f>IF(L51&gt;0,R51/L51,0)</f>
        <v>2.9993899544486339E-2</v>
      </c>
      <c r="R51" s="55">
        <f>R48+R49+R50</f>
        <v>1262.5505500000002</v>
      </c>
      <c r="S51" s="21">
        <f>IF(L51&gt;0,T51/L51,0)</f>
        <v>0.1716740030985249</v>
      </c>
      <c r="T51" s="55">
        <f>T48+T49+T50</f>
        <v>7226.3730400000004</v>
      </c>
      <c r="U51" s="21">
        <f>IF(L51&gt;0,V51/L51,0)</f>
        <v>0.53535038637010146</v>
      </c>
      <c r="V51" s="55">
        <f>V48+V49+V50</f>
        <v>22534.813246000002</v>
      </c>
      <c r="W51" s="21">
        <f>IF(L51&gt;0,X51/L51,0)</f>
        <v>0.39665345008210046</v>
      </c>
      <c r="X51" s="55">
        <f>X48+X49+X50</f>
        <v>16696.562940000003</v>
      </c>
      <c r="Y51" s="56">
        <f>IF(L51&gt;0,Z51/L51,0)</f>
        <v>2.9501636164072343E-3</v>
      </c>
      <c r="Z51" s="57">
        <f>SUM(Z48:Z50)</f>
        <v>124.18294230000001</v>
      </c>
      <c r="AA51" s="63">
        <f>IF(L51&gt;0,(AA48*L48+AA49*L49+AA50*L50)/L51,0)</f>
        <v>2.7202696615583502E-3</v>
      </c>
      <c r="AB51" s="56">
        <f>IF(J51&gt;0,(J48*AB48+J49*AB49+J50*AB50)/J51,0)</f>
        <v>3.2002010753158196E-4</v>
      </c>
      <c r="AC51" s="53">
        <f>SUM(AC48:AC50)</f>
        <v>13.47140276</v>
      </c>
      <c r="AD51" s="54">
        <f>IF(J51&gt;0,(J48*AD48+J49*AD49+J50*AD50)/J51,0)</f>
        <v>0.22199652926520086</v>
      </c>
      <c r="AE51" s="59">
        <f>SUM(AE48:AE50)</f>
        <v>110.7504907</v>
      </c>
      <c r="AF51" s="54">
        <f>IF(AND(Z51&gt;0),((Z48*AF48+Z49*AF49+Z50*AF50)/Z51),0)</f>
        <v>0.89280855912996071</v>
      </c>
      <c r="AG51" s="58">
        <f t="shared" si="2"/>
        <v>0.88362797864610942</v>
      </c>
      <c r="AH51" s="52">
        <f>SUM(AH48:AH50)</f>
        <v>547</v>
      </c>
      <c r="AI51" s="21">
        <f>IF(AH51&gt;0,(AI48*AH48+AI49*AH49+AI50*AH50)/AH51,0)</f>
        <v>8.7625228519195603E-2</v>
      </c>
      <c r="AJ51" s="54">
        <f>IF(J51&gt;0,(AJ48*J48+AJ49*J49+AJ50*J50)/J51,0)</f>
        <v>0.22252605236700618</v>
      </c>
      <c r="AK51" s="59">
        <f>SUM(AK48:AK50)</f>
        <v>110.98851480000002</v>
      </c>
      <c r="AL51" s="70"/>
      <c r="AM51" s="57">
        <f>SUM(AM48:AM50)</f>
        <v>1204.8399999999999</v>
      </c>
      <c r="AN51" s="124"/>
      <c r="AO51" s="125">
        <f>AN50</f>
        <v>2469.8519999999999</v>
      </c>
      <c r="AP51" s="52">
        <f>SUM(AP48:AP50)</f>
        <v>0</v>
      </c>
      <c r="AQ51" s="71"/>
      <c r="AR51" s="72"/>
      <c r="AS51" s="72"/>
      <c r="AT51" s="72"/>
      <c r="AU51" s="72"/>
    </row>
    <row r="52" spans="1:47" x14ac:dyDescent="0.2">
      <c r="A52" s="196">
        <v>13</v>
      </c>
      <c r="B52" s="23">
        <v>1</v>
      </c>
      <c r="C52" s="11" t="s">
        <v>54</v>
      </c>
      <c r="D52" s="12">
        <v>6547</v>
      </c>
      <c r="E52" s="12">
        <v>1</v>
      </c>
      <c r="F52" s="12">
        <v>10168</v>
      </c>
      <c r="G52" s="147">
        <v>0.4</v>
      </c>
      <c r="H52" s="147">
        <v>2.7</v>
      </c>
      <c r="I52" s="158">
        <v>11298</v>
      </c>
      <c r="J52" s="158">
        <v>15257</v>
      </c>
      <c r="K52" s="159">
        <v>8.6999999999999994E-2</v>
      </c>
      <c r="L52" s="160">
        <f>J52*(1-K52)</f>
        <v>13929.641</v>
      </c>
      <c r="M52" s="161">
        <v>0.88100000000000001</v>
      </c>
      <c r="N52" s="157">
        <f>L52*M52</f>
        <v>12272.013720999999</v>
      </c>
      <c r="O52" s="159">
        <v>0.11799999999999999</v>
      </c>
      <c r="P52" s="157">
        <f>L52*O52</f>
        <v>1643.6976379999999</v>
      </c>
      <c r="Q52" s="156">
        <v>1E-3</v>
      </c>
      <c r="R52" s="26">
        <f>L52*Q52</f>
        <v>13.929641</v>
      </c>
      <c r="S52" s="16">
        <v>0.17</v>
      </c>
      <c r="T52" s="26">
        <f>L52*S52</f>
        <v>2368.0389700000001</v>
      </c>
      <c r="U52" s="16">
        <v>0.55200000000000005</v>
      </c>
      <c r="V52" s="26">
        <f>L52*U52</f>
        <v>7689.1618320000007</v>
      </c>
      <c r="W52" s="16">
        <v>0.39</v>
      </c>
      <c r="X52" s="26">
        <f>W52*L52</f>
        <v>5432.5599899999997</v>
      </c>
      <c r="Y52" s="17">
        <v>2.97E-3</v>
      </c>
      <c r="Z52" s="61">
        <f>L52*Y52</f>
        <v>41.371033769999997</v>
      </c>
      <c r="AA52" s="28">
        <f>IF(J52&gt;0,(AC52+AK52)/J52,0)</f>
        <v>2.7921142197024312E-3</v>
      </c>
      <c r="AB52" s="17">
        <v>2.5000000000000001E-4</v>
      </c>
      <c r="AC52" s="25">
        <f>AB52*L52</f>
        <v>3.48241025</v>
      </c>
      <c r="AD52" s="141">
        <v>0.221</v>
      </c>
      <c r="AE52" s="31">
        <f>AH52*(1-AI52)*AD52</f>
        <v>37.717407000000001</v>
      </c>
      <c r="AF52" s="29">
        <f>IF(AND(AD52&gt;0,AB52&gt;0,Y52&gt;0),((Y52-AB52)*AD52)/((AD52-AB52)*Y52),0)</f>
        <v>0.91686209013502329</v>
      </c>
      <c r="AG52" s="62">
        <f t="shared" si="2"/>
        <v>0.91145628702702086</v>
      </c>
      <c r="AH52" s="12">
        <v>189</v>
      </c>
      <c r="AI52" s="14">
        <v>9.7000000000000003E-2</v>
      </c>
      <c r="AJ52" s="15">
        <v>0.22919999999999999</v>
      </c>
      <c r="AK52" s="31">
        <f t="shared" si="1"/>
        <v>39.116876399999995</v>
      </c>
      <c r="AL52" s="19">
        <v>1.74</v>
      </c>
      <c r="AM52" s="19">
        <v>1200.28</v>
      </c>
      <c r="AN52" s="119">
        <f>AN50+AH52-AM52</f>
        <v>1458.5719999999999</v>
      </c>
      <c r="AO52" s="120"/>
      <c r="AP52" s="12"/>
      <c r="AQ52" s="32"/>
      <c r="AR52" s="20"/>
      <c r="AS52" s="20"/>
      <c r="AT52" s="20"/>
      <c r="AU52" s="20"/>
    </row>
    <row r="53" spans="1:47" x14ac:dyDescent="0.2">
      <c r="A53" s="197"/>
      <c r="B53" s="34">
        <v>2</v>
      </c>
      <c r="C53" s="11" t="s">
        <v>50</v>
      </c>
      <c r="D53" s="35">
        <v>20286</v>
      </c>
      <c r="E53" s="44">
        <v>2</v>
      </c>
      <c r="F53" s="35">
        <v>14922</v>
      </c>
      <c r="G53" s="36">
        <v>0.6</v>
      </c>
      <c r="H53" s="38">
        <v>3.7</v>
      </c>
      <c r="I53" s="35">
        <v>16456</v>
      </c>
      <c r="J53" s="35">
        <v>15349</v>
      </c>
      <c r="K53" s="66">
        <v>8.2000000000000003E-2</v>
      </c>
      <c r="L53" s="38">
        <f>J53*(1-K53)</f>
        <v>14090.382000000001</v>
      </c>
      <c r="M53" s="39">
        <v>0.78900000000000003</v>
      </c>
      <c r="N53" s="26">
        <f>L53*M53</f>
        <v>11117.311398000002</v>
      </c>
      <c r="O53" s="37">
        <v>9.1999999999999998E-2</v>
      </c>
      <c r="P53" s="26">
        <f>L53*O53</f>
        <v>1296.3151440000001</v>
      </c>
      <c r="Q53" s="40">
        <v>0.11899999999999999</v>
      </c>
      <c r="R53" s="26">
        <f>L53*Q53</f>
        <v>1676.7554580000001</v>
      </c>
      <c r="S53" s="40">
        <v>0.17799999999999999</v>
      </c>
      <c r="T53" s="26">
        <f>L53*S53</f>
        <v>2508.0879960000002</v>
      </c>
      <c r="U53" s="40">
        <v>0.51300000000000001</v>
      </c>
      <c r="V53" s="26">
        <f>L53*U53</f>
        <v>7228.3659660000012</v>
      </c>
      <c r="W53" s="40">
        <v>0.4</v>
      </c>
      <c r="X53" s="26">
        <f>W53*L53</f>
        <v>5636.1528000000008</v>
      </c>
      <c r="Y53" s="41">
        <v>2.9499999999999999E-3</v>
      </c>
      <c r="Z53" s="18">
        <f>L53*Y53</f>
        <v>41.566626900000003</v>
      </c>
      <c r="AA53" s="28">
        <f>IF(J53&gt;0,(AC53+AK53)/J53,0)</f>
        <v>2.8375524138380352E-3</v>
      </c>
      <c r="AB53" s="41">
        <v>2.5000000000000001E-4</v>
      </c>
      <c r="AC53" s="38">
        <f>AB53*L53</f>
        <v>3.5225955000000004</v>
      </c>
      <c r="AD53" s="29">
        <v>0.21879999999999999</v>
      </c>
      <c r="AE53" s="42">
        <f>AH53*(1-AI53)*AD53</f>
        <v>37.192280400000001</v>
      </c>
      <c r="AF53" s="29">
        <f>IF(AND(AD53&gt;0,AB53&gt;0,Y53&gt;0),((Y53-AB53)*AD53)/((AD53-AB53)*Y53),0)</f>
        <v>0.91630119935321019</v>
      </c>
      <c r="AG53" s="30">
        <f t="shared" si="2"/>
        <v>0.91286497166752223</v>
      </c>
      <c r="AH53" s="35">
        <v>187</v>
      </c>
      <c r="AI53" s="66">
        <v>9.0999999999999998E-2</v>
      </c>
      <c r="AJ53" s="67">
        <v>0.23549999999999999</v>
      </c>
      <c r="AK53" s="42">
        <f t="shared" si="1"/>
        <v>40.030996500000001</v>
      </c>
      <c r="AL53" s="18">
        <v>1.8</v>
      </c>
      <c r="AM53" s="18"/>
      <c r="AN53" s="122">
        <f>AN52+AH53-AM53</f>
        <v>1645.5719999999999</v>
      </c>
      <c r="AO53" s="123"/>
      <c r="AP53" s="44"/>
      <c r="AQ53" s="49"/>
      <c r="AR53" s="42"/>
      <c r="AS53" s="42"/>
      <c r="AT53" s="42"/>
      <c r="AU53" s="42"/>
    </row>
    <row r="54" spans="1:47" x14ac:dyDescent="0.2">
      <c r="A54" s="197"/>
      <c r="B54" s="34">
        <v>3</v>
      </c>
      <c r="C54" s="11" t="s">
        <v>52</v>
      </c>
      <c r="D54" s="44">
        <v>17039</v>
      </c>
      <c r="E54" s="44">
        <v>3</v>
      </c>
      <c r="F54" s="44">
        <v>18595</v>
      </c>
      <c r="G54" s="38">
        <v>0.6</v>
      </c>
      <c r="H54" s="38">
        <v>4.3</v>
      </c>
      <c r="I54" s="44">
        <v>20150</v>
      </c>
      <c r="J54" s="44">
        <v>15448</v>
      </c>
      <c r="K54" s="66">
        <v>0.08</v>
      </c>
      <c r="L54" s="38">
        <f>J54*(1-K54)</f>
        <v>14212.16</v>
      </c>
      <c r="M54" s="29">
        <v>0.75700000000000001</v>
      </c>
      <c r="N54" s="26">
        <f>L54*M54</f>
        <v>10758.60512</v>
      </c>
      <c r="O54" s="40">
        <v>0.14099999999999999</v>
      </c>
      <c r="P54" s="26">
        <f>L54*O54</f>
        <v>2003.9145599999997</v>
      </c>
      <c r="Q54" s="40">
        <v>0.10199999999999999</v>
      </c>
      <c r="R54" s="26">
        <f>L54*Q54</f>
        <v>1449.64032</v>
      </c>
      <c r="S54" s="40">
        <v>0.17</v>
      </c>
      <c r="T54" s="26">
        <f>L54*S54</f>
        <v>2416.0672</v>
      </c>
      <c r="U54" s="40">
        <v>0.54500000000000004</v>
      </c>
      <c r="V54" s="26">
        <f>L54*U54</f>
        <v>7745.6272000000008</v>
      </c>
      <c r="W54" s="40">
        <v>0.4</v>
      </c>
      <c r="X54" s="26">
        <f>W54*L54</f>
        <v>5684.8640000000005</v>
      </c>
      <c r="Y54" s="48">
        <v>3.0400000000000002E-3</v>
      </c>
      <c r="Z54" s="18">
        <f>L54*Y54</f>
        <v>43.204966400000004</v>
      </c>
      <c r="AA54" s="28">
        <f>IF(J54&gt;0,(AC54+AK54)/J54,0)</f>
        <v>2.8161694264629729E-3</v>
      </c>
      <c r="AB54" s="48">
        <v>2.5000000000000001E-4</v>
      </c>
      <c r="AC54" s="38">
        <f>AB54*L54</f>
        <v>3.5530400000000002</v>
      </c>
      <c r="AD54" s="29">
        <v>0.21859999999999999</v>
      </c>
      <c r="AE54" s="42">
        <f>AH54*(1-AI54)*AD54</f>
        <v>38.120123800000002</v>
      </c>
      <c r="AF54" s="29">
        <f>IF(AND(AD54&gt;0,AB54&gt;0,Y54&gt;0),((Y54-AB54)*AD54)/((AD54-AB54)*Y54),0)</f>
        <v>0.9188139515264</v>
      </c>
      <c r="AG54" s="30">
        <f t="shared" si="2"/>
        <v>0.9122223732610294</v>
      </c>
      <c r="AH54" s="44">
        <v>191</v>
      </c>
      <c r="AI54" s="66">
        <v>8.6999999999999994E-2</v>
      </c>
      <c r="AJ54" s="67">
        <v>0.2291</v>
      </c>
      <c r="AK54" s="42">
        <f t="shared" si="1"/>
        <v>39.9511453</v>
      </c>
      <c r="AL54" s="18">
        <v>1.83</v>
      </c>
      <c r="AM54" s="18"/>
      <c r="AN54" s="122">
        <f>AN53+AH54-AM54</f>
        <v>1836.5719999999999</v>
      </c>
      <c r="AO54" s="123"/>
      <c r="AP54" s="44"/>
      <c r="AQ54" s="49"/>
      <c r="AR54" s="42"/>
      <c r="AS54" s="42"/>
      <c r="AT54" s="42"/>
      <c r="AU54" s="42"/>
    </row>
    <row r="55" spans="1:47" s="22" customFormat="1" ht="13.5" thickBot="1" x14ac:dyDescent="0.25">
      <c r="A55" s="198"/>
      <c r="B55" s="50" t="s">
        <v>38</v>
      </c>
      <c r="C55" s="51"/>
      <c r="D55" s="52">
        <f>SUM(D52:D54)</f>
        <v>43872</v>
      </c>
      <c r="E55" s="68"/>
      <c r="F55" s="52">
        <f>SUM(F52:F54)</f>
        <v>43685</v>
      </c>
      <c r="G55" s="53"/>
      <c r="H55" s="69"/>
      <c r="I55" s="52">
        <f>SUM(I52:I54)</f>
        <v>47904</v>
      </c>
      <c r="J55" s="52">
        <f>SUM(J52:J54)</f>
        <v>46054</v>
      </c>
      <c r="K55" s="21">
        <f>IF(J55&gt;0,(J52*K52+J53*K53+J54*K54)/J55,0)</f>
        <v>8.2985560429061536E-2</v>
      </c>
      <c r="L55" s="53">
        <f>L52+L53+L54</f>
        <v>42232.183000000005</v>
      </c>
      <c r="M55" s="54">
        <f>IF(L55&gt;0,N55/L55,0)</f>
        <v>0.80857601509730148</v>
      </c>
      <c r="N55" s="55">
        <f>N52+N53+N54</f>
        <v>34147.930239000001</v>
      </c>
      <c r="O55" s="21">
        <f>IF(L55&gt;0,P55/L55,0)</f>
        <v>0.11706539872684295</v>
      </c>
      <c r="P55" s="55">
        <f>P52+P53+P54</f>
        <v>4943.927341999999</v>
      </c>
      <c r="Q55" s="21">
        <f>IF(L55&gt;0,R55/L55,0)</f>
        <v>7.4358586175855501E-2</v>
      </c>
      <c r="R55" s="55">
        <f>R52+R53+R54</f>
        <v>3140.3254189999998</v>
      </c>
      <c r="S55" s="21">
        <f>IF(L55&gt;0,T55/L55,0)</f>
        <v>0.17266912690731612</v>
      </c>
      <c r="T55" s="55">
        <f>T52+T53+T54</f>
        <v>7292.1941659999993</v>
      </c>
      <c r="U55" s="21">
        <f>IF(L55&gt;0,V55/L55,0)</f>
        <v>0.5366323355342536</v>
      </c>
      <c r="V55" s="55">
        <f>V52+V53+V54</f>
        <v>22663.154998000005</v>
      </c>
      <c r="W55" s="21">
        <f>IF(L55&gt;0,X55/L55,0)</f>
        <v>0.39670165262354545</v>
      </c>
      <c r="X55" s="55">
        <f>X52+X53+X54</f>
        <v>16753.576790000003</v>
      </c>
      <c r="Y55" s="56">
        <f>IF(L55&gt;0,Z55/L55,0)</f>
        <v>2.9868838906575109E-3</v>
      </c>
      <c r="Z55" s="57">
        <f>SUM(Z52:Z54)</f>
        <v>126.14262707</v>
      </c>
      <c r="AA55" s="63">
        <f>IF(L55&gt;0,(AA52*L52+AA53*L53+AA54*L54)/L55,0)</f>
        <v>2.8153694220222998E-3</v>
      </c>
      <c r="AB55" s="56">
        <f>IF(J55&gt;0,(J52*AB52+J53*AB53+J54*AB54)/J55,0)</f>
        <v>2.5000000000000001E-4</v>
      </c>
      <c r="AC55" s="53">
        <f>SUM(AC52:AC54)</f>
        <v>10.558045750000002</v>
      </c>
      <c r="AD55" s="54">
        <f>IF(J55&gt;0,(J52*AD52+J53*AD53+J54*AD54)/J55,0)</f>
        <v>0.2194617405654232</v>
      </c>
      <c r="AE55" s="59">
        <f>SUM(AE52:AE54)</f>
        <v>113.0298112</v>
      </c>
      <c r="AF55" s="54">
        <f>IF(AND(Z55&gt;0),((Z52*AF52+Z53*AF53+Z54*AF54)/Z55),0)</f>
        <v>0.91734579472711775</v>
      </c>
      <c r="AG55" s="58">
        <f t="shared" si="2"/>
        <v>0.91218778673386403</v>
      </c>
      <c r="AH55" s="52">
        <f>SUM(AH52:AH54)</f>
        <v>567</v>
      </c>
      <c r="AI55" s="21">
        <f>IF(J55&gt;0,(AI52*J52+AI53*J53+AI54*J54)/J55,0)</f>
        <v>9.1645980805141788E-2</v>
      </c>
      <c r="AJ55" s="54">
        <f>IF(J55&gt;0,(AJ52*J52+AJ53*J53+AJ54*J54)/J55,0)</f>
        <v>0.23126613757762626</v>
      </c>
      <c r="AK55" s="59">
        <f>SUM(AK52:AK54)</f>
        <v>119.09901819999999</v>
      </c>
      <c r="AL55" s="70"/>
      <c r="AM55" s="57">
        <f>SUM(AM52:AM54)</f>
        <v>1200.28</v>
      </c>
      <c r="AN55" s="124"/>
      <c r="AO55" s="125">
        <f>AN54</f>
        <v>1836.5719999999999</v>
      </c>
      <c r="AP55" s="52">
        <f>SUM(AP52:AP54)</f>
        <v>0</v>
      </c>
      <c r="AQ55" s="71"/>
      <c r="AR55" s="72"/>
      <c r="AS55" s="72"/>
      <c r="AT55" s="72"/>
      <c r="AU55" s="72"/>
    </row>
    <row r="56" spans="1:47" x14ac:dyDescent="0.2">
      <c r="A56" s="196">
        <v>14</v>
      </c>
      <c r="B56" s="23">
        <v>1</v>
      </c>
      <c r="C56" s="11" t="s">
        <v>54</v>
      </c>
      <c r="D56" s="12">
        <v>6806</v>
      </c>
      <c r="E56" s="12">
        <v>1</v>
      </c>
      <c r="F56" s="12">
        <v>12303</v>
      </c>
      <c r="G56" s="13">
        <v>0.6</v>
      </c>
      <c r="H56" s="13">
        <v>2.4</v>
      </c>
      <c r="I56" s="12">
        <v>13982</v>
      </c>
      <c r="J56" s="12">
        <v>15396</v>
      </c>
      <c r="K56" s="14">
        <v>7.5999999999999998E-2</v>
      </c>
      <c r="L56" s="25">
        <f>J56*(1-K56)</f>
        <v>14225.904</v>
      </c>
      <c r="M56" s="15">
        <v>0.75900000000000001</v>
      </c>
      <c r="N56" s="26">
        <f>L56*M56</f>
        <v>10797.461136</v>
      </c>
      <c r="O56" s="14">
        <v>0.21099999999999999</v>
      </c>
      <c r="P56" s="26">
        <f>L56*O56</f>
        <v>3001.6657439999999</v>
      </c>
      <c r="Q56" s="16">
        <v>0.03</v>
      </c>
      <c r="R56" s="26">
        <f>L56*Q56</f>
        <v>426.77712000000002</v>
      </c>
      <c r="S56" s="16">
        <v>0.18099999999999999</v>
      </c>
      <c r="T56" s="26">
        <f>L56*S56</f>
        <v>2574.8886240000002</v>
      </c>
      <c r="U56" s="16">
        <v>0.53</v>
      </c>
      <c r="V56" s="26">
        <f>L56*U56</f>
        <v>7539.7291200000009</v>
      </c>
      <c r="W56" s="16">
        <v>0.4</v>
      </c>
      <c r="X56" s="26">
        <f>W56*L56</f>
        <v>5690.3616000000002</v>
      </c>
      <c r="Y56" s="17">
        <v>3.15E-3</v>
      </c>
      <c r="Z56" s="61">
        <f>L56*Y56</f>
        <v>44.811597599999999</v>
      </c>
      <c r="AA56" s="28">
        <f>IF(J56&gt;0,(AC56+AK56)/J56,0)</f>
        <v>2.2203337879968823E-3</v>
      </c>
      <c r="AB56" s="17">
        <v>2.5000000000000001E-4</v>
      </c>
      <c r="AC56" s="25">
        <f>AB56*L56</f>
        <v>3.556476</v>
      </c>
      <c r="AD56" s="141">
        <v>0.2165</v>
      </c>
      <c r="AE56" s="31">
        <f>AH56*(1-AI56)*AD56</f>
        <v>30.403095</v>
      </c>
      <c r="AF56" s="29">
        <f>IF(AND(AD56&gt;0,AB56&gt;0,Y56&gt;0),((Y56-AB56)*AD56)/((AD56-AB56)*Y56),0)</f>
        <v>0.92169923846224422</v>
      </c>
      <c r="AG56" s="62">
        <f t="shared" si="2"/>
        <v>0.88842268291762494</v>
      </c>
      <c r="AH56" s="12">
        <v>155</v>
      </c>
      <c r="AI56" s="14">
        <v>9.4E-2</v>
      </c>
      <c r="AJ56" s="15">
        <v>0.21809999999999999</v>
      </c>
      <c r="AK56" s="31">
        <f t="shared" si="1"/>
        <v>30.627783000000001</v>
      </c>
      <c r="AL56" s="19">
        <v>1.75</v>
      </c>
      <c r="AM56" s="19">
        <v>1201.24</v>
      </c>
      <c r="AN56" s="119">
        <f>AN54+AH56-AM56-AO56</f>
        <v>650.33199999999988</v>
      </c>
      <c r="AO56" s="120">
        <v>140</v>
      </c>
      <c r="AP56" s="12"/>
      <c r="AQ56" s="32"/>
      <c r="AR56" s="20"/>
      <c r="AS56" s="20"/>
      <c r="AT56" s="20"/>
      <c r="AU56" s="20"/>
    </row>
    <row r="57" spans="1:47" x14ac:dyDescent="0.2">
      <c r="A57" s="197"/>
      <c r="B57" s="34">
        <v>2</v>
      </c>
      <c r="C57" s="11" t="s">
        <v>50</v>
      </c>
      <c r="D57" s="35">
        <v>20124</v>
      </c>
      <c r="E57" s="44">
        <v>6</v>
      </c>
      <c r="F57" s="35">
        <v>16964</v>
      </c>
      <c r="G57" s="36">
        <v>1</v>
      </c>
      <c r="H57" s="38">
        <v>2.8</v>
      </c>
      <c r="I57" s="35">
        <v>18153</v>
      </c>
      <c r="J57" s="35">
        <v>15385</v>
      </c>
      <c r="K57" s="66">
        <v>7.9000000000000001E-2</v>
      </c>
      <c r="L57" s="38">
        <f>J57*(1-K57)</f>
        <v>14169.585000000001</v>
      </c>
      <c r="M57" s="39">
        <v>0.628</v>
      </c>
      <c r="N57" s="26">
        <f>L57*M57</f>
        <v>8898.4993800000011</v>
      </c>
      <c r="O57" s="37">
        <v>0.21</v>
      </c>
      <c r="P57" s="26">
        <f>L57*O57</f>
        <v>2975.61285</v>
      </c>
      <c r="Q57" s="40">
        <v>0.16200000000000001</v>
      </c>
      <c r="R57" s="26">
        <f>L57*Q57</f>
        <v>2295.4727700000003</v>
      </c>
      <c r="S57" s="40">
        <v>0.186</v>
      </c>
      <c r="T57" s="26">
        <f>L57*S57</f>
        <v>2635.5428100000004</v>
      </c>
      <c r="U57" s="40">
        <v>0.53</v>
      </c>
      <c r="V57" s="26">
        <f>L57*U57</f>
        <v>7509.8800500000007</v>
      </c>
      <c r="W57" s="40">
        <v>0.4</v>
      </c>
      <c r="X57" s="26">
        <f>W57*L57</f>
        <v>5667.8340000000007</v>
      </c>
      <c r="Y57" s="41">
        <v>3.16E-3</v>
      </c>
      <c r="Z57" s="18">
        <f>L57*Y57</f>
        <v>44.775888600000002</v>
      </c>
      <c r="AA57" s="28">
        <f>IF(J57&gt;0,(AC57+AK57)/J57,0)</f>
        <v>3.8845811764705884E-3</v>
      </c>
      <c r="AB57" s="41">
        <v>2.4000000000000001E-4</v>
      </c>
      <c r="AC57" s="38">
        <f>AB57*L57</f>
        <v>3.4007004000000003</v>
      </c>
      <c r="AD57" s="29">
        <v>0.21809999999999999</v>
      </c>
      <c r="AE57" s="42">
        <f>AH57*(1-AI57)*AD57</f>
        <v>54.082256999999998</v>
      </c>
      <c r="AF57" s="29">
        <f>IF(AND(AD57&gt;0,AB57&gt;0,Y57&gt;0),((Y57-AB57)*AD57)/((AD57-AB57)*Y57),0)</f>
        <v>0.92506859009443987</v>
      </c>
      <c r="AG57" s="30">
        <f t="shared" si="2"/>
        <v>0.93920896338305238</v>
      </c>
      <c r="AH57" s="35">
        <v>274</v>
      </c>
      <c r="AI57" s="66">
        <v>9.5000000000000001E-2</v>
      </c>
      <c r="AJ57" s="67">
        <v>0.2273</v>
      </c>
      <c r="AK57" s="42">
        <f t="shared" si="1"/>
        <v>56.363581000000003</v>
      </c>
      <c r="AL57" s="18">
        <v>1.78</v>
      </c>
      <c r="AM57" s="18"/>
      <c r="AN57" s="122">
        <f>AN56+AH57-AM57</f>
        <v>924.33199999999988</v>
      </c>
      <c r="AO57" s="123"/>
      <c r="AP57" s="44"/>
      <c r="AQ57" s="49"/>
      <c r="AR57" s="42"/>
      <c r="AS57" s="42"/>
      <c r="AT57" s="42"/>
      <c r="AU57" s="42"/>
    </row>
    <row r="58" spans="1:47" x14ac:dyDescent="0.2">
      <c r="A58" s="197"/>
      <c r="B58" s="34">
        <v>3</v>
      </c>
      <c r="C58" s="11" t="s">
        <v>53</v>
      </c>
      <c r="D58" s="44">
        <v>23098</v>
      </c>
      <c r="E58" s="44">
        <v>2</v>
      </c>
      <c r="F58" s="44">
        <v>17839</v>
      </c>
      <c r="G58" s="38">
        <v>0.8</v>
      </c>
      <c r="H58" s="38">
        <v>2.9</v>
      </c>
      <c r="I58" s="44">
        <v>18930</v>
      </c>
      <c r="J58" s="44">
        <v>15459</v>
      </c>
      <c r="K58" s="66">
        <v>7.5999999999999998E-2</v>
      </c>
      <c r="L58" s="38">
        <f>J58*(1-K58)</f>
        <v>14284.116</v>
      </c>
      <c r="M58" s="29">
        <v>0.74</v>
      </c>
      <c r="N58" s="26">
        <f>L58*M58</f>
        <v>10570.24584</v>
      </c>
      <c r="O58" s="40">
        <v>0.189</v>
      </c>
      <c r="P58" s="26">
        <f>L58*O58</f>
        <v>2699.6979240000001</v>
      </c>
      <c r="Q58" s="40">
        <v>7.0999999999999994E-2</v>
      </c>
      <c r="R58" s="26">
        <f>L58*Q58</f>
        <v>1014.1722359999999</v>
      </c>
      <c r="S58" s="40">
        <v>0.17599999999999999</v>
      </c>
      <c r="T58" s="26">
        <f>L58*S58</f>
        <v>2514.0044159999998</v>
      </c>
      <c r="U58" s="40">
        <v>0.54900000000000004</v>
      </c>
      <c r="V58" s="26">
        <f>L58*U58</f>
        <v>7841.9796840000008</v>
      </c>
      <c r="W58" s="40">
        <v>0.4</v>
      </c>
      <c r="X58" s="26">
        <f>W58*L58</f>
        <v>5713.6464000000005</v>
      </c>
      <c r="Y58" s="48">
        <v>3.3400000000000001E-3</v>
      </c>
      <c r="Z58" s="18">
        <f>L58*Y58</f>
        <v>47.708947440000003</v>
      </c>
      <c r="AA58" s="28">
        <f>IF(J58&gt;0,(AC58+AK58)/J58,0)</f>
        <v>3.0227578316838087E-3</v>
      </c>
      <c r="AB58" s="48">
        <v>2.7E-4</v>
      </c>
      <c r="AC58" s="38">
        <f>AB58*L58</f>
        <v>3.8567113200000001</v>
      </c>
      <c r="AD58" s="29">
        <v>0.216</v>
      </c>
      <c r="AE58" s="42">
        <f>AH58*(1-AI58)*AD58</f>
        <v>40.49136</v>
      </c>
      <c r="AF58" s="29">
        <f>IF(AND(AD58&gt;0,AB58&gt;0,Y58&gt;0),((Y58-AB58)*AD58)/((AD58-AB58)*Y58),0)</f>
        <v>0.92031206673011923</v>
      </c>
      <c r="AG58" s="30">
        <f t="shared" si="2"/>
        <v>0.91175399868845963</v>
      </c>
      <c r="AH58" s="44">
        <v>206</v>
      </c>
      <c r="AI58" s="66">
        <v>0.09</v>
      </c>
      <c r="AJ58" s="67">
        <v>0.22869999999999999</v>
      </c>
      <c r="AK58" s="42">
        <f t="shared" si="1"/>
        <v>42.872101999999998</v>
      </c>
      <c r="AL58" s="18">
        <v>1.68</v>
      </c>
      <c r="AM58" s="18"/>
      <c r="AN58" s="122">
        <f>AN57+AH58-AM58</f>
        <v>1130.3319999999999</v>
      </c>
      <c r="AO58" s="123"/>
      <c r="AP58" s="44"/>
      <c r="AQ58" s="49"/>
      <c r="AR58" s="42"/>
      <c r="AS58" s="42"/>
      <c r="AT58" s="42"/>
      <c r="AU58" s="42"/>
    </row>
    <row r="59" spans="1:47" s="22" customFormat="1" ht="13.5" thickBot="1" x14ac:dyDescent="0.25">
      <c r="A59" s="198"/>
      <c r="B59" s="50" t="s">
        <v>38</v>
      </c>
      <c r="C59" s="51"/>
      <c r="D59" s="52">
        <f>SUM(D56:D58)</f>
        <v>50028</v>
      </c>
      <c r="E59" s="68"/>
      <c r="F59" s="52">
        <f>SUM(F56:F58)</f>
        <v>47106</v>
      </c>
      <c r="G59" s="53"/>
      <c r="H59" s="69"/>
      <c r="I59" s="52">
        <f>SUM(I56:I58)</f>
        <v>51065</v>
      </c>
      <c r="J59" s="52">
        <f>SUM(J56:J58)</f>
        <v>46240</v>
      </c>
      <c r="K59" s="21">
        <f>IF(J59&gt;0,(J56*K56+J57*K57+J58*K58)/J59,0)</f>
        <v>7.6998161764705877E-2</v>
      </c>
      <c r="L59" s="53">
        <f>L56+L57+L58</f>
        <v>42679.605000000003</v>
      </c>
      <c r="M59" s="54">
        <f>IF(L59&gt;0,N59/L59,0)</f>
        <v>0.7091491675239262</v>
      </c>
      <c r="N59" s="55">
        <f>N56+N57+N58</f>
        <v>30266.206355999999</v>
      </c>
      <c r="O59" s="21">
        <f>IF(L59&gt;0,P59/L59,0)</f>
        <v>0.20330498649179155</v>
      </c>
      <c r="P59" s="55">
        <f>P56+P57+P58</f>
        <v>8676.9765179999995</v>
      </c>
      <c r="Q59" s="21">
        <f>IF(L59&gt;0,R59/L59,0)</f>
        <v>8.7545845984282195E-2</v>
      </c>
      <c r="R59" s="55">
        <f>R56+R57+R58</f>
        <v>3736.4221260000004</v>
      </c>
      <c r="S59" s="21">
        <f>IF(L59&gt;0,T59/L59,0)</f>
        <v>0.18098658246719948</v>
      </c>
      <c r="T59" s="55">
        <f>T56+T57+T58</f>
        <v>7724.4358499999998</v>
      </c>
      <c r="U59" s="21">
        <f>IF(L59&gt;0,V59/L59,0)</f>
        <v>0.53635896709915665</v>
      </c>
      <c r="V59" s="55">
        <f>V56+V57+V58</f>
        <v>22891.588854000001</v>
      </c>
      <c r="W59" s="21">
        <f>IF(L59&gt;0,X59/L59,0)</f>
        <v>0.39999999999999997</v>
      </c>
      <c r="X59" s="55">
        <f>X56+X57+X58</f>
        <v>17071.842000000001</v>
      </c>
      <c r="Y59" s="56">
        <f>IF(L59&gt;0,Z59/L59,0)</f>
        <v>3.2169096607149949E-3</v>
      </c>
      <c r="Z59" s="57">
        <f>SUM(Z56:Z58)</f>
        <v>137.29643364</v>
      </c>
      <c r="AA59" s="63">
        <f>IF(L59&gt;0,(AA56*L56+AA57*L57+AA58*L58)/L59,0)</f>
        <v>3.0414194787669662E-3</v>
      </c>
      <c r="AB59" s="56">
        <f>IF(J59&gt;0,(J56*AB56+J57*AB57+J58*AB58)/J59,0)</f>
        <v>2.5335921280276818E-4</v>
      </c>
      <c r="AC59" s="53">
        <f>SUM(AC56:AC58)</f>
        <v>10.81388772</v>
      </c>
      <c r="AD59" s="54">
        <f>IF(J59&gt;0,(J56*AD56+J57*AD57+J58*AD58)/J59,0)</f>
        <v>0.21686519247404842</v>
      </c>
      <c r="AE59" s="59">
        <f>SUM(AE56:AE58)</f>
        <v>124.97671200000001</v>
      </c>
      <c r="AF59" s="54">
        <f>IF(AND(Z59&gt;0),((Z56*AF56+Z57*AF57+Z58*AF58)/Z59),0)</f>
        <v>0.9223160440691639</v>
      </c>
      <c r="AG59" s="58">
        <f t="shared" si="2"/>
        <v>0.91773181170613327</v>
      </c>
      <c r="AH59" s="52">
        <f>SUM(AH56:AH58)</f>
        <v>635</v>
      </c>
      <c r="AI59" s="21">
        <f>IF(AH59&gt;0,(AI56*AH56+AI57*AH57+AI58*AH58)/AH59,0)</f>
        <v>9.3133858267716529E-2</v>
      </c>
      <c r="AJ59" s="54">
        <f>IF(J59&gt;0,(AJ56*J56+AJ57*J57+AJ58*J58)/J59,0)</f>
        <v>0.22470483131487889</v>
      </c>
      <c r="AK59" s="59">
        <f>SUM(AK56:AK58)</f>
        <v>129.86346600000002</v>
      </c>
      <c r="AL59" s="70"/>
      <c r="AM59" s="57">
        <f>SUM(AM56:AM58)</f>
        <v>1201.24</v>
      </c>
      <c r="AN59" s="124"/>
      <c r="AO59" s="125">
        <f>AN58</f>
        <v>1130.3319999999999</v>
      </c>
      <c r="AP59" s="52">
        <f>SUM(AP56:AP58)</f>
        <v>0</v>
      </c>
      <c r="AQ59" s="71"/>
      <c r="AR59" s="72"/>
      <c r="AS59" s="72"/>
      <c r="AT59" s="72"/>
      <c r="AU59" s="72"/>
    </row>
    <row r="60" spans="1:47" x14ac:dyDescent="0.2">
      <c r="A60" s="196">
        <v>15</v>
      </c>
      <c r="B60" s="23">
        <v>1</v>
      </c>
      <c r="C60" s="11" t="s">
        <v>49</v>
      </c>
      <c r="D60" s="12">
        <v>6545</v>
      </c>
      <c r="E60" s="12">
        <v>1</v>
      </c>
      <c r="F60" s="12">
        <v>7378</v>
      </c>
      <c r="G60" s="13">
        <v>0.4</v>
      </c>
      <c r="H60" s="13">
        <v>2.7</v>
      </c>
      <c r="I60" s="12">
        <v>8276</v>
      </c>
      <c r="J60" s="35">
        <v>15163</v>
      </c>
      <c r="K60" s="14">
        <v>7.9000000000000001E-2</v>
      </c>
      <c r="L60" s="25">
        <f>J60*(1-K60)</f>
        <v>13965.123000000001</v>
      </c>
      <c r="M60" s="15">
        <v>0.76300000000000001</v>
      </c>
      <c r="N60" s="26">
        <f>L60*M60</f>
        <v>10655.388849000001</v>
      </c>
      <c r="O60" s="14">
        <v>0.20399999999999999</v>
      </c>
      <c r="P60" s="26">
        <f>L60*O60</f>
        <v>2848.885092</v>
      </c>
      <c r="Q60" s="16">
        <v>3.3000000000000002E-2</v>
      </c>
      <c r="R60" s="26">
        <f>L60*Q60</f>
        <v>460.84905900000007</v>
      </c>
      <c r="S60" s="16">
        <v>0.187</v>
      </c>
      <c r="T60" s="26">
        <f>L60*S60</f>
        <v>2611.4780010000004</v>
      </c>
      <c r="U60" s="16">
        <v>0.502</v>
      </c>
      <c r="V60" s="26">
        <f>L60*U60</f>
        <v>7010.4917460000006</v>
      </c>
      <c r="W60" s="16">
        <v>0.4</v>
      </c>
      <c r="X60" s="26">
        <f>W60*L60</f>
        <v>5586.0492000000013</v>
      </c>
      <c r="Y60" s="17">
        <v>3.4099999999999998E-3</v>
      </c>
      <c r="Z60" s="61">
        <f>L60*Y60</f>
        <v>47.621069430000006</v>
      </c>
      <c r="AA60" s="28">
        <f>IF(J60&gt;0,(AC60+AK60)/J60,0)</f>
        <v>3.2602395238409284E-3</v>
      </c>
      <c r="AB60" s="17">
        <v>2.9999999999999997E-4</v>
      </c>
      <c r="AC60" s="25">
        <f>AB60*L60</f>
        <v>4.1895369000000002</v>
      </c>
      <c r="AD60" s="141">
        <v>0.21590000000000001</v>
      </c>
      <c r="AE60" s="31">
        <f>AH60*(1-AI60)*AD60</f>
        <v>43.9626375</v>
      </c>
      <c r="AF60" s="29">
        <f>IF(AND(AD60&gt;0,AB60&gt;0,Y60&gt;0),((Y60-AB60)*AD60)/((AD60-AB60)*Y60),0)</f>
        <v>0.91329250975250131</v>
      </c>
      <c r="AG60" s="62">
        <f t="shared" si="2"/>
        <v>0.90920977695198391</v>
      </c>
      <c r="AH60" s="12">
        <v>225</v>
      </c>
      <c r="AI60" s="14">
        <v>9.5000000000000001E-2</v>
      </c>
      <c r="AJ60" s="15">
        <v>0.22220000000000001</v>
      </c>
      <c r="AK60" s="31">
        <f t="shared" si="1"/>
        <v>45.245474999999999</v>
      </c>
      <c r="AL60" s="19">
        <v>1.71</v>
      </c>
      <c r="AM60" s="19">
        <v>504.16</v>
      </c>
      <c r="AN60" s="119">
        <f>AN58+AH60-AM60</f>
        <v>851.1719999999998</v>
      </c>
      <c r="AO60" s="120"/>
      <c r="AP60" s="12"/>
      <c r="AQ60" s="32"/>
      <c r="AR60" s="20"/>
      <c r="AS60" s="20"/>
      <c r="AT60" s="20"/>
      <c r="AU60" s="20"/>
    </row>
    <row r="61" spans="1:47" x14ac:dyDescent="0.2">
      <c r="A61" s="197"/>
      <c r="B61" s="34">
        <v>2</v>
      </c>
      <c r="C61" s="11" t="s">
        <v>50</v>
      </c>
      <c r="D61" s="35">
        <v>20672</v>
      </c>
      <c r="E61" s="44">
        <v>1</v>
      </c>
      <c r="F61" s="35">
        <v>16269</v>
      </c>
      <c r="G61" s="36">
        <v>0.7</v>
      </c>
      <c r="H61" s="38">
        <v>2.8</v>
      </c>
      <c r="I61" s="35">
        <v>16748</v>
      </c>
      <c r="J61" s="35">
        <v>15387</v>
      </c>
      <c r="K61" s="66">
        <v>7.9000000000000001E-2</v>
      </c>
      <c r="L61" s="38">
        <f>J61*(1-K61)</f>
        <v>14171.427000000001</v>
      </c>
      <c r="M61" s="39">
        <v>0.78100000000000003</v>
      </c>
      <c r="N61" s="26">
        <f>L61*M61</f>
        <v>11067.884487000001</v>
      </c>
      <c r="O61" s="37">
        <v>0.158</v>
      </c>
      <c r="P61" s="26">
        <f>L61*O61</f>
        <v>2239.0854660000005</v>
      </c>
      <c r="Q61" s="40">
        <v>6.0999999999999999E-2</v>
      </c>
      <c r="R61" s="26">
        <f>L61*Q61</f>
        <v>864.4570470000001</v>
      </c>
      <c r="S61" s="40">
        <v>0.191</v>
      </c>
      <c r="T61" s="26">
        <f>L61*S61</f>
        <v>2706.7425570000005</v>
      </c>
      <c r="U61" s="40">
        <v>0.54100000000000004</v>
      </c>
      <c r="V61" s="26">
        <f>L61*U61</f>
        <v>7666.7420070000016</v>
      </c>
      <c r="W61" s="40">
        <v>0.4</v>
      </c>
      <c r="X61" s="26">
        <f>W61*L61</f>
        <v>5668.5708000000013</v>
      </c>
      <c r="Y61" s="41">
        <v>3.4299999999999999E-3</v>
      </c>
      <c r="Z61" s="18">
        <f>L61*Y61</f>
        <v>48.607994610000006</v>
      </c>
      <c r="AA61" s="28">
        <f>IF(J61&gt;0,(AC61+AK61)/J61,0)</f>
        <v>3.9027835601481769E-3</v>
      </c>
      <c r="AB61" s="41">
        <v>3.2000000000000003E-4</v>
      </c>
      <c r="AC61" s="38">
        <f>AB61*L61</f>
        <v>4.534856640000001</v>
      </c>
      <c r="AD61" s="29">
        <v>0.22539999999999999</v>
      </c>
      <c r="AE61" s="42">
        <f>AH61*(1-AI61)*AD61</f>
        <v>52.533978000000005</v>
      </c>
      <c r="AF61" s="29">
        <f>IF(AND(AD61&gt;0,AB61&gt;0,Y61&gt;0),((Y61-AB61)*AD61)/((AD61-AB61)*Y61),0)</f>
        <v>0.90799461778669166</v>
      </c>
      <c r="AG61" s="30">
        <f t="shared" si="2"/>
        <v>0.91924215701357337</v>
      </c>
      <c r="AH61" s="35">
        <v>255</v>
      </c>
      <c r="AI61" s="66">
        <v>8.5999999999999993E-2</v>
      </c>
      <c r="AJ61" s="67">
        <v>0.2382</v>
      </c>
      <c r="AK61" s="42">
        <f t="shared" si="1"/>
        <v>55.517274</v>
      </c>
      <c r="AL61" s="18">
        <v>1.75</v>
      </c>
      <c r="AM61" s="18"/>
      <c r="AN61" s="122">
        <f>AN60+AH61-AM61</f>
        <v>1106.1719999999998</v>
      </c>
      <c r="AO61" s="123"/>
      <c r="AP61" s="44"/>
      <c r="AQ61" s="49"/>
      <c r="AR61" s="42"/>
      <c r="AS61" s="42"/>
      <c r="AT61" s="42"/>
      <c r="AU61" s="42"/>
    </row>
    <row r="62" spans="1:47" x14ac:dyDescent="0.2">
      <c r="A62" s="197"/>
      <c r="B62" s="34">
        <v>3</v>
      </c>
      <c r="C62" s="11" t="s">
        <v>53</v>
      </c>
      <c r="D62" s="44">
        <v>14727</v>
      </c>
      <c r="E62" s="44">
        <v>2</v>
      </c>
      <c r="F62" s="44">
        <v>14346</v>
      </c>
      <c r="G62" s="38">
        <v>1.1000000000000001</v>
      </c>
      <c r="H62" s="38">
        <v>4.0999999999999996</v>
      </c>
      <c r="I62" s="44">
        <v>15552</v>
      </c>
      <c r="J62" s="44">
        <v>15379</v>
      </c>
      <c r="K62" s="66">
        <v>7.0999999999999994E-2</v>
      </c>
      <c r="L62" s="38">
        <f>J62*(1-K62)</f>
        <v>14287.091</v>
      </c>
      <c r="M62" s="29">
        <v>0.63700000000000001</v>
      </c>
      <c r="N62" s="26">
        <f>L62*M62</f>
        <v>9100.8769670000001</v>
      </c>
      <c r="O62" s="40">
        <v>0.19800000000000001</v>
      </c>
      <c r="P62" s="26">
        <f>L62*O62</f>
        <v>2828.8440180000002</v>
      </c>
      <c r="Q62" s="40">
        <v>0.16500000000000001</v>
      </c>
      <c r="R62" s="26">
        <f>L62*Q62</f>
        <v>2357.370015</v>
      </c>
      <c r="S62" s="40">
        <v>0.2</v>
      </c>
      <c r="T62" s="26">
        <f>L62*S62</f>
        <v>2857.4182000000001</v>
      </c>
      <c r="U62" s="40">
        <v>0.52600000000000002</v>
      </c>
      <c r="V62" s="26">
        <f>L62*U62</f>
        <v>7515.0098660000003</v>
      </c>
      <c r="W62" s="40">
        <v>0.4</v>
      </c>
      <c r="X62" s="26">
        <f>W62*L62</f>
        <v>5714.8364000000001</v>
      </c>
      <c r="Y62" s="48">
        <v>3.3899999999999998E-3</v>
      </c>
      <c r="Z62" s="18">
        <f>L62*Y62</f>
        <v>48.433238490000001</v>
      </c>
      <c r="AA62" s="28">
        <f>IF(J62&gt;0,(AC62+AK62)/J62,0)</f>
        <v>3.1555989355614802E-3</v>
      </c>
      <c r="AB62" s="48">
        <v>3.3E-4</v>
      </c>
      <c r="AC62" s="38">
        <f>AB62*L62</f>
        <v>4.7147400299999997</v>
      </c>
      <c r="AD62" s="29">
        <v>0.222</v>
      </c>
      <c r="AE62" s="42">
        <f>AH62*(1-AI62)*AD62</f>
        <v>43.327296000000004</v>
      </c>
      <c r="AF62" s="29">
        <f>IF(AND(AD62&gt;0,AB62&gt;0,Y62&gt;0),((Y62-AB62)*AD62)/((AD62-AB62)*Y62),0)</f>
        <v>0.90399864903222571</v>
      </c>
      <c r="AG62" s="30">
        <f t="shared" si="2"/>
        <v>0.89674212384335206</v>
      </c>
      <c r="AH62" s="44">
        <v>214</v>
      </c>
      <c r="AI62" s="66">
        <v>8.7999999999999995E-2</v>
      </c>
      <c r="AJ62" s="67">
        <v>0.22450000000000001</v>
      </c>
      <c r="AK62" s="42">
        <f t="shared" si="1"/>
        <v>43.815215999999999</v>
      </c>
      <c r="AL62" s="18">
        <v>1.75</v>
      </c>
      <c r="AM62" s="18"/>
      <c r="AN62" s="122">
        <f>AN61+AH62-AM62</f>
        <v>1320.1719999999998</v>
      </c>
      <c r="AO62" s="123"/>
      <c r="AP62" s="44"/>
      <c r="AQ62" s="49"/>
      <c r="AR62" s="42"/>
      <c r="AS62" s="42"/>
      <c r="AT62" s="42"/>
      <c r="AU62" s="42"/>
    </row>
    <row r="63" spans="1:47" s="22" customFormat="1" ht="13.5" thickBot="1" x14ac:dyDescent="0.25">
      <c r="A63" s="198"/>
      <c r="B63" s="50" t="s">
        <v>38</v>
      </c>
      <c r="C63" s="51"/>
      <c r="D63" s="52">
        <f>SUM(D60:D62)</f>
        <v>41944</v>
      </c>
      <c r="E63" s="68"/>
      <c r="F63" s="52">
        <f>SUM(F60:F62)</f>
        <v>37993</v>
      </c>
      <c r="G63" s="53"/>
      <c r="H63" s="69"/>
      <c r="I63" s="52">
        <f>SUM(I60:I62)</f>
        <v>40576</v>
      </c>
      <c r="J63" s="52">
        <f>SUM(J60:J62)</f>
        <v>45929</v>
      </c>
      <c r="K63" s="21">
        <f>IF(J63&gt;0,(J60*K60+J61*K61+J62*K62)/J63,0)</f>
        <v>7.6321256722332281E-2</v>
      </c>
      <c r="L63" s="53">
        <f>L60+L61+L62</f>
        <v>42423.641000000003</v>
      </c>
      <c r="M63" s="54">
        <f>IF(L63&gt;0,N63/L63,0)</f>
        <v>0.72657955744534042</v>
      </c>
      <c r="N63" s="55">
        <f>N60+N61+N62</f>
        <v>30824.150303000002</v>
      </c>
      <c r="O63" s="21">
        <f>IF(L63&gt;0,P63/L63,0)</f>
        <v>0.18661327480118928</v>
      </c>
      <c r="P63" s="55">
        <f>P60+P61+P62</f>
        <v>7916.8145760000007</v>
      </c>
      <c r="Q63" s="21">
        <f>IF(L63&gt;0,R63/L63,0)</f>
        <v>8.6807167753470291E-2</v>
      </c>
      <c r="R63" s="55">
        <f>R60+R61+R62</f>
        <v>3682.6761210000004</v>
      </c>
      <c r="S63" s="21">
        <f>IF(L63&gt;0,T63/L63,0)</f>
        <v>0.19271421700933214</v>
      </c>
      <c r="T63" s="55">
        <f>T60+T61+T62</f>
        <v>8175.638758000001</v>
      </c>
      <c r="U63" s="21">
        <f>IF(L63&gt;0,V63/L63,0)</f>
        <v>0.52311030114081913</v>
      </c>
      <c r="V63" s="55">
        <f>V60+V61+V62</f>
        <v>22192.243619000001</v>
      </c>
      <c r="W63" s="21">
        <f>IF(L63&gt;0,X63/L63,0)</f>
        <v>0.4</v>
      </c>
      <c r="X63" s="55">
        <f>X60+X61+X62</f>
        <v>16969.456400000003</v>
      </c>
      <c r="Y63" s="56">
        <f>IF(L63&gt;0,Z63/L63,0)</f>
        <v>3.4099454719127005E-3</v>
      </c>
      <c r="Z63" s="57">
        <f>SUM(Z60:Z62)</f>
        <v>144.66230253000001</v>
      </c>
      <c r="AA63" s="63">
        <f>IF(L63&gt;0,(AA60*L60+AA61*L61+AA62*L62)/L63,0)</f>
        <v>3.4396384655246822E-3</v>
      </c>
      <c r="AB63" s="56">
        <f>IF(J63&gt;0,(J60*AB60+J61*AB61+J62*AB62)/J63,0)</f>
        <v>3.1674562912321192E-4</v>
      </c>
      <c r="AC63" s="53">
        <f>SUM(AC60:AC62)</f>
        <v>13.439133570000001</v>
      </c>
      <c r="AD63" s="54">
        <f>IF(J63&gt;0,(J60*AD60+J61*AD61+J62*AD62)/J63,0)</f>
        <v>0.22112520411940167</v>
      </c>
      <c r="AE63" s="59">
        <f>SUM(AE60:AE62)</f>
        <v>139.82391150000001</v>
      </c>
      <c r="AF63" s="54">
        <f>IF(AND(Z63&gt;0),((Z60*AF60+Z61*AF61+Z62*AF62)/Z63),0)</f>
        <v>0.90840076073081266</v>
      </c>
      <c r="AG63" s="58">
        <f t="shared" si="2"/>
        <v>0.90917433341146647</v>
      </c>
      <c r="AH63" s="52">
        <f>SUM(AH60:AH62)</f>
        <v>694</v>
      </c>
      <c r="AI63" s="21">
        <f>IF(J63&gt;0,(AI60*J60+AI61*J61+AI62*J62)/J63,0)</f>
        <v>8.9640945807659647E-2</v>
      </c>
      <c r="AJ63" s="54">
        <f>IF(J63&gt;0,(AJ60*J60+AJ61*J61+AJ62*J62)/J63,0)</f>
        <v>0.22833041215789587</v>
      </c>
      <c r="AK63" s="59">
        <f>SUM(AK60:AK62)</f>
        <v>144.57796500000001</v>
      </c>
      <c r="AL63" s="70"/>
      <c r="AM63" s="57">
        <f>SUM(AM60:AM62)</f>
        <v>504.16</v>
      </c>
      <c r="AN63" s="124"/>
      <c r="AO63" s="125">
        <f>AN62</f>
        <v>1320.1719999999998</v>
      </c>
      <c r="AP63" s="52">
        <f>SUM(AP60:AP62)</f>
        <v>0</v>
      </c>
      <c r="AQ63" s="71"/>
      <c r="AR63" s="72"/>
      <c r="AS63" s="72"/>
      <c r="AT63" s="72"/>
      <c r="AU63" s="72"/>
    </row>
    <row r="64" spans="1:47" x14ac:dyDescent="0.2">
      <c r="A64" s="196">
        <v>16</v>
      </c>
      <c r="B64" s="23">
        <v>1</v>
      </c>
      <c r="C64" s="11" t="s">
        <v>49</v>
      </c>
      <c r="D64" s="12">
        <v>9387</v>
      </c>
      <c r="E64" s="12">
        <v>0</v>
      </c>
      <c r="F64" s="12">
        <v>12486</v>
      </c>
      <c r="G64" s="13">
        <v>0.3</v>
      </c>
      <c r="H64" s="13">
        <v>3.3</v>
      </c>
      <c r="I64" s="12">
        <v>13913</v>
      </c>
      <c r="J64" s="12">
        <v>15291</v>
      </c>
      <c r="K64" s="14">
        <v>7.0000000000000007E-2</v>
      </c>
      <c r="L64" s="25">
        <f>J64*(1-K64)</f>
        <v>14220.63</v>
      </c>
      <c r="M64" s="15">
        <v>0.68500000000000005</v>
      </c>
      <c r="N64" s="26">
        <f>L64*M64</f>
        <v>9741.1315500000001</v>
      </c>
      <c r="O64" s="14">
        <v>0.29399999999999998</v>
      </c>
      <c r="P64" s="26">
        <f>L64*O64</f>
        <v>4180.8652199999997</v>
      </c>
      <c r="Q64" s="16">
        <v>2.1000000000000001E-2</v>
      </c>
      <c r="R64" s="26">
        <f>L64*Q64</f>
        <v>298.63323000000003</v>
      </c>
      <c r="S64" s="16">
        <v>0.19900000000000001</v>
      </c>
      <c r="T64" s="26">
        <f>L64*S64</f>
        <v>2829.9053699999999</v>
      </c>
      <c r="U64" s="16">
        <v>0.53200000000000003</v>
      </c>
      <c r="V64" s="26">
        <f>L64*U64</f>
        <v>7565.3751599999996</v>
      </c>
      <c r="W64" s="16">
        <v>0.4</v>
      </c>
      <c r="X64" s="26">
        <f>W64*L64</f>
        <v>5688.2520000000004</v>
      </c>
      <c r="Y64" s="17">
        <v>3.3800000000000002E-3</v>
      </c>
      <c r="Z64" s="61">
        <f>L64*Y64</f>
        <v>48.065729400000002</v>
      </c>
      <c r="AA64" s="28">
        <f>IF(J64&gt;0,(AC64+AK64)/J64,0)</f>
        <v>3.2460329474854493E-3</v>
      </c>
      <c r="AB64" s="17">
        <v>3.4000000000000002E-4</v>
      </c>
      <c r="AC64" s="25">
        <f>AB64*L64</f>
        <v>4.8350141999999998</v>
      </c>
      <c r="AD64" s="141">
        <v>0.22120000000000001</v>
      </c>
      <c r="AE64" s="31">
        <f>AH64*(1-AI64)*AD64</f>
        <v>45.085426400000003</v>
      </c>
      <c r="AF64" s="29">
        <f>IF(AND(AD64&gt;0,AB64&gt;0,Y64&gt;0),((Y64-AB64)*AD64)/((AD64-AB64)*Y64),0)</f>
        <v>0.90079286618688548</v>
      </c>
      <c r="AG64" s="62">
        <f t="shared" si="2"/>
        <v>0.89664374553085724</v>
      </c>
      <c r="AH64" s="12">
        <v>223</v>
      </c>
      <c r="AI64" s="14">
        <v>8.5999999999999993E-2</v>
      </c>
      <c r="AJ64" s="15">
        <v>0.2198</v>
      </c>
      <c r="AK64" s="31">
        <f t="shared" si="1"/>
        <v>44.8000756</v>
      </c>
      <c r="AL64" s="19">
        <v>1.65</v>
      </c>
      <c r="AM64" s="19"/>
      <c r="AN64" s="119">
        <f>AN62+AH64-AM64</f>
        <v>1543.1719999999998</v>
      </c>
      <c r="AO64" s="120"/>
      <c r="AP64" s="12"/>
      <c r="AQ64" s="32"/>
      <c r="AR64" s="20"/>
      <c r="AS64" s="20"/>
      <c r="AT64" s="20"/>
      <c r="AU64" s="20"/>
    </row>
    <row r="65" spans="1:47" x14ac:dyDescent="0.2">
      <c r="A65" s="197"/>
      <c r="B65" s="34">
        <v>2</v>
      </c>
      <c r="C65" s="11" t="s">
        <v>52</v>
      </c>
      <c r="D65" s="35">
        <v>21407</v>
      </c>
      <c r="E65" s="44">
        <v>1</v>
      </c>
      <c r="F65" s="35">
        <v>14626</v>
      </c>
      <c r="G65" s="36">
        <v>0.4</v>
      </c>
      <c r="H65" s="38">
        <v>3.8</v>
      </c>
      <c r="I65" s="35">
        <v>16014</v>
      </c>
      <c r="J65" s="35">
        <v>14957</v>
      </c>
      <c r="K65" s="66">
        <v>7.3999999999999996E-2</v>
      </c>
      <c r="L65" s="38">
        <f>J65*(1-K65)</f>
        <v>13850.182000000001</v>
      </c>
      <c r="M65" s="39">
        <v>0.77300000000000002</v>
      </c>
      <c r="N65" s="26">
        <f>L65*M65</f>
        <v>10706.190686</v>
      </c>
      <c r="O65" s="37">
        <v>0.13</v>
      </c>
      <c r="P65" s="26">
        <f>L65*O65</f>
        <v>1800.5236600000001</v>
      </c>
      <c r="Q65" s="40">
        <v>9.7000000000000003E-2</v>
      </c>
      <c r="R65" s="26">
        <f>L65*Q65</f>
        <v>1343.467654</v>
      </c>
      <c r="S65" s="40">
        <v>0.187</v>
      </c>
      <c r="T65" s="26">
        <f>L65*S65</f>
        <v>2589.9840340000001</v>
      </c>
      <c r="U65" s="40">
        <v>0.54</v>
      </c>
      <c r="V65" s="26">
        <f>L65*U65</f>
        <v>7479.0982800000011</v>
      </c>
      <c r="W65" s="40">
        <v>0.4</v>
      </c>
      <c r="X65" s="26">
        <f>W65*L65</f>
        <v>5540.0728000000008</v>
      </c>
      <c r="Y65" s="41">
        <v>3.3800000000000002E-3</v>
      </c>
      <c r="Z65" s="18">
        <f>L65*Y65</f>
        <v>46.813615160000005</v>
      </c>
      <c r="AA65" s="28">
        <f>IF(J65&gt;0,(AC65+AK65)/J65,0)</f>
        <v>3.1989730935348001E-3</v>
      </c>
      <c r="AB65" s="41">
        <v>3.3E-4</v>
      </c>
      <c r="AC65" s="38">
        <f>AB65*L65</f>
        <v>4.57056006</v>
      </c>
      <c r="AD65" s="29">
        <v>0.22589999999999999</v>
      </c>
      <c r="AE65" s="42">
        <f>AH65*(1-AI65)*AD65</f>
        <v>43.199986500000001</v>
      </c>
      <c r="AF65" s="29">
        <f>IF(AND(AD65&gt;0,AB65&gt;0,Y65&gt;0),((Y65-AB65)*AD65)/((AD65-AB65)*Y65),0)</f>
        <v>0.90368699098378769</v>
      </c>
      <c r="AG65" s="30">
        <f t="shared" si="2"/>
        <v>0.89815161746886518</v>
      </c>
      <c r="AH65" s="35">
        <v>209</v>
      </c>
      <c r="AI65" s="66">
        <v>8.5000000000000006E-2</v>
      </c>
      <c r="AJ65" s="67">
        <v>0.2263</v>
      </c>
      <c r="AK65" s="42">
        <f t="shared" si="1"/>
        <v>43.276480500000005</v>
      </c>
      <c r="AL65" s="18">
        <v>1.7</v>
      </c>
      <c r="AM65" s="18"/>
      <c r="AN65" s="122">
        <f>AN64+AH65-AM65</f>
        <v>1752.1719999999998</v>
      </c>
      <c r="AO65" s="123"/>
      <c r="AP65" s="44"/>
      <c r="AQ65" s="49"/>
      <c r="AR65" s="42"/>
      <c r="AS65" s="42"/>
      <c r="AT65" s="42"/>
      <c r="AU65" s="42"/>
    </row>
    <row r="66" spans="1:47" x14ac:dyDescent="0.2">
      <c r="A66" s="197"/>
      <c r="B66" s="34">
        <v>3</v>
      </c>
      <c r="C66" s="11" t="s">
        <v>53</v>
      </c>
      <c r="D66" s="44">
        <v>11397</v>
      </c>
      <c r="E66" s="44">
        <v>0</v>
      </c>
      <c r="F66" s="44">
        <v>14569</v>
      </c>
      <c r="G66" s="38">
        <v>0.4</v>
      </c>
      <c r="H66" s="38">
        <v>2.6</v>
      </c>
      <c r="I66" s="44">
        <v>15864</v>
      </c>
      <c r="J66" s="44">
        <v>14979</v>
      </c>
      <c r="K66" s="66">
        <v>8.5999999999999993E-2</v>
      </c>
      <c r="L66" s="38">
        <f>J66*(1-K66)</f>
        <v>13690.806</v>
      </c>
      <c r="M66" s="29">
        <v>0.79700000000000004</v>
      </c>
      <c r="N66" s="26">
        <f>L66*M66</f>
        <v>10911.572382</v>
      </c>
      <c r="O66" s="40">
        <v>4.2999999999999997E-2</v>
      </c>
      <c r="P66" s="26">
        <f>L66*O66</f>
        <v>588.70465799999999</v>
      </c>
      <c r="Q66" s="40">
        <v>0.156</v>
      </c>
      <c r="R66" s="26">
        <f>L66*Q66</f>
        <v>2135.7657360000003</v>
      </c>
      <c r="S66" s="40">
        <v>0.192</v>
      </c>
      <c r="T66" s="26">
        <f>L66*S66</f>
        <v>2628.6347519999999</v>
      </c>
      <c r="U66" s="40">
        <v>0.54100000000000004</v>
      </c>
      <c r="V66" s="26">
        <f>L66*U66</f>
        <v>7406.7260460000007</v>
      </c>
      <c r="W66" s="40">
        <v>0.39</v>
      </c>
      <c r="X66" s="26">
        <f>W66*L66</f>
        <v>5339.4143400000003</v>
      </c>
      <c r="Y66" s="48">
        <v>3.3300000000000001E-3</v>
      </c>
      <c r="Z66" s="18">
        <f>L66*Y66</f>
        <v>45.590383980000006</v>
      </c>
      <c r="AA66" s="28">
        <f>IF(J66&gt;0,(AC66+AK66)/J66,0)</f>
        <v>3.3092160638226852E-3</v>
      </c>
      <c r="AB66" s="48">
        <v>3.2000000000000003E-4</v>
      </c>
      <c r="AC66" s="38">
        <f>AB66*L66</f>
        <v>4.3810579200000008</v>
      </c>
      <c r="AD66" s="29">
        <v>0.22</v>
      </c>
      <c r="AE66" s="42">
        <f>AH66*(1-AI66)*AD66</f>
        <v>43.468700000000005</v>
      </c>
      <c r="AF66" s="29">
        <f>IF(AND(AD66&gt;0,AB66&gt;0,Y66&gt;0),((Y66-AB66)*AD66)/((AD66-AB66)*Y66),0)</f>
        <v>0.90522058839611641</v>
      </c>
      <c r="AG66" s="30">
        <f t="shared" si="2"/>
        <v>0.90456604113294958</v>
      </c>
      <c r="AH66" s="44">
        <v>215</v>
      </c>
      <c r="AI66" s="66">
        <v>8.1000000000000003E-2</v>
      </c>
      <c r="AJ66" s="67">
        <v>0.22869999999999999</v>
      </c>
      <c r="AK66" s="42">
        <f t="shared" si="1"/>
        <v>45.187689499999998</v>
      </c>
      <c r="AL66" s="18">
        <v>1.7</v>
      </c>
      <c r="AM66" s="18"/>
      <c r="AN66" s="122">
        <f>AN65+AH66-AM66</f>
        <v>1967.1719999999998</v>
      </c>
      <c r="AO66" s="123"/>
      <c r="AP66" s="44"/>
      <c r="AQ66" s="49"/>
      <c r="AR66" s="42"/>
      <c r="AS66" s="42"/>
      <c r="AT66" s="42"/>
      <c r="AU66" s="42"/>
    </row>
    <row r="67" spans="1:47" s="22" customFormat="1" ht="13.5" thickBot="1" x14ac:dyDescent="0.25">
      <c r="A67" s="198"/>
      <c r="B67" s="50" t="s">
        <v>38</v>
      </c>
      <c r="C67" s="51"/>
      <c r="D67" s="52">
        <f>SUM(D64:D66)</f>
        <v>42191</v>
      </c>
      <c r="E67" s="68"/>
      <c r="F67" s="52">
        <f>SUM(F64:F66)</f>
        <v>41681</v>
      </c>
      <c r="G67" s="53"/>
      <c r="H67" s="69"/>
      <c r="I67" s="52">
        <f>SUM(I64:I66)</f>
        <v>45791</v>
      </c>
      <c r="J67" s="52">
        <f>SUM(J64:J66)</f>
        <v>45227</v>
      </c>
      <c r="K67" s="21">
        <f>IF(J67&gt;0,(J64*K64+J65*K65+J66*K66)/J67,0)</f>
        <v>7.6621973599840798E-2</v>
      </c>
      <c r="L67" s="53">
        <f>L64+L65+L66</f>
        <v>41761.618000000002</v>
      </c>
      <c r="M67" s="54">
        <f>IF(L67&gt;0,N67/L67,0)</f>
        <v>0.75090229066316339</v>
      </c>
      <c r="N67" s="55">
        <f>N64+N65+N66</f>
        <v>31358.894617999998</v>
      </c>
      <c r="O67" s="21">
        <f>IF(L67&gt;0,P67/L67,0)</f>
        <v>0.15732373056043947</v>
      </c>
      <c r="P67" s="55">
        <f>P64+P65+P66</f>
        <v>6570.0935379999992</v>
      </c>
      <c r="Q67" s="21">
        <f>IF(L67&gt;0,R67/L67,0)</f>
        <v>9.0462649699060996E-2</v>
      </c>
      <c r="R67" s="55">
        <f>R64+R65+R66</f>
        <v>3777.8666200000002</v>
      </c>
      <c r="S67" s="21">
        <f>IF(L67&gt;0,T67/L67,0)</f>
        <v>0.19272539095587721</v>
      </c>
      <c r="T67" s="55">
        <f>T64+T65+T66</f>
        <v>8048.5241559999995</v>
      </c>
      <c r="U67" s="21">
        <f>IF(L67&gt;0,V67/L67,0)</f>
        <v>0.53760367919652918</v>
      </c>
      <c r="V67" s="55">
        <f>V64+V65+V66</f>
        <v>22451.199486000001</v>
      </c>
      <c r="W67" s="21">
        <f>IF(L67&gt;0,X67/L67,0)</f>
        <v>0.39672167730665991</v>
      </c>
      <c r="X67" s="55">
        <f>X64+X65+X66</f>
        <v>16567.739140000001</v>
      </c>
      <c r="Y67" s="56">
        <f>IF(L67&gt;0,Z67/L67,0)</f>
        <v>3.3636083865332994E-3</v>
      </c>
      <c r="Z67" s="57">
        <f>SUM(Z64:Z66)</f>
        <v>140.46972854000001</v>
      </c>
      <c r="AA67" s="63">
        <f>IF(L67&gt;0,(AA64*L64+AA65*L65+AA66*L66)/L67,0)</f>
        <v>3.2511390773805747E-3</v>
      </c>
      <c r="AB67" s="56">
        <f>IF(J67&gt;0,(J64*AB64+J65*AB65+J66*AB66)/J67,0)</f>
        <v>3.3006898534061513E-4</v>
      </c>
      <c r="AC67" s="53">
        <f>SUM(AC64:AC66)</f>
        <v>13.786632180000002</v>
      </c>
      <c r="AD67" s="54">
        <f>IF(J67&gt;0,(J64*AD64+J65*AD65+J66*AD66)/J67,0)</f>
        <v>0.22235689963959582</v>
      </c>
      <c r="AE67" s="59">
        <f>SUM(AE64:AE66)</f>
        <v>131.75411290000002</v>
      </c>
      <c r="AF67" s="54">
        <f>IF(AND(Z67&gt;0),((Z64*AF64+Z65*AF65+Z66*AF66)/Z67),0)</f>
        <v>0.90319442276173667</v>
      </c>
      <c r="AG67" s="58">
        <f t="shared" si="2"/>
        <v>0.89979647531973439</v>
      </c>
      <c r="AH67" s="52">
        <f>SUM(AH64:AH66)</f>
        <v>647</v>
      </c>
      <c r="AI67" s="21">
        <f>IF(AH67&gt;0,(AI64*AH64+AI65*AH65+AI66*AH66)/AH67,0)</f>
        <v>8.4015455950540954E-2</v>
      </c>
      <c r="AJ67" s="54">
        <f>IF(J67&gt;0,(AJ64*J64+AJ65*J65+AJ66*J66)/J67,0)</f>
        <v>0.22489725606385566</v>
      </c>
      <c r="AK67" s="59">
        <f>SUM(AK64:AK66)</f>
        <v>133.26424560000001</v>
      </c>
      <c r="AL67" s="70"/>
      <c r="AM67" s="57">
        <f>SUM(AM64:AM66)</f>
        <v>0</v>
      </c>
      <c r="AN67" s="124"/>
      <c r="AO67" s="125">
        <f>AN66</f>
        <v>1967.1719999999998</v>
      </c>
      <c r="AP67" s="52">
        <f>SUM(AP64:AP66)</f>
        <v>0</v>
      </c>
      <c r="AQ67" s="71"/>
      <c r="AR67" s="72"/>
      <c r="AS67" s="72"/>
      <c r="AT67" s="72"/>
      <c r="AU67" s="72"/>
    </row>
    <row r="68" spans="1:47" x14ac:dyDescent="0.2">
      <c r="A68" s="196">
        <v>17</v>
      </c>
      <c r="B68" s="23">
        <v>1</v>
      </c>
      <c r="C68" s="11" t="s">
        <v>49</v>
      </c>
      <c r="D68" s="12">
        <v>10535</v>
      </c>
      <c r="E68" s="12">
        <v>0</v>
      </c>
      <c r="F68" s="12">
        <v>13226</v>
      </c>
      <c r="G68" s="13">
        <v>0.8</v>
      </c>
      <c r="H68" s="13">
        <v>3.1</v>
      </c>
      <c r="I68" s="12">
        <v>14215</v>
      </c>
      <c r="J68" s="12">
        <v>15034</v>
      </c>
      <c r="K68" s="14">
        <v>7.8E-2</v>
      </c>
      <c r="L68" s="25">
        <f>J68*(1-K68)</f>
        <v>13861.348</v>
      </c>
      <c r="M68" s="15">
        <v>0.77400000000000002</v>
      </c>
      <c r="N68" s="26">
        <f>L68*M68</f>
        <v>10728.683352</v>
      </c>
      <c r="O68" s="14">
        <v>0.21</v>
      </c>
      <c r="P68" s="26">
        <f>L68*O68</f>
        <v>2910.8830800000001</v>
      </c>
      <c r="Q68" s="16">
        <v>1.6E-2</v>
      </c>
      <c r="R68" s="26">
        <f>L68*Q68</f>
        <v>221.78156799999999</v>
      </c>
      <c r="S68" s="16">
        <v>0.19</v>
      </c>
      <c r="T68" s="26">
        <f>L68*S68</f>
        <v>2633.6561200000001</v>
      </c>
      <c r="U68" s="16">
        <v>0.52500000000000002</v>
      </c>
      <c r="V68" s="26">
        <f>L68*U68</f>
        <v>7277.2076999999999</v>
      </c>
      <c r="W68" s="16">
        <v>0.39</v>
      </c>
      <c r="X68" s="26">
        <f>W68*L68</f>
        <v>5405.9257200000002</v>
      </c>
      <c r="Y68" s="17">
        <v>3.2399999999999998E-3</v>
      </c>
      <c r="Z68" s="61">
        <f>L68*Y68</f>
        <v>44.91076752</v>
      </c>
      <c r="AA68" s="28">
        <f>IF(J68&gt;0,(AC68+AK68)/J68,0)</f>
        <v>3.172853156844486E-3</v>
      </c>
      <c r="AB68" s="17">
        <v>3.2000000000000003E-4</v>
      </c>
      <c r="AC68" s="25">
        <f>AB68*L68</f>
        <v>4.4356313600000004</v>
      </c>
      <c r="AD68" s="141">
        <v>0.2117</v>
      </c>
      <c r="AE68" s="31">
        <f>AH68*(1-AI68)*AD68</f>
        <v>42.227798999999997</v>
      </c>
      <c r="AF68" s="29">
        <f>IF(AND(AD68&gt;0,AB68&gt;0,Y68&gt;0),((Y68-AB68)*AD68)/((AD68-AB68)*Y68),0)</f>
        <v>0.90259891202900622</v>
      </c>
      <c r="AG68" s="62">
        <f t="shared" ref="AG68:AG99" si="3">IF(AND(AA68&gt;0,AJ68&gt;0,AB68&gt;0),((AJ68*(AA68-AB68))/(AA68*(AJ68-AB68))),0)</f>
        <v>0.9004729013052224</v>
      </c>
      <c r="AH68" s="12">
        <v>218</v>
      </c>
      <c r="AI68" s="14">
        <v>8.5000000000000006E-2</v>
      </c>
      <c r="AJ68" s="15">
        <v>0.21690000000000001</v>
      </c>
      <c r="AK68" s="31">
        <f t="shared" si="1"/>
        <v>43.265042999999999</v>
      </c>
      <c r="AL68" s="19">
        <v>1.7</v>
      </c>
      <c r="AM68" s="19"/>
      <c r="AN68" s="119">
        <f>AN66+AH68-AM68</f>
        <v>2185.1719999999996</v>
      </c>
      <c r="AO68" s="120"/>
      <c r="AP68" s="12"/>
      <c r="AQ68" s="32"/>
      <c r="AR68" s="20"/>
      <c r="AS68" s="20"/>
      <c r="AT68" s="20"/>
      <c r="AU68" s="20"/>
    </row>
    <row r="69" spans="1:47" x14ac:dyDescent="0.2">
      <c r="A69" s="197"/>
      <c r="B69" s="34">
        <v>2</v>
      </c>
      <c r="C69" s="11" t="s">
        <v>52</v>
      </c>
      <c r="D69" s="35">
        <v>20180</v>
      </c>
      <c r="E69" s="44">
        <v>2</v>
      </c>
      <c r="F69" s="35">
        <v>14571</v>
      </c>
      <c r="G69" s="36">
        <v>0.6</v>
      </c>
      <c r="H69" s="38">
        <v>4.5</v>
      </c>
      <c r="I69" s="35">
        <v>15931</v>
      </c>
      <c r="J69" s="35">
        <v>15065</v>
      </c>
      <c r="K69" s="66">
        <v>7.1999999999999995E-2</v>
      </c>
      <c r="L69" s="38">
        <f>J69*(1-K69)</f>
        <v>13980.320000000002</v>
      </c>
      <c r="M69" s="39">
        <v>0.71499999999999997</v>
      </c>
      <c r="N69" s="26">
        <f>L69*M69</f>
        <v>9995.9288000000015</v>
      </c>
      <c r="O69" s="37">
        <v>0.14799999999999999</v>
      </c>
      <c r="P69" s="26">
        <f>L69*O69</f>
        <v>2069.08736</v>
      </c>
      <c r="Q69" s="40">
        <v>0.13700000000000001</v>
      </c>
      <c r="R69" s="26">
        <f>L69*Q69</f>
        <v>1915.3038400000003</v>
      </c>
      <c r="S69" s="40">
        <v>0.186</v>
      </c>
      <c r="T69" s="26">
        <f>L69*S69</f>
        <v>2600.3395200000004</v>
      </c>
      <c r="U69" s="40">
        <v>0.54</v>
      </c>
      <c r="V69" s="26">
        <f>L69*U69</f>
        <v>7549.372800000001</v>
      </c>
      <c r="W69" s="40">
        <v>0.4</v>
      </c>
      <c r="X69" s="26">
        <f>W69*L69</f>
        <v>5592.1280000000006</v>
      </c>
      <c r="Y69" s="41">
        <v>3.2000000000000002E-3</v>
      </c>
      <c r="Z69" s="18">
        <f>L69*Y69</f>
        <v>44.737024000000005</v>
      </c>
      <c r="AA69" s="28">
        <f>IF(J69&gt;0,(AC69+AK69)/J69,0)</f>
        <v>2.9834295652173921E-3</v>
      </c>
      <c r="AB69" s="41">
        <v>3.3E-4</v>
      </c>
      <c r="AC69" s="38">
        <f>AB69*L69</f>
        <v>4.6135056000000008</v>
      </c>
      <c r="AD69" s="29">
        <v>0.2152</v>
      </c>
      <c r="AE69" s="42">
        <f>AH69*(1-AI69)*AD69</f>
        <v>40.2570336</v>
      </c>
      <c r="AF69" s="29">
        <f>IF(AND(AD69&gt;0,AB69&gt;0,Y69&gt;0),((Y69-AB69)*AD69)/((AD69-AB69)*Y69),0)</f>
        <v>0.89825243170289004</v>
      </c>
      <c r="AG69" s="30">
        <f t="shared" si="3"/>
        <v>0.8907524393732722</v>
      </c>
      <c r="AH69" s="35">
        <v>204</v>
      </c>
      <c r="AI69" s="66">
        <v>8.3000000000000004E-2</v>
      </c>
      <c r="AJ69" s="67">
        <v>0.21560000000000001</v>
      </c>
      <c r="AK69" s="42">
        <f t="shared" si="1"/>
        <v>40.331860800000008</v>
      </c>
      <c r="AL69" s="18">
        <v>1.7</v>
      </c>
      <c r="AM69" s="18"/>
      <c r="AN69" s="122">
        <f>AN68+AH69-AM69</f>
        <v>2389.1719999999996</v>
      </c>
      <c r="AO69" s="123"/>
      <c r="AP69" s="44"/>
      <c r="AQ69" s="49"/>
      <c r="AR69" s="42"/>
      <c r="AS69" s="42"/>
      <c r="AT69" s="42"/>
      <c r="AU69" s="42"/>
    </row>
    <row r="70" spans="1:47" x14ac:dyDescent="0.2">
      <c r="A70" s="197"/>
      <c r="B70" s="34">
        <v>3</v>
      </c>
      <c r="C70" s="11" t="s">
        <v>54</v>
      </c>
      <c r="D70" s="44">
        <v>13080</v>
      </c>
      <c r="E70" s="44">
        <v>1</v>
      </c>
      <c r="F70" s="44">
        <v>15263</v>
      </c>
      <c r="G70" s="38">
        <v>0.9</v>
      </c>
      <c r="H70" s="38">
        <v>3.3</v>
      </c>
      <c r="I70" s="44">
        <v>16407</v>
      </c>
      <c r="J70" s="44">
        <v>14923</v>
      </c>
      <c r="K70" s="66">
        <v>7.9000000000000001E-2</v>
      </c>
      <c r="L70" s="38">
        <f>J70*(1-K70)</f>
        <v>13744.083000000001</v>
      </c>
      <c r="M70" s="29">
        <v>0.73699999999999999</v>
      </c>
      <c r="N70" s="26">
        <f>L70*M70</f>
        <v>10129.389171000001</v>
      </c>
      <c r="O70" s="40">
        <v>0.249</v>
      </c>
      <c r="P70" s="26">
        <f>L70*O70</f>
        <v>3422.2766670000001</v>
      </c>
      <c r="Q70" s="40">
        <v>1.4E-2</v>
      </c>
      <c r="R70" s="26">
        <f>L70*Q70</f>
        <v>192.41716200000002</v>
      </c>
      <c r="S70" s="40">
        <v>0.187</v>
      </c>
      <c r="T70" s="26">
        <f>L70*S70</f>
        <v>2570.143521</v>
      </c>
      <c r="U70" s="40">
        <v>0.52700000000000002</v>
      </c>
      <c r="V70" s="26">
        <f>L70*U70</f>
        <v>7243.1317410000011</v>
      </c>
      <c r="W70" s="40">
        <v>0.39</v>
      </c>
      <c r="X70" s="26">
        <f>W70*L70</f>
        <v>5360.1923700000007</v>
      </c>
      <c r="Y70" s="48">
        <v>3.2200000000000002E-3</v>
      </c>
      <c r="Z70" s="18">
        <f>L70*Y70</f>
        <v>44.255947260000006</v>
      </c>
      <c r="AA70" s="28">
        <f>IF(J70&gt;0,(AC70+AK70)/J70,0)</f>
        <v>2.8624144830127992E-3</v>
      </c>
      <c r="AB70" s="48">
        <v>3.1E-4</v>
      </c>
      <c r="AC70" s="38">
        <f>AB70*L70</f>
        <v>4.2606657300000004</v>
      </c>
      <c r="AD70" s="29">
        <v>0.2238</v>
      </c>
      <c r="AE70" s="42">
        <f>AH70*(1-AI70)*AD70</f>
        <v>39.770155200000005</v>
      </c>
      <c r="AF70" s="29">
        <f>IF(AND(AD70&gt;0,AB70&gt;0,Y70&gt;0),((Y70-AB70)*AD70)/((AD70-AB70)*Y70),0)</f>
        <v>0.9049802553451195</v>
      </c>
      <c r="AG70" s="30">
        <f t="shared" si="3"/>
        <v>0.89297904267257089</v>
      </c>
      <c r="AH70" s="44">
        <v>194</v>
      </c>
      <c r="AI70" s="66">
        <v>8.4000000000000005E-2</v>
      </c>
      <c r="AJ70" s="67">
        <v>0.21640000000000001</v>
      </c>
      <c r="AK70" s="42">
        <f t="shared" si="1"/>
        <v>38.455145600000002</v>
      </c>
      <c r="AL70" s="18">
        <v>1.55</v>
      </c>
      <c r="AM70" s="18"/>
      <c r="AN70" s="122">
        <f>AN69+AH70-AM70</f>
        <v>2583.1719999999996</v>
      </c>
      <c r="AO70" s="123"/>
      <c r="AP70" s="44"/>
      <c r="AQ70" s="49"/>
      <c r="AR70" s="42"/>
      <c r="AS70" s="42"/>
      <c r="AT70" s="42"/>
      <c r="AU70" s="42"/>
    </row>
    <row r="71" spans="1:47" s="22" customFormat="1" ht="13.5" thickBot="1" x14ac:dyDescent="0.25">
      <c r="A71" s="198"/>
      <c r="B71" s="50" t="s">
        <v>38</v>
      </c>
      <c r="C71" s="51"/>
      <c r="D71" s="52">
        <f>SUM(D68:D70)</f>
        <v>43795</v>
      </c>
      <c r="E71" s="68"/>
      <c r="F71" s="52">
        <f>SUM(F68:F70)</f>
        <v>43060</v>
      </c>
      <c r="G71" s="53"/>
      <c r="H71" s="69"/>
      <c r="I71" s="52">
        <f>SUM(I68:I70)</f>
        <v>46553</v>
      </c>
      <c r="J71" s="52">
        <f>SUM(J68:J70)</f>
        <v>45022</v>
      </c>
      <c r="K71" s="21">
        <f>IF(J71&gt;0,(J68*K68+J69*K69+J70*K70)/J71,0)</f>
        <v>7.6323775043312156E-2</v>
      </c>
      <c r="L71" s="53">
        <f>L68+L69+L70</f>
        <v>41585.751000000004</v>
      </c>
      <c r="M71" s="54">
        <f>IF(L71&gt;0,N71/L71,0)</f>
        <v>0.74193685531854414</v>
      </c>
      <c r="N71" s="55">
        <f>N68+N69+N70</f>
        <v>30854.001323000004</v>
      </c>
      <c r="O71" s="21">
        <f>IF(L71&gt;0,P71/L71,0)</f>
        <v>0.20204629963277562</v>
      </c>
      <c r="P71" s="55">
        <f>P68+P69+P70</f>
        <v>8402.2471069999992</v>
      </c>
      <c r="Q71" s="21">
        <f>IF(L71&gt;0,R71/L71,0)</f>
        <v>5.6016845048680264E-2</v>
      </c>
      <c r="R71" s="55">
        <f>R68+R69+R70</f>
        <v>2329.5025700000006</v>
      </c>
      <c r="S71" s="21">
        <f>IF(L71&gt;0,T71/L71,0)</f>
        <v>0.18766377841775661</v>
      </c>
      <c r="T71" s="55">
        <f>T68+T69+T70</f>
        <v>7804.139161000001</v>
      </c>
      <c r="U71" s="21">
        <f>IF(L71&gt;0,V71/L71,0)</f>
        <v>0.53070370764736219</v>
      </c>
      <c r="V71" s="55">
        <f>V68+V69+V70</f>
        <v>22069.712241000001</v>
      </c>
      <c r="W71" s="21">
        <f>IF(L71&gt;0,X71/L71,0)</f>
        <v>0.39336180534529719</v>
      </c>
      <c r="X71" s="55">
        <f>X68+X69+X70</f>
        <v>16358.246090000001</v>
      </c>
      <c r="Y71" s="56">
        <f>IF(L71&gt;0,Z71/L71,0)</f>
        <v>3.2199427823246473E-3</v>
      </c>
      <c r="Z71" s="57">
        <f>SUM(Z68:Z70)</f>
        <v>133.90373878</v>
      </c>
      <c r="AA71" s="63">
        <f>IF(L71&gt;0,(AA68*L68+AA69*L69+AA70*L70)/L71,0)</f>
        <v>3.0065727083791274E-3</v>
      </c>
      <c r="AB71" s="56">
        <f>IF(J71&gt;0,(J68*AB68+J69*AB69+J70*AB70)/J71,0)</f>
        <v>3.2003154013593356E-4</v>
      </c>
      <c r="AC71" s="53">
        <f>SUM(AC68:AC70)</f>
        <v>13.309802690000001</v>
      </c>
      <c r="AD71" s="54">
        <f>IF(J71&gt;0,(J68*AD68+J69*AD69+J70*AD70)/J71,0)</f>
        <v>0.21688181777797522</v>
      </c>
      <c r="AE71" s="59">
        <f>SUM(AE68:AE70)</f>
        <v>122.25498780000001</v>
      </c>
      <c r="AF71" s="54">
        <f>IF(AND(Z71&gt;0),((Z68*AF68+Z69*AF69+Z70*AF70)/Z71),0)</f>
        <v>0.90193380744514218</v>
      </c>
      <c r="AG71" s="58">
        <f t="shared" si="3"/>
        <v>0.89488007279026516</v>
      </c>
      <c r="AH71" s="52">
        <f>SUM(AH68:AH70)</f>
        <v>616</v>
      </c>
      <c r="AI71" s="21">
        <f>IF(AH71&gt;0,(AI68*AH68+AI69*AH69+AI70*AH70)/AH71,0)</f>
        <v>8.4022727272727277E-2</v>
      </c>
      <c r="AJ71" s="54">
        <f>IF(J71&gt;0,(AJ68*J68+AJ69*J69+AJ70*J70)/J71,0)</f>
        <v>0.21629927146728267</v>
      </c>
      <c r="AK71" s="59">
        <f>SUM(AK68:AK70)</f>
        <v>122.05204940000002</v>
      </c>
      <c r="AL71" s="70"/>
      <c r="AM71" s="57">
        <f>SUM(AM68:AM70)</f>
        <v>0</v>
      </c>
      <c r="AN71" s="124"/>
      <c r="AO71" s="125">
        <f>AN70</f>
        <v>2583.1719999999996</v>
      </c>
      <c r="AP71" s="52">
        <f>SUM(AP68:AP70)</f>
        <v>0</v>
      </c>
      <c r="AQ71" s="71"/>
      <c r="AR71" s="72"/>
      <c r="AS71" s="72"/>
      <c r="AT71" s="72"/>
      <c r="AU71" s="72"/>
    </row>
    <row r="72" spans="1:47" x14ac:dyDescent="0.2">
      <c r="A72" s="196">
        <v>18</v>
      </c>
      <c r="B72" s="23">
        <v>1</v>
      </c>
      <c r="C72" s="11" t="s">
        <v>50</v>
      </c>
      <c r="D72" s="12">
        <v>5100</v>
      </c>
      <c r="E72" s="12">
        <v>0</v>
      </c>
      <c r="F72" s="12">
        <v>10566</v>
      </c>
      <c r="G72" s="13">
        <v>0.6</v>
      </c>
      <c r="H72" s="13">
        <v>3.9</v>
      </c>
      <c r="I72" s="12">
        <v>11858</v>
      </c>
      <c r="J72" s="12">
        <v>14208</v>
      </c>
      <c r="K72" s="14">
        <v>0.08</v>
      </c>
      <c r="L72" s="25">
        <f>J72*(1-K72)</f>
        <v>13071.36</v>
      </c>
      <c r="M72" s="15">
        <v>0.72299999999999998</v>
      </c>
      <c r="N72" s="26">
        <f>L72*M72</f>
        <v>9450.593280000001</v>
      </c>
      <c r="O72" s="14">
        <v>0.161</v>
      </c>
      <c r="P72" s="26">
        <f>L72*O72</f>
        <v>2104.4889600000001</v>
      </c>
      <c r="Q72" s="16">
        <v>0.11600000000000001</v>
      </c>
      <c r="R72" s="26">
        <f>L72*Q72</f>
        <v>1516.2777600000002</v>
      </c>
      <c r="S72" s="16">
        <v>0.188</v>
      </c>
      <c r="T72" s="26">
        <f>L72*S72</f>
        <v>2457.4156800000001</v>
      </c>
      <c r="U72" s="16">
        <v>0.52800000000000002</v>
      </c>
      <c r="V72" s="26">
        <f>L72*U72</f>
        <v>6901.6780800000006</v>
      </c>
      <c r="W72" s="16">
        <v>0.39</v>
      </c>
      <c r="X72" s="26">
        <f>W72*L72</f>
        <v>5097.8304000000007</v>
      </c>
      <c r="Y72" s="17">
        <v>3.2799999999999999E-3</v>
      </c>
      <c r="Z72" s="61">
        <f>L72*Y72</f>
        <v>42.874060800000002</v>
      </c>
      <c r="AA72" s="28">
        <f>IF(J72&gt;0,(AC72+AK72)/J72,0)</f>
        <v>3.1237894847972974E-3</v>
      </c>
      <c r="AB72" s="17">
        <v>3.1E-4</v>
      </c>
      <c r="AC72" s="25">
        <f>AB72*L72</f>
        <v>4.0521216000000004</v>
      </c>
      <c r="AD72" s="141">
        <v>0.21060000000000001</v>
      </c>
      <c r="AE72" s="31">
        <f>AH72*(1-AI72)*AD72</f>
        <v>39.801504600000001</v>
      </c>
      <c r="AF72" s="29">
        <f>IF(AND(AD72&gt;0,AB72&gt;0,Y72&gt;0),((Y72-AB72)*AD72)/((AD72-AB72)*Y72),0)</f>
        <v>0.90682263401643959</v>
      </c>
      <c r="AG72" s="62">
        <f t="shared" si="3"/>
        <v>0.90207197234501657</v>
      </c>
      <c r="AH72" s="12">
        <v>207</v>
      </c>
      <c r="AI72" s="14">
        <v>8.6999999999999994E-2</v>
      </c>
      <c r="AJ72" s="15">
        <v>0.21340000000000001</v>
      </c>
      <c r="AK72" s="31">
        <f t="shared" ref="AK72:AK78" si="4">AH72*(1-AI72)*AJ72</f>
        <v>40.330679400000001</v>
      </c>
      <c r="AL72" s="19">
        <v>1.65</v>
      </c>
      <c r="AM72" s="19">
        <v>1001.4</v>
      </c>
      <c r="AN72" s="119">
        <f>AN70+AH72-AM72</f>
        <v>1788.7719999999995</v>
      </c>
      <c r="AO72" s="120"/>
      <c r="AP72" s="12"/>
      <c r="AQ72" s="32"/>
      <c r="AR72" s="20"/>
      <c r="AS72" s="20"/>
      <c r="AT72" s="20"/>
      <c r="AU72" s="20"/>
    </row>
    <row r="73" spans="1:47" x14ac:dyDescent="0.2">
      <c r="A73" s="197"/>
      <c r="B73" s="34">
        <v>2</v>
      </c>
      <c r="C73" s="11" t="s">
        <v>52</v>
      </c>
      <c r="D73" s="35">
        <v>18944</v>
      </c>
      <c r="E73" s="44">
        <v>5</v>
      </c>
      <c r="F73" s="35">
        <v>14944</v>
      </c>
      <c r="G73" s="36">
        <v>0.5</v>
      </c>
      <c r="H73" s="38">
        <v>4.8</v>
      </c>
      <c r="I73" s="35">
        <v>16610</v>
      </c>
      <c r="J73" s="35">
        <v>14819</v>
      </c>
      <c r="K73" s="66">
        <v>7.9000000000000001E-2</v>
      </c>
      <c r="L73" s="38">
        <f>J73*(1-K73)</f>
        <v>13648.299000000001</v>
      </c>
      <c r="M73" s="39">
        <v>0.82099999999999995</v>
      </c>
      <c r="N73" s="26">
        <f>L73*M73</f>
        <v>11205.253479000001</v>
      </c>
      <c r="O73" s="37">
        <v>0.10299999999999999</v>
      </c>
      <c r="P73" s="26">
        <f>L73*O73</f>
        <v>1405.774797</v>
      </c>
      <c r="Q73" s="40">
        <v>7.5999999999999998E-2</v>
      </c>
      <c r="R73" s="26">
        <f>L73*Q73</f>
        <v>1037.270724</v>
      </c>
      <c r="S73" s="40">
        <v>0.189</v>
      </c>
      <c r="T73" s="26">
        <f>L73*S73</f>
        <v>2579.528511</v>
      </c>
      <c r="U73" s="40">
        <v>0.53300000000000003</v>
      </c>
      <c r="V73" s="26">
        <f>L73*U73</f>
        <v>7274.5433670000011</v>
      </c>
      <c r="W73" s="40">
        <v>0.4</v>
      </c>
      <c r="X73" s="26">
        <f>W73*L73</f>
        <v>5459.3196000000007</v>
      </c>
      <c r="Y73" s="41">
        <v>3.2599999999999999E-3</v>
      </c>
      <c r="Z73" s="18">
        <f>L73*Y73</f>
        <v>44.493454740000004</v>
      </c>
      <c r="AA73" s="28">
        <f>IF(J73&gt;0,(AC73+AK73)/J73,0)</f>
        <v>2.9914077663809979E-3</v>
      </c>
      <c r="AB73" s="41">
        <v>3.1E-4</v>
      </c>
      <c r="AC73" s="38">
        <f>AB73*L73</f>
        <v>4.2309726900000006</v>
      </c>
      <c r="AD73" s="29">
        <v>0.22170000000000001</v>
      </c>
      <c r="AE73" s="42">
        <f>AH73*(1-AI73)*AD73</f>
        <v>40.500599400000006</v>
      </c>
      <c r="AF73" s="29">
        <f>IF(AND(AD73&gt;0,AB73&gt;0,Y73&gt;0),((Y73-AB73)*AD73)/((AD73-AB73)*Y73),0)</f>
        <v>0.90617506734499842</v>
      </c>
      <c r="AG73" s="30">
        <f t="shared" si="3"/>
        <v>0.89763759607145599</v>
      </c>
      <c r="AH73" s="35">
        <v>199</v>
      </c>
      <c r="AI73" s="66">
        <v>8.2000000000000003E-2</v>
      </c>
      <c r="AJ73" s="67">
        <v>0.2195</v>
      </c>
      <c r="AK73" s="42">
        <f t="shared" si="4"/>
        <v>40.098699000000003</v>
      </c>
      <c r="AL73" s="18">
        <v>1.6</v>
      </c>
      <c r="AM73" s="18"/>
      <c r="AN73" s="122">
        <f>AN72+AH73-AM73</f>
        <v>1987.7719999999995</v>
      </c>
      <c r="AO73" s="123"/>
      <c r="AP73" s="44"/>
      <c r="AQ73" s="49"/>
      <c r="AR73" s="42"/>
      <c r="AS73" s="42"/>
      <c r="AT73" s="42"/>
      <c r="AU73" s="42"/>
    </row>
    <row r="74" spans="1:47" x14ac:dyDescent="0.2">
      <c r="A74" s="197"/>
      <c r="B74" s="34">
        <v>3</v>
      </c>
      <c r="C74" s="11" t="s">
        <v>54</v>
      </c>
      <c r="D74" s="44">
        <v>18350</v>
      </c>
      <c r="E74" s="44">
        <v>0</v>
      </c>
      <c r="F74" s="44">
        <v>16277</v>
      </c>
      <c r="G74" s="38">
        <v>1.2</v>
      </c>
      <c r="H74" s="38">
        <v>3</v>
      </c>
      <c r="I74" s="44">
        <v>17859</v>
      </c>
      <c r="J74" s="44">
        <v>14952</v>
      </c>
      <c r="K74" s="66">
        <v>7.9000000000000001E-2</v>
      </c>
      <c r="L74" s="38">
        <f>J74*(1-K74)</f>
        <v>13770.792000000001</v>
      </c>
      <c r="M74" s="29">
        <v>0.70899999999999996</v>
      </c>
      <c r="N74" s="26">
        <f>L74*M74</f>
        <v>9763.4915280000005</v>
      </c>
      <c r="O74" s="40">
        <v>0.26700000000000002</v>
      </c>
      <c r="P74" s="26">
        <f>L74*O74</f>
        <v>3676.8014640000006</v>
      </c>
      <c r="Q74" s="40">
        <v>2.4E-2</v>
      </c>
      <c r="R74" s="26">
        <f>L74*Q74</f>
        <v>330.49900800000006</v>
      </c>
      <c r="S74" s="40">
        <v>0.19900000000000001</v>
      </c>
      <c r="T74" s="26">
        <f>L74*S74</f>
        <v>2740.3876080000005</v>
      </c>
      <c r="U74" s="40">
        <v>0.503</v>
      </c>
      <c r="V74" s="26">
        <f>L74*U74</f>
        <v>6926.7083760000005</v>
      </c>
      <c r="W74" s="40">
        <v>0.4</v>
      </c>
      <c r="X74" s="26">
        <f>W74*L74</f>
        <v>5508.3168000000005</v>
      </c>
      <c r="Y74" s="48">
        <v>3.2399999999999998E-3</v>
      </c>
      <c r="Z74" s="18">
        <f>L74*Y74</f>
        <v>44.617366080000004</v>
      </c>
      <c r="AA74" s="28">
        <f>IF(J74&gt;0,(AC74+AK74)/J74,0)</f>
        <v>2.9411499090422687E-3</v>
      </c>
      <c r="AB74" s="48">
        <v>3.2000000000000003E-4</v>
      </c>
      <c r="AC74" s="38">
        <f>AB74*L74</f>
        <v>4.4066534400000004</v>
      </c>
      <c r="AD74" s="29">
        <v>0.22189999999999999</v>
      </c>
      <c r="AE74" s="42">
        <f>AH74*(1-AI74)*AD74</f>
        <v>39.911155900000004</v>
      </c>
      <c r="AF74" s="29">
        <f>IF(AND(AD74&gt;0,AB74&gt;0,Y74&gt;0),((Y74-AB74)*AD74)/((AD74-AB74)*Y74),0)</f>
        <v>0.90253610712737586</v>
      </c>
      <c r="AG74" s="30">
        <f t="shared" si="3"/>
        <v>0.89249719516483961</v>
      </c>
      <c r="AH74" s="44">
        <v>197</v>
      </c>
      <c r="AI74" s="66">
        <v>8.6999999999999994E-2</v>
      </c>
      <c r="AJ74" s="67">
        <v>0.22</v>
      </c>
      <c r="AK74" s="42">
        <f t="shared" si="4"/>
        <v>39.569420000000001</v>
      </c>
      <c r="AL74" s="18">
        <v>1.65</v>
      </c>
      <c r="AM74" s="18"/>
      <c r="AN74" s="122">
        <f>AN73+AH74-AM74</f>
        <v>2184.7719999999995</v>
      </c>
      <c r="AO74" s="123"/>
      <c r="AP74" s="44"/>
      <c r="AQ74" s="49"/>
      <c r="AR74" s="42"/>
      <c r="AS74" s="42"/>
      <c r="AT74" s="42"/>
      <c r="AU74" s="42"/>
    </row>
    <row r="75" spans="1:47" s="22" customFormat="1" ht="13.5" thickBot="1" x14ac:dyDescent="0.25">
      <c r="A75" s="198"/>
      <c r="B75" s="50" t="s">
        <v>38</v>
      </c>
      <c r="C75" s="51"/>
      <c r="D75" s="52">
        <f>SUM(D72:D74)</f>
        <v>42394</v>
      </c>
      <c r="E75" s="68"/>
      <c r="F75" s="52">
        <f>SUM(F72:F74)</f>
        <v>41787</v>
      </c>
      <c r="G75" s="53"/>
      <c r="H75" s="69"/>
      <c r="I75" s="52">
        <f>SUM(I72:I74)</f>
        <v>46327</v>
      </c>
      <c r="J75" s="52">
        <f>SUM(J72:J74)</f>
        <v>43979</v>
      </c>
      <c r="K75" s="21">
        <f>IF(J75&gt;0,(J72*K72+J73*K73+J74*K74)/J75,0)</f>
        <v>7.932306328020193E-2</v>
      </c>
      <c r="L75" s="53">
        <f>L72+L73+L74</f>
        <v>40490.451000000001</v>
      </c>
      <c r="M75" s="54">
        <f>IF(L75&gt;0,N75/L75,0)</f>
        <v>0.75127190573896052</v>
      </c>
      <c r="N75" s="55">
        <f>N72+N73+N74</f>
        <v>30419.338286999999</v>
      </c>
      <c r="O75" s="21">
        <f>IF(L75&gt;0,P75/L75,0)</f>
        <v>0.17750025113328574</v>
      </c>
      <c r="P75" s="55">
        <f>P72+P73+P74</f>
        <v>7187.0652210000007</v>
      </c>
      <c r="Q75" s="21">
        <f>IF(L75&gt;0,R75/L75,0)</f>
        <v>7.1227843127753751E-2</v>
      </c>
      <c r="R75" s="55">
        <f>R72+R73+R74</f>
        <v>2884.0474920000001</v>
      </c>
      <c r="S75" s="21">
        <f>IF(L75&gt;0,T75/L75,0)</f>
        <v>0.19207817169040675</v>
      </c>
      <c r="T75" s="55">
        <f>T72+T73+T74</f>
        <v>7777.3317990000014</v>
      </c>
      <c r="U75" s="21">
        <f>IF(L75&gt;0,V75/L75,0)</f>
        <v>0.52118287897064919</v>
      </c>
      <c r="V75" s="55">
        <f>V72+V73+V74</f>
        <v>21102.929823000002</v>
      </c>
      <c r="W75" s="21">
        <f>IF(L75&gt;0,X75/L75,0)</f>
        <v>0.39677174255233666</v>
      </c>
      <c r="X75" s="55">
        <f>X72+X73+X74</f>
        <v>16065.466800000002</v>
      </c>
      <c r="Y75" s="56">
        <f>IF(L75&gt;0,Z75/L75,0)</f>
        <v>3.2596545200249808E-3</v>
      </c>
      <c r="Z75" s="57">
        <f>SUM(Z72:Z74)</f>
        <v>131.98488162000001</v>
      </c>
      <c r="AA75" s="63">
        <f>IF(L75&gt;0,(AA72*L72+AA73*L73+AA74*L74)/L75,0)</f>
        <v>3.0170513088315569E-3</v>
      </c>
      <c r="AB75" s="56">
        <f>IF(J75&gt;0,(J72*AB72+J73*AB73+J74*AB74)/J75,0)</f>
        <v>3.1339980445212488E-4</v>
      </c>
      <c r="AC75" s="53">
        <f>SUM(AC72:AC74)</f>
        <v>12.689747730000001</v>
      </c>
      <c r="AD75" s="54">
        <f>IF(J75&gt;0,(J72*AD72+J73*AD73+J74*AD74)/J75,0)</f>
        <v>0.21818199367880126</v>
      </c>
      <c r="AE75" s="59">
        <f>SUM(AE72:AE74)</f>
        <v>120.21325990000003</v>
      </c>
      <c r="AF75" s="54">
        <f>IF(AND(Z75&gt;0),((Z72*AF72+Z73*AF73+Z74*AF74)/Z75),0)</f>
        <v>0.90515527624707326</v>
      </c>
      <c r="AG75" s="58">
        <f t="shared" si="3"/>
        <v>0.89741572607550968</v>
      </c>
      <c r="AH75" s="52">
        <f>SUM(AH72:AH74)</f>
        <v>603</v>
      </c>
      <c r="AI75" s="21">
        <f>IF(AH75&gt;0,(AI72*AH72+AI73*AH73+AI74*AH74)/AH75,0)</f>
        <v>8.5349917081260357E-2</v>
      </c>
      <c r="AJ75" s="54">
        <f>IF(J75&gt;0,(AJ72*J72+AJ73*J73+AJ74*J74)/J75,0)</f>
        <v>0.21769930421337458</v>
      </c>
      <c r="AK75" s="59">
        <f>SUM(AK72:AK74)</f>
        <v>119.9987984</v>
      </c>
      <c r="AL75" s="70"/>
      <c r="AM75" s="57">
        <f>SUM(AM72:AM74)</f>
        <v>1001.4</v>
      </c>
      <c r="AN75" s="124"/>
      <c r="AO75" s="125">
        <f>AN74</f>
        <v>2184.7719999999995</v>
      </c>
      <c r="AP75" s="52">
        <f>SUM(AP72:AP74)</f>
        <v>0</v>
      </c>
      <c r="AQ75" s="71"/>
      <c r="AR75" s="72"/>
      <c r="AS75" s="72"/>
      <c r="AT75" s="72"/>
      <c r="AU75" s="72"/>
    </row>
    <row r="76" spans="1:47" x14ac:dyDescent="0.2">
      <c r="A76" s="196">
        <v>19</v>
      </c>
      <c r="B76" s="23">
        <v>1</v>
      </c>
      <c r="C76" s="11" t="s">
        <v>50</v>
      </c>
      <c r="D76" s="12">
        <v>5800</v>
      </c>
      <c r="E76" s="12">
        <v>0</v>
      </c>
      <c r="F76" s="12">
        <v>12092</v>
      </c>
      <c r="G76" s="13">
        <v>0.6</v>
      </c>
      <c r="H76" s="13">
        <v>3.2</v>
      </c>
      <c r="I76" s="12">
        <v>13878</v>
      </c>
      <c r="J76" s="12">
        <v>14265</v>
      </c>
      <c r="K76" s="14">
        <v>8.1000000000000003E-2</v>
      </c>
      <c r="L76" s="25">
        <f>J76*(1-K76)</f>
        <v>13109.535</v>
      </c>
      <c r="M76" s="15">
        <v>0.65</v>
      </c>
      <c r="N76" s="26">
        <f>L76*M76</f>
        <v>8521.1977499999994</v>
      </c>
      <c r="O76" s="14">
        <v>0.224</v>
      </c>
      <c r="P76" s="26">
        <f>L76*O76</f>
        <v>2936.53584</v>
      </c>
      <c r="Q76" s="16">
        <v>0.126</v>
      </c>
      <c r="R76" s="26">
        <f>L76*Q76</f>
        <v>1651.80141</v>
      </c>
      <c r="S76" s="16">
        <v>0.19</v>
      </c>
      <c r="T76" s="26">
        <f>L76*S76</f>
        <v>2490.8116500000001</v>
      </c>
      <c r="U76" s="16">
        <v>0.52300000000000002</v>
      </c>
      <c r="V76" s="26">
        <f>L76*U76</f>
        <v>6856.2868050000006</v>
      </c>
      <c r="W76" s="16">
        <v>0.4</v>
      </c>
      <c r="X76" s="26">
        <f>W76*L76</f>
        <v>5243.8140000000003</v>
      </c>
      <c r="Y76" s="17">
        <v>3.2399999999999998E-3</v>
      </c>
      <c r="Z76" s="61">
        <f>L76*Y76</f>
        <v>42.474893399999999</v>
      </c>
      <c r="AA76" s="28">
        <f>IF(J76&gt;0,(AC76+AK76)/J76,0)</f>
        <v>3.3642210339992996E-3</v>
      </c>
      <c r="AB76" s="17">
        <v>3.1E-4</v>
      </c>
      <c r="AC76" s="25">
        <f>AB76*L76</f>
        <v>4.0639558500000001</v>
      </c>
      <c r="AD76" s="141">
        <v>0.20710000000000001</v>
      </c>
      <c r="AE76" s="31">
        <f>AH76*(1-AI76)*AD76</f>
        <v>38.993616400000008</v>
      </c>
      <c r="AF76" s="29">
        <f>IF(AND(AD76&gt;0,AB76&gt;0,Y76&gt;0),((Y76-AB76)*AD76)/((AD76-AB76)*Y76),0)</f>
        <v>0.90567666010546866</v>
      </c>
      <c r="AG76" s="62">
        <f t="shared" si="3"/>
        <v>0.9090617808351491</v>
      </c>
      <c r="AH76" s="12">
        <v>206</v>
      </c>
      <c r="AI76" s="14">
        <v>8.5999999999999993E-2</v>
      </c>
      <c r="AJ76" s="15">
        <v>0.23330000000000001</v>
      </c>
      <c r="AK76" s="31">
        <f t="shared" si="4"/>
        <v>43.926657200000008</v>
      </c>
      <c r="AL76" s="19">
        <v>1.63</v>
      </c>
      <c r="AM76" s="19">
        <v>1005.38</v>
      </c>
      <c r="AN76" s="119">
        <f>AN74+AH76-AM76</f>
        <v>1385.3919999999994</v>
      </c>
      <c r="AO76" s="120"/>
      <c r="AP76" s="12"/>
      <c r="AQ76" s="32"/>
      <c r="AR76" s="20"/>
      <c r="AS76" s="20"/>
      <c r="AT76" s="20"/>
      <c r="AU76" s="20"/>
    </row>
    <row r="77" spans="1:47" x14ac:dyDescent="0.2">
      <c r="A77" s="197"/>
      <c r="B77" s="34">
        <v>2</v>
      </c>
      <c r="C77" s="11" t="s">
        <v>53</v>
      </c>
      <c r="D77" s="35">
        <v>19191</v>
      </c>
      <c r="E77" s="44">
        <v>5</v>
      </c>
      <c r="F77" s="35">
        <v>13498</v>
      </c>
      <c r="G77" s="36">
        <v>0.7</v>
      </c>
      <c r="H77" s="38">
        <v>4.4000000000000004</v>
      </c>
      <c r="I77" s="35">
        <v>14761</v>
      </c>
      <c r="J77" s="35">
        <v>15086</v>
      </c>
      <c r="K77" s="66">
        <v>8.5000000000000006E-2</v>
      </c>
      <c r="L77" s="38">
        <f>J77*(1-K77)</f>
        <v>13803.69</v>
      </c>
      <c r="M77" s="39">
        <v>0.59099999999999997</v>
      </c>
      <c r="N77" s="26">
        <f>L77*M77</f>
        <v>8157.9807899999996</v>
      </c>
      <c r="O77" s="37">
        <v>0.23200000000000001</v>
      </c>
      <c r="P77" s="26">
        <f>L77*O77</f>
        <v>3202.4560800000004</v>
      </c>
      <c r="Q77" s="40">
        <v>0.17599999999999999</v>
      </c>
      <c r="R77" s="26">
        <f>L77*Q77</f>
        <v>2429.4494399999999</v>
      </c>
      <c r="S77" s="40">
        <v>0.19600000000000001</v>
      </c>
      <c r="T77" s="26">
        <f>L77*S77</f>
        <v>2705.52324</v>
      </c>
      <c r="U77" s="40">
        <v>0.52400000000000002</v>
      </c>
      <c r="V77" s="26">
        <f>L77*U77</f>
        <v>7233.1335600000002</v>
      </c>
      <c r="W77" s="40">
        <v>0.39</v>
      </c>
      <c r="X77" s="26">
        <f>W77*L77</f>
        <v>5383.4391000000005</v>
      </c>
      <c r="Y77" s="41">
        <v>3.2100000000000002E-3</v>
      </c>
      <c r="Z77" s="18">
        <f>L77*Y77</f>
        <v>44.309844900000002</v>
      </c>
      <c r="AA77" s="28">
        <f>IF(J77&gt;0,(AC77+AK77)/J77,0)</f>
        <v>2.8273390825931327E-3</v>
      </c>
      <c r="AB77" s="41">
        <v>3.1E-4</v>
      </c>
      <c r="AC77" s="38">
        <f>AB77*L77</f>
        <v>4.2791439000000002</v>
      </c>
      <c r="AD77" s="29">
        <v>0.21560000000000001</v>
      </c>
      <c r="AE77" s="42">
        <f>AH77*(1-AI77)*AD77</f>
        <v>38.073882000000005</v>
      </c>
      <c r="AF77" s="29">
        <f>IF(AND(AD77&gt;0,AB77&gt;0,Y77&gt;0),((Y77-AB77)*AD77)/((AD77-AB77)*Y77),0)</f>
        <v>0.90472765200137939</v>
      </c>
      <c r="AG77" s="30">
        <f t="shared" si="3"/>
        <v>0.89162826720505006</v>
      </c>
      <c r="AH77" s="35">
        <v>193</v>
      </c>
      <c r="AI77" s="66">
        <v>8.5000000000000006E-2</v>
      </c>
      <c r="AJ77" s="67">
        <v>0.21729999999999999</v>
      </c>
      <c r="AK77" s="42">
        <f t="shared" si="4"/>
        <v>38.374093500000001</v>
      </c>
      <c r="AL77" s="18">
        <v>1.65</v>
      </c>
      <c r="AM77" s="18"/>
      <c r="AN77" s="122">
        <f>AN76+AH77-AM77</f>
        <v>1578.3919999999994</v>
      </c>
      <c r="AO77" s="123"/>
      <c r="AP77" s="44"/>
      <c r="AQ77" s="49"/>
      <c r="AR77" s="42"/>
      <c r="AS77" s="42"/>
      <c r="AT77" s="42"/>
      <c r="AU77" s="42"/>
    </row>
    <row r="78" spans="1:47" x14ac:dyDescent="0.2">
      <c r="A78" s="197"/>
      <c r="B78" s="34">
        <v>3</v>
      </c>
      <c r="C78" s="11" t="s">
        <v>54</v>
      </c>
      <c r="D78" s="44">
        <v>17137</v>
      </c>
      <c r="E78" s="44">
        <v>0</v>
      </c>
      <c r="F78" s="44">
        <v>15843</v>
      </c>
      <c r="G78" s="38">
        <v>1.1000000000000001</v>
      </c>
      <c r="H78" s="38">
        <v>4.2</v>
      </c>
      <c r="I78" s="44">
        <v>17159</v>
      </c>
      <c r="J78" s="44">
        <v>15174</v>
      </c>
      <c r="K78" s="66">
        <v>8.3000000000000004E-2</v>
      </c>
      <c r="L78" s="38">
        <f>J78*(1-K78)</f>
        <v>13914.558000000001</v>
      </c>
      <c r="M78" s="29">
        <v>0.76700000000000002</v>
      </c>
      <c r="N78" s="26">
        <f>L78*M78</f>
        <v>10672.465986000001</v>
      </c>
      <c r="O78" s="40">
        <v>0.19900000000000001</v>
      </c>
      <c r="P78" s="26">
        <f>L78*O78</f>
        <v>2768.9970420000004</v>
      </c>
      <c r="Q78" s="40">
        <v>3.4000000000000002E-2</v>
      </c>
      <c r="R78" s="26">
        <f>L78*Q78</f>
        <v>473.09497200000004</v>
      </c>
      <c r="S78" s="40">
        <v>0.21299999999999999</v>
      </c>
      <c r="T78" s="26">
        <f>L78*S78</f>
        <v>2963.8008540000001</v>
      </c>
      <c r="U78" s="40">
        <v>0.504</v>
      </c>
      <c r="V78" s="26">
        <f>L78*U78</f>
        <v>7012.9372320000002</v>
      </c>
      <c r="W78" s="40">
        <v>0.4</v>
      </c>
      <c r="X78" s="26">
        <f>W78*L78</f>
        <v>5565.8232000000007</v>
      </c>
      <c r="Y78" s="48">
        <v>3.1800000000000001E-3</v>
      </c>
      <c r="Z78" s="18">
        <f>L78*Y78</f>
        <v>44.248294440000002</v>
      </c>
      <c r="AA78" s="28">
        <f>IF(J78&gt;0,(AC78+AK78)/J78,0)</f>
        <v>2.9407029893238437E-3</v>
      </c>
      <c r="AB78" s="48">
        <v>3.2000000000000003E-4</v>
      </c>
      <c r="AC78" s="38">
        <f>AB78*L78</f>
        <v>4.4526585600000006</v>
      </c>
      <c r="AD78" s="29">
        <v>0.21410000000000001</v>
      </c>
      <c r="AE78" s="42">
        <f>AH78*(1-AI78)*AD78</f>
        <v>39.5053038</v>
      </c>
      <c r="AF78" s="29">
        <f>IF(AND(AD78&gt;0,AB78&gt;0,Y78&gt;0),((Y78-AB78)*AD78)/((AD78-AB78)*Y78),0)</f>
        <v>0.90071730710052245</v>
      </c>
      <c r="AG78" s="30">
        <f t="shared" si="3"/>
        <v>0.89249437099294238</v>
      </c>
      <c r="AH78" s="44">
        <v>201</v>
      </c>
      <c r="AI78" s="66">
        <v>8.2000000000000003E-2</v>
      </c>
      <c r="AJ78" s="67">
        <v>0.2177</v>
      </c>
      <c r="AK78" s="42">
        <f t="shared" si="4"/>
        <v>40.169568599999998</v>
      </c>
      <c r="AL78" s="18">
        <v>1.55</v>
      </c>
      <c r="AM78" s="18"/>
      <c r="AN78" s="122">
        <f>AN77+AH78-AM78</f>
        <v>1779.3919999999994</v>
      </c>
      <c r="AO78" s="123"/>
      <c r="AP78" s="44"/>
      <c r="AQ78" s="49"/>
      <c r="AR78" s="42"/>
      <c r="AS78" s="42"/>
      <c r="AT78" s="42"/>
      <c r="AU78" s="42"/>
    </row>
    <row r="79" spans="1:47" s="22" customFormat="1" ht="13.5" thickBot="1" x14ac:dyDescent="0.25">
      <c r="A79" s="198"/>
      <c r="B79" s="50" t="s">
        <v>38</v>
      </c>
      <c r="C79" s="51"/>
      <c r="D79" s="52">
        <f>SUM(D76:D78)</f>
        <v>42128</v>
      </c>
      <c r="E79" s="68"/>
      <c r="F79" s="52">
        <f>SUM(F76:F78)</f>
        <v>41433</v>
      </c>
      <c r="G79" s="53"/>
      <c r="H79" s="69"/>
      <c r="I79" s="52">
        <f>SUM(I76:I78)</f>
        <v>45798</v>
      </c>
      <c r="J79" s="52">
        <f>SUM(J76:J78)</f>
        <v>44525</v>
      </c>
      <c r="K79" s="21">
        <f>IF(J79&gt;0,(J76*K76+J77*K77+J78*K78)/J79,0)</f>
        <v>8.3036878158338032E-2</v>
      </c>
      <c r="L79" s="53">
        <f>L76+L77+L78</f>
        <v>40827.782999999996</v>
      </c>
      <c r="M79" s="54">
        <f>IF(L79&gt;0,N79/L79,0)</f>
        <v>0.66992725336078152</v>
      </c>
      <c r="N79" s="55">
        <f>N76+N77+N78</f>
        <v>27351.644526000004</v>
      </c>
      <c r="O79" s="21">
        <f>IF(L79&gt;0,P79/L79,0)</f>
        <v>0.21818448878304272</v>
      </c>
      <c r="P79" s="55">
        <f>P76+P77+P78</f>
        <v>8907.9889620000013</v>
      </c>
      <c r="Q79" s="21">
        <f>IF(L79&gt;0,R79/L79,0)</f>
        <v>0.11155016234900633</v>
      </c>
      <c r="R79" s="55">
        <f>R76+R77+R78</f>
        <v>4554.3458220000002</v>
      </c>
      <c r="S79" s="21">
        <f>IF(L79&gt;0,T79/L79,0)</f>
        <v>0.19986722629538814</v>
      </c>
      <c r="T79" s="55">
        <f>T76+T77+T78</f>
        <v>8160.1357440000002</v>
      </c>
      <c r="U79" s="21">
        <f>IF(L79&gt;0,V79/L79,0)</f>
        <v>0.51686268629869037</v>
      </c>
      <c r="V79" s="55">
        <f>V76+V77+V78</f>
        <v>21102.357597000002</v>
      </c>
      <c r="W79" s="21">
        <f>IF(L79&gt;0,X79/L79,0)</f>
        <v>0.39661904492830297</v>
      </c>
      <c r="X79" s="55">
        <f>X76+X77+X78</f>
        <v>16193.076300000002</v>
      </c>
      <c r="Y79" s="56">
        <f>IF(L79&gt;0,Z79/L79,0)</f>
        <v>3.2094084741265531E-3</v>
      </c>
      <c r="Z79" s="57">
        <f>SUM(Z76:Z78)</f>
        <v>131.03303274000001</v>
      </c>
      <c r="AA79" s="63">
        <f>IF(L79&gt;0,(AA76*L76+AA77*L77+AA78*L78)/L79,0)</f>
        <v>3.038364045377385E-3</v>
      </c>
      <c r="AB79" s="56">
        <f>IF(J79&gt;0,(J76*AB76+J77*AB77+J78*AB78)/J79,0)</f>
        <v>3.1340797304884894E-4</v>
      </c>
      <c r="AC79" s="53">
        <f>SUM(AC76:AC78)</f>
        <v>12.79575831</v>
      </c>
      <c r="AD79" s="54">
        <f>IF(J79&gt;0,(J76*AD76+J77*AD77+J78*AD78)/J79,0)</f>
        <v>0.21236555867490173</v>
      </c>
      <c r="AE79" s="59">
        <f>SUM(AE76:AE78)</f>
        <v>116.57280220000001</v>
      </c>
      <c r="AF79" s="54">
        <f>IF(AND(Z79&gt;0),((Z76*AF76+Z77*AF77+Z78*AF78)/Z79),0)</f>
        <v>0.90368103115277043</v>
      </c>
      <c r="AG79" s="58">
        <f t="shared" si="3"/>
        <v>0.89811446933592443</v>
      </c>
      <c r="AH79" s="52">
        <f>SUM(AH76:AH78)</f>
        <v>600</v>
      </c>
      <c r="AI79" s="21">
        <f>IF(AH79&gt;0,(AI76*AH76+AI77*AH77+AI78*AH78)/AH79,0)</f>
        <v>8.4338333333333321E-2</v>
      </c>
      <c r="AJ79" s="54">
        <f>IF(J79&gt;0,(AJ76*J76+AJ77*J77+AJ78*J78)/J79,0)</f>
        <v>0.22256242784952274</v>
      </c>
      <c r="AK79" s="59">
        <f>SUM(AK76:AK78)</f>
        <v>122.4703193</v>
      </c>
      <c r="AL79" s="70"/>
      <c r="AM79" s="57">
        <f>SUM(AM76:AM78)</f>
        <v>1005.38</v>
      </c>
      <c r="AN79" s="124"/>
      <c r="AO79" s="125">
        <f>AN78</f>
        <v>1779.3919999999994</v>
      </c>
      <c r="AP79" s="52">
        <f>SUM(AP76:AP78)</f>
        <v>0</v>
      </c>
      <c r="AQ79" s="71"/>
      <c r="AR79" s="72"/>
      <c r="AS79" s="72"/>
      <c r="AT79" s="72"/>
      <c r="AU79" s="72"/>
    </row>
    <row r="80" spans="1:47" x14ac:dyDescent="0.2">
      <c r="A80" s="196">
        <v>20</v>
      </c>
      <c r="B80" s="23">
        <v>1</v>
      </c>
      <c r="C80" s="11" t="s">
        <v>50</v>
      </c>
      <c r="D80" s="12">
        <v>4124</v>
      </c>
      <c r="E80" s="12">
        <v>1</v>
      </c>
      <c r="F80" s="12">
        <v>13231</v>
      </c>
      <c r="G80" s="13">
        <v>1.2</v>
      </c>
      <c r="H80" s="13">
        <v>4.3</v>
      </c>
      <c r="I80" s="12">
        <v>15077</v>
      </c>
      <c r="J80" s="12">
        <v>14479</v>
      </c>
      <c r="K80" s="14">
        <v>7.6999999999999999E-2</v>
      </c>
      <c r="L80" s="25">
        <f>J80*(1-K80)</f>
        <v>13364.117</v>
      </c>
      <c r="M80" s="15">
        <v>0.72399999999999998</v>
      </c>
      <c r="N80" s="26">
        <f>L80*M80</f>
        <v>9675.6207080000004</v>
      </c>
      <c r="O80" s="14">
        <v>0.18</v>
      </c>
      <c r="P80" s="26">
        <f>L80*O80</f>
        <v>2405.54106</v>
      </c>
      <c r="Q80" s="16">
        <v>9.6000000000000002E-2</v>
      </c>
      <c r="R80" s="26">
        <f>L80*Q80</f>
        <v>1282.955232</v>
      </c>
      <c r="S80" s="16">
        <v>0.19900000000000001</v>
      </c>
      <c r="T80" s="26">
        <f>L80*S80</f>
        <v>2659.4592830000001</v>
      </c>
      <c r="U80" s="16">
        <v>0.51</v>
      </c>
      <c r="V80" s="26">
        <f>L80*U80</f>
        <v>6815.69967</v>
      </c>
      <c r="W80" s="16">
        <v>0.4</v>
      </c>
      <c r="X80" s="26">
        <f>W80*L80</f>
        <v>5345.6468000000004</v>
      </c>
      <c r="Y80" s="17">
        <v>3.16E-3</v>
      </c>
      <c r="Z80" s="61">
        <f>L80*Y80</f>
        <v>42.230609720000004</v>
      </c>
      <c r="AA80" s="28">
        <f>IF(J80&gt;0,(AC80+AK80)/J80,0)</f>
        <v>3.0599478306512881E-3</v>
      </c>
      <c r="AB80" s="17">
        <v>3.2000000000000003E-4</v>
      </c>
      <c r="AC80" s="25">
        <f>AB80*L80</f>
        <v>4.2765174400000001</v>
      </c>
      <c r="AD80" s="141">
        <v>0.21970000000000001</v>
      </c>
      <c r="AE80" s="31">
        <f>AH80*(1-AI80)*AD80</f>
        <v>38.639078400000002</v>
      </c>
      <c r="AF80" s="29">
        <f>IF(AND(AD80&gt;0,AB80&gt;0,Y80&gt;0),((Y80-AB80)*AD80)/((AD80-AB80)*Y80),0)</f>
        <v>0.90004512140658766</v>
      </c>
      <c r="AG80" s="62">
        <f t="shared" si="3"/>
        <v>0.89668376900586122</v>
      </c>
      <c r="AH80" s="12">
        <v>192</v>
      </c>
      <c r="AI80" s="14">
        <v>8.4000000000000005E-2</v>
      </c>
      <c r="AJ80" s="15">
        <v>0.2276</v>
      </c>
      <c r="AK80" s="31">
        <f t="shared" ref="AK80:AK90" si="5">AH80*(1-AI80)*AJ80</f>
        <v>40.028467200000001</v>
      </c>
      <c r="AL80" s="19">
        <v>1.63</v>
      </c>
      <c r="AM80" s="19">
        <v>1003.64</v>
      </c>
      <c r="AN80" s="119">
        <f>AN78+AH80-AM80</f>
        <v>967.75199999999938</v>
      </c>
      <c r="AO80" s="120"/>
      <c r="AP80" s="12"/>
      <c r="AQ80" s="32"/>
      <c r="AR80" s="20"/>
      <c r="AS80" s="20"/>
      <c r="AT80" s="20"/>
      <c r="AU80" s="20"/>
    </row>
    <row r="81" spans="1:47" x14ac:dyDescent="0.2">
      <c r="A81" s="197"/>
      <c r="B81" s="34">
        <v>2</v>
      </c>
      <c r="C81" s="11" t="s">
        <v>53</v>
      </c>
      <c r="D81" s="35">
        <v>24609</v>
      </c>
      <c r="E81" s="44">
        <v>5</v>
      </c>
      <c r="F81" s="35">
        <v>15662</v>
      </c>
      <c r="G81" s="36">
        <v>1.2</v>
      </c>
      <c r="H81" s="38">
        <v>3.6</v>
      </c>
      <c r="I81" s="35">
        <v>16091</v>
      </c>
      <c r="J81" s="35">
        <v>14834</v>
      </c>
      <c r="K81" s="66">
        <v>7.1999999999999995E-2</v>
      </c>
      <c r="L81" s="38">
        <f>J81*(1-K81)</f>
        <v>13765.952000000001</v>
      </c>
      <c r="M81" s="39">
        <v>0.65900000000000003</v>
      </c>
      <c r="N81" s="26">
        <f>L81*M81</f>
        <v>9071.7623680000015</v>
      </c>
      <c r="O81" s="37">
        <v>7.0999999999999994E-2</v>
      </c>
      <c r="P81" s="26">
        <f>L81*O81</f>
        <v>977.38259200000005</v>
      </c>
      <c r="Q81" s="40">
        <v>0.27</v>
      </c>
      <c r="R81" s="26">
        <f>L81*Q81</f>
        <v>3716.8070400000006</v>
      </c>
      <c r="S81" s="40">
        <v>0.182</v>
      </c>
      <c r="T81" s="26">
        <f>L81*S81</f>
        <v>2505.403264</v>
      </c>
      <c r="U81" s="40">
        <v>0.54</v>
      </c>
      <c r="V81" s="26">
        <f>L81*U81</f>
        <v>7433.6140800000012</v>
      </c>
      <c r="W81" s="40">
        <v>0.39</v>
      </c>
      <c r="X81" s="26">
        <f>W81*L81</f>
        <v>5368.7212800000007</v>
      </c>
      <c r="Y81" s="41">
        <v>3.1700000000000001E-3</v>
      </c>
      <c r="Z81" s="18">
        <f>L81*Y81</f>
        <v>43.638067840000005</v>
      </c>
      <c r="AA81" s="28">
        <f>IF(J81&gt;0,(AC81+AK81)/J81,0)</f>
        <v>2.9462532452474051E-3</v>
      </c>
      <c r="AB81" s="41">
        <v>3.2000000000000003E-4</v>
      </c>
      <c r="AC81" s="38">
        <f>AB81*L81</f>
        <v>4.4051046400000011</v>
      </c>
      <c r="AD81" s="29">
        <v>0.222</v>
      </c>
      <c r="AE81" s="42">
        <f>AH81*(1-AI81)*AD81</f>
        <v>39.000959999999999</v>
      </c>
      <c r="AF81" s="29">
        <f>IF(AND(AD81&gt;0,AB81&gt;0,Y81&gt;0),((Y81-AB81)*AD81)/((AD81-AB81)*Y81),0)</f>
        <v>0.90035143162565867</v>
      </c>
      <c r="AG81" s="30">
        <f t="shared" si="3"/>
        <v>0.89266442152666836</v>
      </c>
      <c r="AH81" s="35">
        <v>192</v>
      </c>
      <c r="AI81" s="66">
        <v>8.5000000000000006E-2</v>
      </c>
      <c r="AJ81" s="67">
        <v>0.22370000000000001</v>
      </c>
      <c r="AK81" s="42">
        <f t="shared" si="5"/>
        <v>39.299616</v>
      </c>
      <c r="AL81" s="18">
        <v>1.7</v>
      </c>
      <c r="AM81" s="18"/>
      <c r="AN81" s="122">
        <f>AN80+AH81-AM81</f>
        <v>1159.7519999999995</v>
      </c>
      <c r="AO81" s="123"/>
      <c r="AP81" s="44"/>
      <c r="AQ81" s="49"/>
      <c r="AR81" s="42"/>
      <c r="AS81" s="42"/>
      <c r="AT81" s="42"/>
      <c r="AU81" s="42"/>
    </row>
    <row r="82" spans="1:47" x14ac:dyDescent="0.2">
      <c r="A82" s="197"/>
      <c r="B82" s="34">
        <v>3</v>
      </c>
      <c r="C82" s="11" t="s">
        <v>49</v>
      </c>
      <c r="D82" s="44">
        <v>21865</v>
      </c>
      <c r="E82" s="44">
        <v>0</v>
      </c>
      <c r="F82" s="44">
        <v>16072</v>
      </c>
      <c r="G82" s="38">
        <v>1</v>
      </c>
      <c r="H82" s="38">
        <v>3.8</v>
      </c>
      <c r="I82" s="44">
        <v>18114</v>
      </c>
      <c r="J82" s="44">
        <v>15170</v>
      </c>
      <c r="K82" s="66">
        <v>7.2999999999999995E-2</v>
      </c>
      <c r="L82" s="38">
        <f>J82*(1-K82)</f>
        <v>14062.59</v>
      </c>
      <c r="M82" s="29">
        <v>0.75600000000000001</v>
      </c>
      <c r="N82" s="26">
        <f>L82*M82</f>
        <v>10631.31804</v>
      </c>
      <c r="O82" s="40">
        <v>0.223</v>
      </c>
      <c r="P82" s="26">
        <f>L82*O82</f>
        <v>3135.95757</v>
      </c>
      <c r="Q82" s="40">
        <v>2.1000000000000001E-2</v>
      </c>
      <c r="R82" s="26">
        <f>L82*Q82</f>
        <v>295.31439</v>
      </c>
      <c r="S82" s="40">
        <v>0.182</v>
      </c>
      <c r="T82" s="26">
        <f>L82*S82</f>
        <v>2559.39138</v>
      </c>
      <c r="U82" s="40">
        <v>0.50600000000000001</v>
      </c>
      <c r="V82" s="26">
        <f>L82*U82</f>
        <v>7115.6705400000001</v>
      </c>
      <c r="W82" s="40">
        <v>0.4</v>
      </c>
      <c r="X82" s="26">
        <f>W82*L82</f>
        <v>5625.0360000000001</v>
      </c>
      <c r="Y82" s="48">
        <v>3.3E-3</v>
      </c>
      <c r="Z82" s="18">
        <f>L82*Y82</f>
        <v>46.406547000000003</v>
      </c>
      <c r="AA82" s="28">
        <f>IF(J82&gt;0,(AC82+AK82)/J82,0)</f>
        <v>3.1487541793012524E-3</v>
      </c>
      <c r="AB82" s="48">
        <v>3.5E-4</v>
      </c>
      <c r="AC82" s="38">
        <f>AB82*L82</f>
        <v>4.9219065000000004</v>
      </c>
      <c r="AD82" s="29">
        <v>0.219</v>
      </c>
      <c r="AE82" s="42">
        <f>AH82*(1-AI82)*AD82</f>
        <v>42.495417000000003</v>
      </c>
      <c r="AF82" s="29">
        <f>IF(AND(AD82&gt;0,AB82&gt;0,Y82&gt;0),((Y82-AB82)*AD82)/((AD82-AB82)*Y82),0)</f>
        <v>0.89537035112155161</v>
      </c>
      <c r="AG82" s="30">
        <f t="shared" si="3"/>
        <v>0.89025611216979395</v>
      </c>
      <c r="AH82" s="44">
        <v>213</v>
      </c>
      <c r="AI82" s="66">
        <v>8.8999999999999996E-2</v>
      </c>
      <c r="AJ82" s="67">
        <v>0.2208</v>
      </c>
      <c r="AK82" s="42">
        <f t="shared" si="5"/>
        <v>42.844694400000002</v>
      </c>
      <c r="AL82" s="18">
        <v>1.64</v>
      </c>
      <c r="AM82" s="18"/>
      <c r="AN82" s="122">
        <f>AN81+AH82-AM82</f>
        <v>1372.7519999999995</v>
      </c>
      <c r="AO82" s="123"/>
      <c r="AP82" s="44"/>
      <c r="AQ82" s="49"/>
      <c r="AR82" s="42"/>
      <c r="AS82" s="42"/>
      <c r="AT82" s="42"/>
      <c r="AU82" s="42"/>
    </row>
    <row r="83" spans="1:47" s="22" customFormat="1" ht="13.5" thickBot="1" x14ac:dyDescent="0.25">
      <c r="A83" s="198"/>
      <c r="B83" s="50" t="s">
        <v>38</v>
      </c>
      <c r="C83" s="51"/>
      <c r="D83" s="52">
        <f>SUM(D80:D82)</f>
        <v>50598</v>
      </c>
      <c r="E83" s="68"/>
      <c r="F83" s="52">
        <f>SUM(F80:F82)</f>
        <v>44965</v>
      </c>
      <c r="G83" s="53"/>
      <c r="H83" s="69"/>
      <c r="I83" s="52">
        <f>SUM(I80:I82)</f>
        <v>49282</v>
      </c>
      <c r="J83" s="52">
        <f>SUM(J80:J82)</f>
        <v>44483</v>
      </c>
      <c r="K83" s="21">
        <f>IF(J83&gt;0,(J80*K80+J81*K81+J82*K82)/J83,0)</f>
        <v>7.396850482206685E-2</v>
      </c>
      <c r="L83" s="53">
        <f>L80+L81+L82</f>
        <v>41192.659</v>
      </c>
      <c r="M83" s="54">
        <f>IF(L83&gt;0,N83/L83,0)</f>
        <v>0.71320234792320647</v>
      </c>
      <c r="N83" s="55">
        <f>N80+N81+N82</f>
        <v>29378.701116000004</v>
      </c>
      <c r="O83" s="21">
        <f>IF(L83&gt;0,P83/L83,0)</f>
        <v>0.15825346992045355</v>
      </c>
      <c r="P83" s="55">
        <f>P80+P81+P82</f>
        <v>6518.881222</v>
      </c>
      <c r="Q83" s="21">
        <f>IF(L83&gt;0,R83/L83,0)</f>
        <v>0.12854418215634009</v>
      </c>
      <c r="R83" s="55">
        <f>R80+R81+R82</f>
        <v>5295.0766620000013</v>
      </c>
      <c r="S83" s="21">
        <f>IF(L83&gt;0,T83/L83,0)</f>
        <v>0.18751530283587667</v>
      </c>
      <c r="T83" s="55">
        <f>T80+T81+T82</f>
        <v>7724.2539270000007</v>
      </c>
      <c r="U83" s="21">
        <f>IF(L83&gt;0,V83/L83,0)</f>
        <v>0.51865999449076594</v>
      </c>
      <c r="V83" s="55">
        <f>V80+V81+V82</f>
        <v>21364.98429</v>
      </c>
      <c r="W83" s="21">
        <f>IF(L83&gt;0,X83/L83,0)</f>
        <v>0.39665815406575233</v>
      </c>
      <c r="X83" s="55">
        <f>X80+X81+X82</f>
        <v>16339.40408</v>
      </c>
      <c r="Y83" s="56">
        <f>IF(L83&gt;0,Z83/L83,0)</f>
        <v>3.211135861853444E-3</v>
      </c>
      <c r="Z83" s="57">
        <f>SUM(Z80:Z82)</f>
        <v>132.27522456000003</v>
      </c>
      <c r="AA83" s="63">
        <f>IF(L83&gt;0,(AA80*L80+AA81*L81+AA82*L82)/L83,0)</f>
        <v>3.0522700807185093E-3</v>
      </c>
      <c r="AB83" s="56">
        <f>IF(J83&gt;0,(J80*AB80+J81*AB81+J82*AB82)/J83,0)</f>
        <v>3.302308747161837E-4</v>
      </c>
      <c r="AC83" s="53">
        <f>SUM(AC80:AC82)</f>
        <v>13.603528580000001</v>
      </c>
      <c r="AD83" s="54">
        <f>IF(J83&gt;0,(J80*AD80+J81*AD81+J82*AD82)/J83,0)</f>
        <v>0.22022827372254569</v>
      </c>
      <c r="AE83" s="59">
        <f>SUM(AE80:AE82)</f>
        <v>120.13545540000001</v>
      </c>
      <c r="AF83" s="54">
        <f>IF(AND(Z83&gt;0),((Z80*AF80+Z81*AF81+Z82*AF82)/Z83),0)</f>
        <v>0.89850610938446485</v>
      </c>
      <c r="AG83" s="58">
        <f t="shared" si="3"/>
        <v>0.8931249079250424</v>
      </c>
      <c r="AH83" s="52">
        <f>SUM(AH80:AH82)</f>
        <v>597</v>
      </c>
      <c r="AI83" s="21">
        <f>IF(AH83&gt;0,(AI80*AH80+AI81*AH81+AI82*AH82)/AH83,0)</f>
        <v>8.610552763819096E-2</v>
      </c>
      <c r="AJ83" s="54">
        <f>IF(J83&gt;0,(AJ80*J80+AJ81*J81+AJ82*J82)/J83,0)</f>
        <v>0.22398044646269363</v>
      </c>
      <c r="AK83" s="59">
        <f>SUM(AK80:AK82)</f>
        <v>122.17277760000002</v>
      </c>
      <c r="AL83" s="70"/>
      <c r="AM83" s="57">
        <f>SUM(AM80:AM82)</f>
        <v>1003.64</v>
      </c>
      <c r="AN83" s="124"/>
      <c r="AO83" s="125">
        <f>AN82</f>
        <v>1372.7519999999995</v>
      </c>
      <c r="AP83" s="52">
        <f>SUM(AP80:AP82)</f>
        <v>0</v>
      </c>
      <c r="AQ83" s="71"/>
      <c r="AR83" s="72"/>
      <c r="AS83" s="72"/>
      <c r="AT83" s="72"/>
      <c r="AU83" s="72"/>
    </row>
    <row r="84" spans="1:47" x14ac:dyDescent="0.2">
      <c r="A84" s="196">
        <v>21</v>
      </c>
      <c r="B84" s="23">
        <v>1</v>
      </c>
      <c r="C84" s="24" t="s">
        <v>52</v>
      </c>
      <c r="D84" s="12">
        <v>4239</v>
      </c>
      <c r="E84" s="12">
        <v>1</v>
      </c>
      <c r="F84" s="12">
        <v>14819</v>
      </c>
      <c r="G84" s="13">
        <v>1.1000000000000001</v>
      </c>
      <c r="H84" s="13">
        <v>4</v>
      </c>
      <c r="I84" s="12">
        <v>16199</v>
      </c>
      <c r="J84" s="12">
        <v>14402</v>
      </c>
      <c r="K84" s="14">
        <v>7.9000000000000001E-2</v>
      </c>
      <c r="L84" s="25">
        <f>J84*(1-K84)</f>
        <v>13264.242</v>
      </c>
      <c r="M84" s="15">
        <v>0.69699999999999995</v>
      </c>
      <c r="N84" s="26">
        <f>L84*M84</f>
        <v>9245.1766740000003</v>
      </c>
      <c r="O84" s="14">
        <v>0.123</v>
      </c>
      <c r="P84" s="26">
        <f>L84*O84</f>
        <v>1631.5017660000001</v>
      </c>
      <c r="Q84" s="16">
        <v>0.18</v>
      </c>
      <c r="R84" s="26">
        <f>L84*Q84</f>
        <v>2387.5635600000001</v>
      </c>
      <c r="S84" s="16">
        <v>0.182</v>
      </c>
      <c r="T84" s="26">
        <f>L84*S84</f>
        <v>2414.092044</v>
      </c>
      <c r="U84" s="16">
        <v>0.53</v>
      </c>
      <c r="V84" s="26">
        <f>L84*U84</f>
        <v>7030.0482600000005</v>
      </c>
      <c r="W84" s="16">
        <v>0.4</v>
      </c>
      <c r="X84" s="26">
        <f>W84*L84</f>
        <v>5305.6968000000006</v>
      </c>
      <c r="Y84" s="17">
        <v>3.3600000000000001E-3</v>
      </c>
      <c r="Z84" s="61">
        <f>L84*Y84</f>
        <v>44.567853120000002</v>
      </c>
      <c r="AA84" s="28">
        <f>IF(J84&gt;0,(AC84+AK84)/J84,0)</f>
        <v>3.3935092875989445E-3</v>
      </c>
      <c r="AB84" s="17">
        <v>3.8000000000000002E-4</v>
      </c>
      <c r="AC84" s="25">
        <f>AB84*L84</f>
        <v>5.0404119600000001</v>
      </c>
      <c r="AD84" s="141">
        <v>0.22120000000000001</v>
      </c>
      <c r="AE84" s="31">
        <f>AH84*(1-AI84)*AD84</f>
        <v>41.153817600000004</v>
      </c>
      <c r="AF84" s="29">
        <f>IF(AND(AD84&gt;0,AB84&gt;0,Y84&gt;0),((Y84-AB84)*AD84)/((AD84-AB84)*Y84),0)</f>
        <v>0.88843099960752347</v>
      </c>
      <c r="AG84" s="62">
        <f t="shared" si="3"/>
        <v>0.88945613016566238</v>
      </c>
      <c r="AH84" s="12">
        <v>204</v>
      </c>
      <c r="AI84" s="14">
        <v>8.7999999999999995E-2</v>
      </c>
      <c r="AJ84" s="15">
        <v>0.2356</v>
      </c>
      <c r="AK84" s="31">
        <f t="shared" si="5"/>
        <v>43.832908799999998</v>
      </c>
      <c r="AL84" s="19">
        <v>1.65</v>
      </c>
      <c r="AM84" s="19">
        <v>503.8</v>
      </c>
      <c r="AN84" s="119">
        <f>AN82+AH84-AM84</f>
        <v>1072.9519999999995</v>
      </c>
      <c r="AO84" s="120"/>
      <c r="AP84" s="12"/>
      <c r="AQ84" s="32"/>
      <c r="AR84" s="20"/>
      <c r="AS84" s="20"/>
      <c r="AT84" s="20"/>
      <c r="AU84" s="20"/>
    </row>
    <row r="85" spans="1:47" x14ac:dyDescent="0.2">
      <c r="A85" s="197"/>
      <c r="B85" s="34">
        <v>2</v>
      </c>
      <c r="C85" s="11" t="s">
        <v>53</v>
      </c>
      <c r="D85" s="35">
        <v>20047</v>
      </c>
      <c r="E85" s="44">
        <v>5</v>
      </c>
      <c r="F85" s="35">
        <v>15447</v>
      </c>
      <c r="G85" s="36">
        <v>0.8</v>
      </c>
      <c r="H85" s="38">
        <v>4.0999999999999996</v>
      </c>
      <c r="I85" s="35">
        <v>16529</v>
      </c>
      <c r="J85" s="35">
        <v>15150</v>
      </c>
      <c r="K85" s="66">
        <v>7.6999999999999999E-2</v>
      </c>
      <c r="L85" s="38">
        <f>J85*(1-K85)</f>
        <v>13983.45</v>
      </c>
      <c r="M85" s="39">
        <v>0.69499999999999995</v>
      </c>
      <c r="N85" s="26">
        <f>L85*M85</f>
        <v>9718.4977500000005</v>
      </c>
      <c r="O85" s="37">
        <v>0.127</v>
      </c>
      <c r="P85" s="26">
        <f>L85*O85</f>
        <v>1775.8981500000002</v>
      </c>
      <c r="Q85" s="40">
        <v>0.17799999999999999</v>
      </c>
      <c r="R85" s="26">
        <f>L85*Q85</f>
        <v>2489.0540999999998</v>
      </c>
      <c r="S85" s="40">
        <v>0.187</v>
      </c>
      <c r="T85" s="26">
        <f>L85*S85</f>
        <v>2614.90515</v>
      </c>
      <c r="U85" s="40">
        <v>0.54300000000000004</v>
      </c>
      <c r="V85" s="26">
        <f>L85*U85</f>
        <v>7593.0133500000011</v>
      </c>
      <c r="W85" s="40">
        <v>0.4</v>
      </c>
      <c r="X85" s="26">
        <f>W85*L85</f>
        <v>5593.380000000001</v>
      </c>
      <c r="Y85" s="41">
        <v>3.29E-3</v>
      </c>
      <c r="Z85" s="18">
        <f>L85*Y85</f>
        <v>46.005550499999998</v>
      </c>
      <c r="AA85" s="28">
        <f>IF(J85&gt;0,(AC85+AK85)/J85,0)</f>
        <v>3.2635124488448845E-3</v>
      </c>
      <c r="AB85" s="41">
        <v>4.0000000000000002E-4</v>
      </c>
      <c r="AC85" s="38">
        <f>AB85*L85</f>
        <v>5.5933800000000007</v>
      </c>
      <c r="AD85" s="29">
        <v>0.2203</v>
      </c>
      <c r="AE85" s="42">
        <f>AH85*(1-AI85)*AD85</f>
        <v>41.8358512</v>
      </c>
      <c r="AF85" s="29">
        <f>IF(AND(AD85&gt;0,AB85&gt;0,Y85&gt;0),((Y85-AB85)*AD85)/((AD85-AB85)*Y85),0)</f>
        <v>0.88001730546214019</v>
      </c>
      <c r="AG85" s="30">
        <f t="shared" si="3"/>
        <v>0.87895533196459663</v>
      </c>
      <c r="AH85" s="35">
        <v>208</v>
      </c>
      <c r="AI85" s="66">
        <v>8.6999999999999994E-2</v>
      </c>
      <c r="AJ85" s="67">
        <v>0.23089999999999999</v>
      </c>
      <c r="AK85" s="42">
        <f t="shared" si="5"/>
        <v>43.848833599999999</v>
      </c>
      <c r="AL85" s="18">
        <v>1.7</v>
      </c>
      <c r="AM85" s="18"/>
      <c r="AN85" s="122">
        <f>AN84+AH85-AM85</f>
        <v>1280.9519999999995</v>
      </c>
      <c r="AO85" s="123"/>
      <c r="AP85" s="44"/>
      <c r="AQ85" s="49"/>
      <c r="AR85" s="42"/>
      <c r="AS85" s="42"/>
      <c r="AT85" s="42"/>
      <c r="AU85" s="42"/>
    </row>
    <row r="86" spans="1:47" x14ac:dyDescent="0.2">
      <c r="A86" s="197"/>
      <c r="B86" s="34">
        <v>3</v>
      </c>
      <c r="C86" s="11" t="s">
        <v>49</v>
      </c>
      <c r="D86" s="44">
        <v>22414</v>
      </c>
      <c r="E86" s="44">
        <v>1</v>
      </c>
      <c r="F86" s="44">
        <v>14636</v>
      </c>
      <c r="G86" s="38">
        <v>0.8</v>
      </c>
      <c r="H86" s="38">
        <v>3.3</v>
      </c>
      <c r="I86" s="44">
        <v>16044</v>
      </c>
      <c r="J86" s="44">
        <v>15283</v>
      </c>
      <c r="K86" s="66">
        <v>8.1000000000000003E-2</v>
      </c>
      <c r="L86" s="38">
        <f>J86*(1-K86)</f>
        <v>14045.077000000001</v>
      </c>
      <c r="M86" s="29">
        <v>0.73</v>
      </c>
      <c r="N86" s="26">
        <f>L86*M86</f>
        <v>10252.906210000001</v>
      </c>
      <c r="O86" s="40">
        <v>0.23</v>
      </c>
      <c r="P86" s="26">
        <f>L86*O86</f>
        <v>3230.3677100000004</v>
      </c>
      <c r="Q86" s="40">
        <v>0.04</v>
      </c>
      <c r="R86" s="26">
        <f>L86*Q86</f>
        <v>561.80308000000002</v>
      </c>
      <c r="S86" s="40">
        <v>0.17599999999999999</v>
      </c>
      <c r="T86" s="26">
        <f>L86*S86</f>
        <v>2471.933552</v>
      </c>
      <c r="U86" s="40">
        <v>0.53600000000000003</v>
      </c>
      <c r="V86" s="26">
        <f>L86*U86</f>
        <v>7528.1612720000012</v>
      </c>
      <c r="W86" s="40">
        <v>0.4</v>
      </c>
      <c r="X86" s="26">
        <f>W86*L86</f>
        <v>5618.0308000000005</v>
      </c>
      <c r="Y86" s="48">
        <v>3.16E-3</v>
      </c>
      <c r="Z86" s="18">
        <f>L86*Y86</f>
        <v>44.382443320000007</v>
      </c>
      <c r="AA86" s="28">
        <f>IF(J86&gt;0,(AC86+AK86)/J86,0)</f>
        <v>3.1662159955506124E-3</v>
      </c>
      <c r="AB86" s="48">
        <v>3.8000000000000002E-4</v>
      </c>
      <c r="AC86" s="38">
        <f>AB86*L86</f>
        <v>5.3371292600000011</v>
      </c>
      <c r="AD86" s="29">
        <v>0.21740000000000001</v>
      </c>
      <c r="AE86" s="42">
        <f>AH86*(1-AI86)*AD86</f>
        <v>39.895726200000006</v>
      </c>
      <c r="AF86" s="29">
        <f>IF(AND(AD86&gt;0,AB86&gt;0,Y86&gt;0),((Y86-AB86)*AD86)/((AD86-AB86)*Y86),0)</f>
        <v>0.88128726396330492</v>
      </c>
      <c r="AG86" s="30">
        <f t="shared" si="3"/>
        <v>0.88141060932483239</v>
      </c>
      <c r="AH86" s="44">
        <v>201</v>
      </c>
      <c r="AI86" s="66">
        <v>8.6999999999999994E-2</v>
      </c>
      <c r="AJ86" s="67">
        <v>0.2346</v>
      </c>
      <c r="AK86" s="42">
        <f t="shared" si="5"/>
        <v>43.052149800000002</v>
      </c>
      <c r="AL86" s="18">
        <v>1.65</v>
      </c>
      <c r="AM86" s="18"/>
      <c r="AN86" s="122">
        <f>AN85+AH86-AM86</f>
        <v>1481.9519999999995</v>
      </c>
      <c r="AO86" s="123"/>
      <c r="AP86" s="44"/>
      <c r="AQ86" s="49"/>
      <c r="AR86" s="42"/>
      <c r="AS86" s="42"/>
      <c r="AT86" s="42"/>
      <c r="AU86" s="42"/>
    </row>
    <row r="87" spans="1:47" s="22" customFormat="1" ht="13.5" thickBot="1" x14ac:dyDescent="0.25">
      <c r="A87" s="198"/>
      <c r="B87" s="50" t="s">
        <v>38</v>
      </c>
      <c r="C87" s="51"/>
      <c r="D87" s="52">
        <f>SUM(D84:D86)</f>
        <v>46700</v>
      </c>
      <c r="E87" s="68"/>
      <c r="F87" s="52">
        <f>SUM(F84:F86)</f>
        <v>44902</v>
      </c>
      <c r="G87" s="53"/>
      <c r="H87" s="69"/>
      <c r="I87" s="52">
        <f>SUM(I84:I86)</f>
        <v>48772</v>
      </c>
      <c r="J87" s="52">
        <f>SUM(J84:J86)</f>
        <v>44835</v>
      </c>
      <c r="K87" s="21">
        <f>IF(J87&gt;0,(J84*K84+J85*K85+J86*K86)/J87,0)</f>
        <v>7.9005932864949252E-2</v>
      </c>
      <c r="L87" s="53">
        <f>L84+L85+L86</f>
        <v>41292.769</v>
      </c>
      <c r="M87" s="54">
        <f>IF(L87&gt;0,N87/L87,0)</f>
        <v>0.70754714061437729</v>
      </c>
      <c r="N87" s="55">
        <f>N84+N85+N86</f>
        <v>29216.580634000002</v>
      </c>
      <c r="O87" s="21">
        <f>IF(L87&gt;0,P87/L87,0)</f>
        <v>0.16074891044482875</v>
      </c>
      <c r="P87" s="55">
        <f>P84+P85+P86</f>
        <v>6637.7676260000007</v>
      </c>
      <c r="Q87" s="21">
        <f>IF(L87&gt;0,R87/L87,0)</f>
        <v>0.13170394894079396</v>
      </c>
      <c r="R87" s="55">
        <f>R84+R85+R86</f>
        <v>5438.4207399999996</v>
      </c>
      <c r="S87" s="21">
        <f>IF(L87&gt;0,T87/L87,0)</f>
        <v>0.18165240374168173</v>
      </c>
      <c r="T87" s="55">
        <f>T84+T85+T86</f>
        <v>7500.930746</v>
      </c>
      <c r="U87" s="21">
        <f>IF(L87&gt;0,V87/L87,0)</f>
        <v>0.53644314533617254</v>
      </c>
      <c r="V87" s="55">
        <f>V84+V85+V86</f>
        <v>22151.222882000002</v>
      </c>
      <c r="W87" s="21">
        <f>IF(L87&gt;0,X87/L87,0)</f>
        <v>0.40000000000000008</v>
      </c>
      <c r="X87" s="55">
        <f>X84+X85+X86</f>
        <v>16517.107600000003</v>
      </c>
      <c r="Y87" s="56">
        <f>IF(L87&gt;0,Z87/L87,0)</f>
        <v>3.2682682757361227E-3</v>
      </c>
      <c r="Z87" s="57">
        <f>SUM(Z84:Z86)</f>
        <v>134.95584694000001</v>
      </c>
      <c r="AA87" s="63">
        <f>IF(L87&gt;0,(AA84*L84+AA85*L85+AA86*L86)/L87,0)</f>
        <v>3.2721767588146009E-3</v>
      </c>
      <c r="AB87" s="56">
        <f>IF(J87&gt;0,(J84*AB84+J85*AB85+J86*AB86)/J87,0)</f>
        <v>3.8675811308129808E-4</v>
      </c>
      <c r="AC87" s="53">
        <f>SUM(AC84:AC86)</f>
        <v>15.970921220000001</v>
      </c>
      <c r="AD87" s="54">
        <f>IF(J87&gt;0,(J84*AD84+J85*AD85+J86*AD86)/J87,0)</f>
        <v>0.21960057098249136</v>
      </c>
      <c r="AE87" s="59">
        <f>SUM(AE84:AE86)</f>
        <v>122.88539500000002</v>
      </c>
      <c r="AF87" s="54">
        <f>IF(AND(Z87&gt;0),((Z84*AF84+Z85*AF85+Z86*AF86)/Z87),0)</f>
        <v>0.88321349262886961</v>
      </c>
      <c r="AG87" s="58">
        <f t="shared" si="3"/>
        <v>0.88326595643618566</v>
      </c>
      <c r="AH87" s="52">
        <f>SUM(AH84:AH86)</f>
        <v>613</v>
      </c>
      <c r="AI87" s="21">
        <f>IF(AH87&gt;0,(AI84*AH84+AI85*AH85+AI86*AH86)/AH87,0)</f>
        <v>8.7332789559543225E-2</v>
      </c>
      <c r="AJ87" s="54">
        <f>IF(J87&gt;0,(AJ84*J84+AJ85*J85+AJ86*J86)/J87,0)</f>
        <v>0.23367097133935538</v>
      </c>
      <c r="AK87" s="59">
        <f>SUM(AK84:AK86)</f>
        <v>130.73389219999999</v>
      </c>
      <c r="AL87" s="70"/>
      <c r="AM87" s="57">
        <f>SUM(AM84:AM86)</f>
        <v>503.8</v>
      </c>
      <c r="AN87" s="124"/>
      <c r="AO87" s="125">
        <f>AN86</f>
        <v>1481.9519999999995</v>
      </c>
      <c r="AP87" s="52">
        <f>SUM(AP84:AP86)</f>
        <v>0</v>
      </c>
      <c r="AQ87" s="71"/>
      <c r="AR87" s="72"/>
      <c r="AS87" s="72"/>
      <c r="AT87" s="72"/>
      <c r="AU87" s="72"/>
    </row>
    <row r="88" spans="1:47" x14ac:dyDescent="0.2">
      <c r="A88" s="196">
        <v>22</v>
      </c>
      <c r="B88" s="23">
        <v>1</v>
      </c>
      <c r="C88" s="24" t="s">
        <v>52</v>
      </c>
      <c r="D88" s="12">
        <v>3668</v>
      </c>
      <c r="E88" s="12">
        <v>0</v>
      </c>
      <c r="F88" s="12">
        <v>10923</v>
      </c>
      <c r="G88" s="13">
        <v>0.4</v>
      </c>
      <c r="H88" s="13">
        <v>3.8</v>
      </c>
      <c r="I88" s="12">
        <v>11641</v>
      </c>
      <c r="J88" s="12">
        <v>15197</v>
      </c>
      <c r="K88" s="14">
        <v>7.3999999999999996E-2</v>
      </c>
      <c r="L88" s="25">
        <f>J88*(1-K88)</f>
        <v>14072.422</v>
      </c>
      <c r="M88" s="15">
        <v>0.76400000000000001</v>
      </c>
      <c r="N88" s="26">
        <f>L88*M88</f>
        <v>10751.330408</v>
      </c>
      <c r="O88" s="14">
        <v>0.16700000000000001</v>
      </c>
      <c r="P88" s="26">
        <f>L88*O88</f>
        <v>2350.094474</v>
      </c>
      <c r="Q88" s="16">
        <v>6.9000000000000006E-2</v>
      </c>
      <c r="R88" s="26">
        <f>L88*Q88</f>
        <v>970.99711800000011</v>
      </c>
      <c r="S88" s="16">
        <v>0.18099999999999999</v>
      </c>
      <c r="T88" s="26">
        <f>L88*S88</f>
        <v>2547.1083819999999</v>
      </c>
      <c r="U88" s="16">
        <v>0.52500000000000002</v>
      </c>
      <c r="V88" s="26">
        <f>L88*U88</f>
        <v>7388.0215500000004</v>
      </c>
      <c r="W88" s="16">
        <v>0.4</v>
      </c>
      <c r="X88" s="26">
        <f>W88*L88</f>
        <v>5628.9688000000006</v>
      </c>
      <c r="Y88" s="17">
        <v>3.0599999999999998E-3</v>
      </c>
      <c r="Z88" s="61">
        <f>L88*Y88</f>
        <v>43.061611319999997</v>
      </c>
      <c r="AA88" s="28">
        <f>IF(J88&gt;0,(AC88+AK88)/J88,0)</f>
        <v>3.0244224320589595E-3</v>
      </c>
      <c r="AB88" s="17">
        <v>3.5E-4</v>
      </c>
      <c r="AC88" s="25">
        <f>AB88*L88</f>
        <v>4.9253477000000006</v>
      </c>
      <c r="AD88" s="141">
        <v>0.21310000000000001</v>
      </c>
      <c r="AE88" s="31">
        <f>AH88*(1-AI88)*AD88</f>
        <v>39.039920000000009</v>
      </c>
      <c r="AF88" s="29">
        <f>IF(AND(AD88&gt;0,AB88&gt;0,Y88&gt;0),((Y88-AB88)*AD88)/((AD88-AB88)*Y88),0)</f>
        <v>0.88707787070958422</v>
      </c>
      <c r="AG88" s="62">
        <f t="shared" si="3"/>
        <v>0.88565926779455661</v>
      </c>
      <c r="AH88" s="12">
        <v>200</v>
      </c>
      <c r="AI88" s="14">
        <v>8.4000000000000005E-2</v>
      </c>
      <c r="AJ88" s="15">
        <v>0.224</v>
      </c>
      <c r="AK88" s="31">
        <f t="shared" si="5"/>
        <v>41.036800000000007</v>
      </c>
      <c r="AL88" s="19">
        <v>1.65</v>
      </c>
      <c r="AM88" s="19">
        <v>1009.34</v>
      </c>
      <c r="AN88" s="119">
        <f>AN86+AH88-AM88-AO88</f>
        <v>525.61199999999951</v>
      </c>
      <c r="AO88" s="120">
        <v>147</v>
      </c>
      <c r="AP88" s="12"/>
      <c r="AQ88" s="32"/>
      <c r="AR88" s="20"/>
      <c r="AS88" s="20"/>
      <c r="AT88" s="20"/>
      <c r="AU88" s="20"/>
    </row>
    <row r="89" spans="1:47" x14ac:dyDescent="0.2">
      <c r="A89" s="197"/>
      <c r="B89" s="34">
        <v>2</v>
      </c>
      <c r="C89" s="11" t="s">
        <v>54</v>
      </c>
      <c r="D89" s="35">
        <v>18452</v>
      </c>
      <c r="E89" s="44">
        <v>3</v>
      </c>
      <c r="F89" s="35">
        <v>14442</v>
      </c>
      <c r="G89" s="36">
        <v>0.8</v>
      </c>
      <c r="H89" s="38">
        <v>2.8</v>
      </c>
      <c r="I89" s="35">
        <v>15610</v>
      </c>
      <c r="J89" s="35">
        <v>15190</v>
      </c>
      <c r="K89" s="66">
        <v>8.1000000000000003E-2</v>
      </c>
      <c r="L89" s="38">
        <f>J89*(1-K89)</f>
        <v>13959.61</v>
      </c>
      <c r="M89" s="39">
        <v>0.80900000000000005</v>
      </c>
      <c r="N89" s="26">
        <f>L89*M89</f>
        <v>11293.324490000001</v>
      </c>
      <c r="O89" s="37">
        <v>0.18</v>
      </c>
      <c r="P89" s="26">
        <f>L89*O89</f>
        <v>2512.7298000000001</v>
      </c>
      <c r="Q89" s="40">
        <v>1.0999999999999999E-2</v>
      </c>
      <c r="R89" s="26">
        <f>L89*Q89</f>
        <v>153.55571</v>
      </c>
      <c r="S89" s="40">
        <v>0.19400000000000001</v>
      </c>
      <c r="T89" s="26">
        <f>L89*S89</f>
        <v>2708.1643400000003</v>
      </c>
      <c r="U89" s="40">
        <v>0.52900000000000003</v>
      </c>
      <c r="V89" s="26">
        <f>L89*U89</f>
        <v>7384.6336900000006</v>
      </c>
      <c r="W89" s="40">
        <v>0.4</v>
      </c>
      <c r="X89" s="26">
        <f>W89*L89</f>
        <v>5583.844000000001</v>
      </c>
      <c r="Y89" s="41">
        <v>2.97E-3</v>
      </c>
      <c r="Z89" s="18">
        <f>L89*Y89</f>
        <v>41.460041700000005</v>
      </c>
      <c r="AA89" s="28">
        <f>IF(J89&gt;0,(AC89+AK89)/J89,0)</f>
        <v>2.8299117445687951E-3</v>
      </c>
      <c r="AB89" s="41">
        <v>3.4000000000000002E-4</v>
      </c>
      <c r="AC89" s="38">
        <f>AB89*L89</f>
        <v>4.7462674000000007</v>
      </c>
      <c r="AD89" s="29">
        <v>0.22500000000000001</v>
      </c>
      <c r="AE89" s="42">
        <f>AH89*(1-AI89)*AD89</f>
        <v>38.003625</v>
      </c>
      <c r="AF89" s="29">
        <f>IF(AND(AD89&gt;0,AB89&gt;0,Y89&gt;0),((Y89-AB89)*AD89)/((AD89-AB89)*Y89),0)</f>
        <v>0.88686203259336005</v>
      </c>
      <c r="AG89" s="30">
        <f t="shared" si="3"/>
        <v>0.88117823464330314</v>
      </c>
      <c r="AH89" s="35">
        <v>185</v>
      </c>
      <c r="AI89" s="66">
        <v>8.6999999999999994E-2</v>
      </c>
      <c r="AJ89" s="67">
        <v>0.22639999999999999</v>
      </c>
      <c r="AK89" s="42">
        <f t="shared" si="5"/>
        <v>38.240091999999997</v>
      </c>
      <c r="AL89" s="18">
        <v>1.6</v>
      </c>
      <c r="AM89" s="18"/>
      <c r="AN89" s="122">
        <f>AN88+AH89-AM89</f>
        <v>710.61199999999951</v>
      </c>
      <c r="AO89" s="123"/>
      <c r="AP89" s="44"/>
      <c r="AQ89" s="49"/>
      <c r="AR89" s="42"/>
      <c r="AS89" s="42"/>
      <c r="AT89" s="42"/>
      <c r="AU89" s="42"/>
    </row>
    <row r="90" spans="1:47" x14ac:dyDescent="0.2">
      <c r="A90" s="197"/>
      <c r="B90" s="34">
        <v>3</v>
      </c>
      <c r="C90" s="11" t="s">
        <v>49</v>
      </c>
      <c r="D90" s="44">
        <v>16180</v>
      </c>
      <c r="E90" s="44">
        <v>2</v>
      </c>
      <c r="F90" s="44">
        <v>15035</v>
      </c>
      <c r="G90" s="38">
        <v>0.4</v>
      </c>
      <c r="H90" s="38">
        <v>3.4</v>
      </c>
      <c r="I90" s="44">
        <v>16565</v>
      </c>
      <c r="J90" s="44">
        <v>15315</v>
      </c>
      <c r="K90" s="66">
        <v>8.3000000000000004E-2</v>
      </c>
      <c r="L90" s="38">
        <f>J90*(1-K90)</f>
        <v>14043.855000000001</v>
      </c>
      <c r="M90" s="29">
        <v>0.83599999999999997</v>
      </c>
      <c r="N90" s="26">
        <f>L90*M90</f>
        <v>11740.662780000001</v>
      </c>
      <c r="O90" s="40">
        <v>0.156</v>
      </c>
      <c r="P90" s="26">
        <f>L90*O90</f>
        <v>2190.8413800000003</v>
      </c>
      <c r="Q90" s="40">
        <v>8.0000000000000002E-3</v>
      </c>
      <c r="R90" s="26">
        <f>L90*Q90</f>
        <v>112.35084000000002</v>
      </c>
      <c r="S90" s="40">
        <v>0.184</v>
      </c>
      <c r="T90" s="26">
        <f>L90*S90</f>
        <v>2584.0693200000001</v>
      </c>
      <c r="U90" s="40">
        <v>0.52300000000000002</v>
      </c>
      <c r="V90" s="26">
        <f>L90*U90</f>
        <v>7344.936165000001</v>
      </c>
      <c r="W90" s="40">
        <v>0.4</v>
      </c>
      <c r="X90" s="26">
        <f>W90*L90</f>
        <v>5617.5420000000013</v>
      </c>
      <c r="Y90" s="48">
        <v>3.0400000000000002E-3</v>
      </c>
      <c r="Z90" s="18">
        <f>L90*Y90</f>
        <v>42.693319200000005</v>
      </c>
      <c r="AA90" s="28">
        <f>IF(J90&gt;0,(AC90+AK90)/J90,0)</f>
        <v>2.8305825040809665E-3</v>
      </c>
      <c r="AB90" s="48">
        <v>3.1E-4</v>
      </c>
      <c r="AC90" s="38">
        <f>AB90*L90</f>
        <v>4.35359505</v>
      </c>
      <c r="AD90" s="29">
        <v>0.22439999999999999</v>
      </c>
      <c r="AE90" s="42">
        <f>AH90*(1-AI90)*AD90</f>
        <v>37.573535999999997</v>
      </c>
      <c r="AF90" s="29">
        <f>IF(AND(AD90&gt;0,AB90&gt;0,Y90&gt;0),((Y90-AB90)*AD90)/((AD90-AB90)*Y90),0)</f>
        <v>0.89926862092533322</v>
      </c>
      <c r="AG90" s="30">
        <f t="shared" si="3"/>
        <v>0.89166875604996243</v>
      </c>
      <c r="AH90" s="44">
        <v>184</v>
      </c>
      <c r="AI90" s="66">
        <v>0.09</v>
      </c>
      <c r="AJ90" s="67">
        <v>0.2329</v>
      </c>
      <c r="AK90" s="42">
        <f t="shared" si="5"/>
        <v>38.996775999999997</v>
      </c>
      <c r="AL90" s="18">
        <v>1.65</v>
      </c>
      <c r="AM90" s="18"/>
      <c r="AN90" s="122">
        <f>AN89+AH90-AM90</f>
        <v>894.61199999999951</v>
      </c>
      <c r="AO90" s="123"/>
      <c r="AP90" s="44"/>
      <c r="AQ90" s="49"/>
      <c r="AR90" s="42"/>
      <c r="AS90" s="42"/>
      <c r="AT90" s="42"/>
      <c r="AU90" s="42"/>
    </row>
    <row r="91" spans="1:47" s="22" customFormat="1" ht="13.5" thickBot="1" x14ac:dyDescent="0.25">
      <c r="A91" s="198"/>
      <c r="B91" s="50" t="s">
        <v>38</v>
      </c>
      <c r="C91" s="51"/>
      <c r="D91" s="52">
        <f>SUM(D88:D90)</f>
        <v>38300</v>
      </c>
      <c r="E91" s="68"/>
      <c r="F91" s="52">
        <f>SUM(F88:F90)</f>
        <v>40400</v>
      </c>
      <c r="G91" s="53"/>
      <c r="H91" s="69"/>
      <c r="I91" s="52">
        <f>SUM(I88:I90)</f>
        <v>43816</v>
      </c>
      <c r="J91" s="52">
        <f>SUM(J88:J90)</f>
        <v>45702</v>
      </c>
      <c r="K91" s="21">
        <f>IF(J91&gt;0,(J88*K88+J89*K89+J90*K90)/J91,0)</f>
        <v>7.9342545184018204E-2</v>
      </c>
      <c r="L91" s="53">
        <f>L88+L89+L90</f>
        <v>42075.887000000002</v>
      </c>
      <c r="M91" s="54">
        <f>IF(L91&gt;0,N91/L91,0)</f>
        <v>0.80296150804854094</v>
      </c>
      <c r="N91" s="55">
        <f>N88+N89+N90</f>
        <v>33785.317677999999</v>
      </c>
      <c r="O91" s="21">
        <f>IF(L91&gt;0,P91/L91,0)</f>
        <v>0.167641520046862</v>
      </c>
      <c r="P91" s="55">
        <f>P88+P89+P90</f>
        <v>7053.6656540000004</v>
      </c>
      <c r="Q91" s="21">
        <f>IF(L91&gt;0,R91/L91,0)</f>
        <v>2.9396971904597047E-2</v>
      </c>
      <c r="R91" s="55">
        <f>R88+R89+R90</f>
        <v>1236.9036680000002</v>
      </c>
      <c r="S91" s="21">
        <f>IF(L91&gt;0,T91/L91,0)</f>
        <v>0.18631436200025919</v>
      </c>
      <c r="T91" s="55">
        <f>T88+T89+T90</f>
        <v>7839.3420420000002</v>
      </c>
      <c r="U91" s="21">
        <f>IF(L91&gt;0,V91/L91,0)</f>
        <v>0.52565953998783188</v>
      </c>
      <c r="V91" s="55">
        <f>V88+V89+V90</f>
        <v>22117.591404999999</v>
      </c>
      <c r="W91" s="21">
        <f>IF(L91&gt;0,X91/L91,0)</f>
        <v>0.4</v>
      </c>
      <c r="X91" s="55">
        <f>X88+X89+X90</f>
        <v>16830.354800000001</v>
      </c>
      <c r="Y91" s="56">
        <f>IF(L91&gt;0,Z91/L91,0)</f>
        <v>3.0234650126330074E-3</v>
      </c>
      <c r="Z91" s="57">
        <f>SUM(Z88:Z90)</f>
        <v>127.21497222000001</v>
      </c>
      <c r="AA91" s="63">
        <f>IF(L91&gt;0,(AA88*L88+AA89*L89+AA90*L90)/L91,0)</f>
        <v>2.8951903809336212E-3</v>
      </c>
      <c r="AB91" s="56">
        <f>IF(J91&gt;0,(J88*AB88+J89*AB89+J90*AB90)/J91,0)</f>
        <v>3.3327206686797081E-4</v>
      </c>
      <c r="AC91" s="53">
        <f>SUM(AC88:AC90)</f>
        <v>14.025210149999999</v>
      </c>
      <c r="AD91" s="54">
        <f>IF(J91&gt;0,(J88*AD88+J89*AD89+J90*AD90)/J91,0)</f>
        <v>0.22084190407421994</v>
      </c>
      <c r="AE91" s="59">
        <f>SUM(AE88:AE90)</f>
        <v>114.61708100000001</v>
      </c>
      <c r="AF91" s="54">
        <f>IF(AND(Z91&gt;0),((Z88*AF88+Z89*AF89+Z90*AF90)/Z91),0)</f>
        <v>0.89109874124096111</v>
      </c>
      <c r="AG91" s="58">
        <f t="shared" si="3"/>
        <v>0.88618428839068564</v>
      </c>
      <c r="AH91" s="52">
        <f>SUM(AH88:AH90)</f>
        <v>569</v>
      </c>
      <c r="AI91" s="21">
        <f>IF(AH91&gt;0,(AI88*AH88+AI89*AH89+AI90*AH90)/AH91,0)</f>
        <v>8.6915641476274161E-2</v>
      </c>
      <c r="AJ91" s="54">
        <f>IF(J91&gt;0,(AJ88*J88+AJ89*J89+AJ90*J90)/J91,0)</f>
        <v>0.22778012997243008</v>
      </c>
      <c r="AK91" s="59">
        <f>SUM(AK88:AK90)</f>
        <v>118.273668</v>
      </c>
      <c r="AL91" s="70"/>
      <c r="AM91" s="57">
        <f>SUM(AM88:AM90)</f>
        <v>1009.34</v>
      </c>
      <c r="AN91" s="124"/>
      <c r="AO91" s="125">
        <f>AN90</f>
        <v>894.61199999999951</v>
      </c>
      <c r="AP91" s="52">
        <f>SUM(AP88:AP90)</f>
        <v>0</v>
      </c>
      <c r="AQ91" s="71"/>
      <c r="AR91" s="72"/>
      <c r="AS91" s="72"/>
      <c r="AT91" s="72"/>
      <c r="AU91" s="72"/>
    </row>
    <row r="92" spans="1:47" x14ac:dyDescent="0.2">
      <c r="A92" s="196">
        <v>23</v>
      </c>
      <c r="B92" s="23">
        <v>1</v>
      </c>
      <c r="C92" s="24" t="s">
        <v>52</v>
      </c>
      <c r="D92" s="12">
        <v>13911</v>
      </c>
      <c r="E92" s="12">
        <v>2</v>
      </c>
      <c r="F92" s="12">
        <v>16164</v>
      </c>
      <c r="G92" s="13">
        <v>0.8</v>
      </c>
      <c r="H92" s="13">
        <v>4.5999999999999996</v>
      </c>
      <c r="I92" s="12">
        <v>17547</v>
      </c>
      <c r="J92" s="12">
        <v>15332</v>
      </c>
      <c r="K92" s="14">
        <v>7.1999999999999995E-2</v>
      </c>
      <c r="L92" s="25">
        <f>J92*(1-K92)</f>
        <v>14228.096000000001</v>
      </c>
      <c r="M92" s="15">
        <v>0.84899999999999998</v>
      </c>
      <c r="N92" s="26">
        <f>L92*M92</f>
        <v>12079.653504000002</v>
      </c>
      <c r="O92" s="14">
        <v>6.6000000000000003E-2</v>
      </c>
      <c r="P92" s="26">
        <f>L92*O92</f>
        <v>939.05433600000015</v>
      </c>
      <c r="Q92" s="16">
        <v>8.5000000000000006E-2</v>
      </c>
      <c r="R92" s="26">
        <f>L92*Q92</f>
        <v>1209.3881600000002</v>
      </c>
      <c r="S92" s="16">
        <v>0.191</v>
      </c>
      <c r="T92" s="26">
        <f>L92*S92</f>
        <v>2717.5663360000003</v>
      </c>
      <c r="U92" s="16">
        <v>0.51900000000000002</v>
      </c>
      <c r="V92" s="26">
        <f>L92*U92</f>
        <v>7384.381824000001</v>
      </c>
      <c r="W92" s="16">
        <v>0.4</v>
      </c>
      <c r="X92" s="26">
        <f>W92*L92</f>
        <v>5691.2384000000011</v>
      </c>
      <c r="Y92" s="17">
        <v>3.2000000000000002E-3</v>
      </c>
      <c r="Z92" s="61">
        <f>L92*Y92</f>
        <v>45.529907200000004</v>
      </c>
      <c r="AA92" s="28">
        <f>IF(J92&gt;0,(AC92+AK92)/J92,0)</f>
        <v>3.0344793816853644E-3</v>
      </c>
      <c r="AB92" s="17">
        <v>2.7999999999999998E-4</v>
      </c>
      <c r="AC92" s="25">
        <f>AB92*L92</f>
        <v>3.9838668799999999</v>
      </c>
      <c r="AD92" s="141">
        <v>0.22470000000000001</v>
      </c>
      <c r="AE92" s="31">
        <f>AH92*(1-AI92)*AD92</f>
        <v>40.281969000000004</v>
      </c>
      <c r="AF92" s="29">
        <f>IF(AND(AD92&gt;0,AB92&gt;0,Y92&gt;0),((Y92-AB92)*AD92)/((AD92-AB92)*Y92),0)</f>
        <v>0.91363849033063016</v>
      </c>
      <c r="AG92" s="62">
        <f t="shared" si="3"/>
        <v>0.90879949983442887</v>
      </c>
      <c r="AH92" s="12">
        <v>197</v>
      </c>
      <c r="AI92" s="14">
        <v>0.09</v>
      </c>
      <c r="AJ92" s="15">
        <v>0.23730000000000001</v>
      </c>
      <c r="AK92" s="31">
        <f t="shared" ref="AK92:AK102" si="6">AH92*(1-AI92)*AJ92</f>
        <v>42.540771000000007</v>
      </c>
      <c r="AL92" s="19">
        <v>1.65</v>
      </c>
      <c r="AM92" s="19"/>
      <c r="AN92" s="119">
        <f>AN90+AH92-AM92</f>
        <v>1091.6119999999996</v>
      </c>
      <c r="AO92" s="120"/>
      <c r="AP92" s="12"/>
      <c r="AQ92" s="32"/>
      <c r="AR92" s="20"/>
      <c r="AS92" s="20"/>
      <c r="AT92" s="20"/>
      <c r="AU92" s="20"/>
    </row>
    <row r="93" spans="1:47" x14ac:dyDescent="0.2">
      <c r="A93" s="197"/>
      <c r="B93" s="34">
        <v>2</v>
      </c>
      <c r="C93" s="11" t="s">
        <v>54</v>
      </c>
      <c r="D93" s="35">
        <v>19569</v>
      </c>
      <c r="E93" s="44">
        <v>2</v>
      </c>
      <c r="F93" s="35">
        <v>15354</v>
      </c>
      <c r="G93" s="36">
        <v>0.9</v>
      </c>
      <c r="H93" s="38">
        <v>3.1</v>
      </c>
      <c r="I93" s="35">
        <v>16371</v>
      </c>
      <c r="J93" s="35">
        <v>15257</v>
      </c>
      <c r="K93" s="66">
        <v>7.9000000000000001E-2</v>
      </c>
      <c r="L93" s="38">
        <f>J93*(1-K93)</f>
        <v>14051.697</v>
      </c>
      <c r="M93" s="39">
        <v>0.876</v>
      </c>
      <c r="N93" s="26">
        <f>L93*M93</f>
        <v>12309.286572000001</v>
      </c>
      <c r="O93" s="37">
        <v>0.111</v>
      </c>
      <c r="P93" s="26">
        <f>L93*O93</f>
        <v>1559.7383669999999</v>
      </c>
      <c r="Q93" s="40">
        <v>1.2999999999999999E-2</v>
      </c>
      <c r="R93" s="26">
        <f>L93*Q93</f>
        <v>182.67206099999999</v>
      </c>
      <c r="S93" s="40">
        <v>0.19700000000000001</v>
      </c>
      <c r="T93" s="26">
        <f>L93*S93</f>
        <v>2768.1843090000002</v>
      </c>
      <c r="U93" s="40">
        <v>0.50700000000000001</v>
      </c>
      <c r="V93" s="26">
        <f>L93*U93</f>
        <v>7124.2103790000001</v>
      </c>
      <c r="W93" s="40">
        <v>0.39</v>
      </c>
      <c r="X93" s="26">
        <f>W93*L93</f>
        <v>5480.16183</v>
      </c>
      <c r="Y93" s="41">
        <v>3.14E-3</v>
      </c>
      <c r="Z93" s="18">
        <f>L93*Y93</f>
        <v>44.122328580000001</v>
      </c>
      <c r="AA93" s="28">
        <f>IF(J93&gt;0,(AC93+AK93)/J93,0)</f>
        <v>3.0502771311529133E-3</v>
      </c>
      <c r="AB93" s="41">
        <v>2.7E-4</v>
      </c>
      <c r="AC93" s="38">
        <f>AB93*L93</f>
        <v>3.7939581900000001</v>
      </c>
      <c r="AD93" s="29">
        <v>0.21929999999999999</v>
      </c>
      <c r="AE93" s="42">
        <f>AH93*(1-AI93)*AD93</f>
        <v>40.755589199999996</v>
      </c>
      <c r="AF93" s="29">
        <f>IF(AND(AD93&gt;0,AB93&gt;0,Y93&gt;0),((Y93-AB93)*AD93)/((AD93-AB93)*Y93),0)</f>
        <v>0.9151394495300792</v>
      </c>
      <c r="AG93" s="30">
        <f t="shared" si="3"/>
        <v>0.91255471256613574</v>
      </c>
      <c r="AH93" s="35">
        <v>204</v>
      </c>
      <c r="AI93" s="66">
        <v>8.8999999999999996E-2</v>
      </c>
      <c r="AJ93" s="67">
        <v>0.23</v>
      </c>
      <c r="AK93" s="42">
        <f t="shared" si="6"/>
        <v>42.744120000000002</v>
      </c>
      <c r="AL93" s="18">
        <v>1.7</v>
      </c>
      <c r="AM93" s="18"/>
      <c r="AN93" s="122">
        <f>AN92+AH93-AM93</f>
        <v>1295.6119999999996</v>
      </c>
      <c r="AO93" s="123"/>
      <c r="AP93" s="44"/>
      <c r="AQ93" s="49"/>
      <c r="AR93" s="42"/>
      <c r="AS93" s="42"/>
      <c r="AT93" s="42"/>
      <c r="AU93" s="42"/>
    </row>
    <row r="94" spans="1:47" x14ac:dyDescent="0.2">
      <c r="A94" s="197"/>
      <c r="B94" s="34">
        <v>3</v>
      </c>
      <c r="C94" s="11" t="s">
        <v>50</v>
      </c>
      <c r="D94" s="44">
        <v>15820</v>
      </c>
      <c r="E94" s="44">
        <v>1</v>
      </c>
      <c r="F94" s="44">
        <v>14209</v>
      </c>
      <c r="G94" s="38">
        <v>1.9</v>
      </c>
      <c r="H94" s="38">
        <v>4.8</v>
      </c>
      <c r="I94" s="44">
        <v>15524</v>
      </c>
      <c r="J94" s="44">
        <v>15228</v>
      </c>
      <c r="K94" s="66">
        <v>8.1000000000000003E-2</v>
      </c>
      <c r="L94" s="38">
        <f>J94*(1-K94)</f>
        <v>13994.532000000001</v>
      </c>
      <c r="M94" s="29">
        <v>0.751</v>
      </c>
      <c r="N94" s="26">
        <f>L94*M94</f>
        <v>10509.893532</v>
      </c>
      <c r="O94" s="40">
        <v>0.114</v>
      </c>
      <c r="P94" s="26">
        <f>L94*O94</f>
        <v>1595.3766480000002</v>
      </c>
      <c r="Q94" s="40">
        <v>0.13500000000000001</v>
      </c>
      <c r="R94" s="26">
        <f>L94*Q94</f>
        <v>1889.2618200000002</v>
      </c>
      <c r="S94" s="40">
        <v>0.17799999999999999</v>
      </c>
      <c r="T94" s="26">
        <f>L94*S94</f>
        <v>2491.0266959999999</v>
      </c>
      <c r="U94" s="40">
        <v>0.52700000000000002</v>
      </c>
      <c r="V94" s="26">
        <f>L94*U94</f>
        <v>7375.1183640000008</v>
      </c>
      <c r="W94" s="40">
        <v>0.4</v>
      </c>
      <c r="X94" s="26">
        <f>W94*L94</f>
        <v>5597.8128000000006</v>
      </c>
      <c r="Y94" s="48">
        <v>3.0400000000000002E-3</v>
      </c>
      <c r="Z94" s="18">
        <f>L94*Y94</f>
        <v>42.543377280000009</v>
      </c>
      <c r="AA94" s="28">
        <f>IF(J94&gt;0,(AC94+AK94)/J94,0)</f>
        <v>2.9951885579196217E-3</v>
      </c>
      <c r="AB94" s="48">
        <v>2.7999999999999998E-4</v>
      </c>
      <c r="AC94" s="38">
        <f>AB94*L94</f>
        <v>3.9184689599999998</v>
      </c>
      <c r="AD94" s="29">
        <v>0.22009999999999999</v>
      </c>
      <c r="AE94" s="42">
        <f>AH94*(1-AI94)*AD94</f>
        <v>38.5403904</v>
      </c>
      <c r="AF94" s="29">
        <f>IF(AND(AD94&gt;0,AB94&gt;0,Y94&gt;0),((Y94-AB94)*AD94)/((AD94-AB94)*Y94),0)</f>
        <v>0.90905118541964958</v>
      </c>
      <c r="AG94" s="30">
        <f t="shared" si="3"/>
        <v>0.9075840343765107</v>
      </c>
      <c r="AH94" s="44">
        <v>192</v>
      </c>
      <c r="AI94" s="66">
        <v>8.7999999999999995E-2</v>
      </c>
      <c r="AJ94" s="67">
        <v>0.23810000000000001</v>
      </c>
      <c r="AK94" s="42">
        <f t="shared" si="6"/>
        <v>41.692262400000004</v>
      </c>
      <c r="AL94" s="18">
        <v>1.65</v>
      </c>
      <c r="AM94" s="18"/>
      <c r="AN94" s="122">
        <f>AN93+AH94-AM94</f>
        <v>1487.6119999999996</v>
      </c>
      <c r="AO94" s="123"/>
      <c r="AP94" s="44"/>
      <c r="AQ94" s="49"/>
      <c r="AR94" s="42"/>
      <c r="AS94" s="42"/>
      <c r="AT94" s="42"/>
      <c r="AU94" s="42"/>
    </row>
    <row r="95" spans="1:47" s="22" customFormat="1" ht="13.5" thickBot="1" x14ac:dyDescent="0.25">
      <c r="A95" s="198"/>
      <c r="B95" s="50" t="s">
        <v>38</v>
      </c>
      <c r="C95" s="51"/>
      <c r="D95" s="52">
        <f>SUM(D92:D94)</f>
        <v>49300</v>
      </c>
      <c r="E95" s="68"/>
      <c r="F95" s="52">
        <f>SUM(F92:F94)</f>
        <v>45727</v>
      </c>
      <c r="G95" s="53"/>
      <c r="H95" s="69"/>
      <c r="I95" s="52">
        <f>SUM(I92:I94)</f>
        <v>49442</v>
      </c>
      <c r="J95" s="52">
        <f>SUM(J92:J94)</f>
        <v>45817</v>
      </c>
      <c r="K95" s="21">
        <f>IF(J95&gt;0,(J92*K92+J93*K93+J94*K94)/J95,0)</f>
        <v>7.7322282122356339E-2</v>
      </c>
      <c r="L95" s="53">
        <f>L92+L93+L94</f>
        <v>42274.325000000004</v>
      </c>
      <c r="M95" s="54">
        <f>IF(L95&gt;0,N95/L95,0)</f>
        <v>0.82553260419888419</v>
      </c>
      <c r="N95" s="55">
        <f>N92+N93+N94</f>
        <v>34898.833608000001</v>
      </c>
      <c r="O95" s="21">
        <f>IF(L95&gt;0,P95/L95,0)</f>
        <v>9.6847657555738625E-2</v>
      </c>
      <c r="P95" s="55">
        <f>P92+P93+P94</f>
        <v>4094.1693510000005</v>
      </c>
      <c r="Q95" s="21">
        <f>IF(L95&gt;0,R95/L95,0)</f>
        <v>7.7619738245377073E-2</v>
      </c>
      <c r="R95" s="55">
        <f>R92+R93+R94</f>
        <v>3281.3220410000004</v>
      </c>
      <c r="S95" s="21">
        <f>IF(L95&gt;0,T95/L95,0)</f>
        <v>0.1886908269026176</v>
      </c>
      <c r="T95" s="55">
        <f>T92+T93+T94</f>
        <v>7976.777341</v>
      </c>
      <c r="U95" s="21">
        <f>IF(L95&gt;0,V95/L95,0)</f>
        <v>0.51765960939648359</v>
      </c>
      <c r="V95" s="55">
        <f>V92+V93+V94</f>
        <v>21883.710567000002</v>
      </c>
      <c r="W95" s="21">
        <f>IF(L95&gt;0,X95/L95,0)</f>
        <v>0.39667606827548402</v>
      </c>
      <c r="X95" s="55">
        <f>X92+X93+X94</f>
        <v>16769.213030000003</v>
      </c>
      <c r="Y95" s="56">
        <f>IF(L95&gt;0,Z95/L95,0)</f>
        <v>3.1270898603348489E-3</v>
      </c>
      <c r="Z95" s="57">
        <f>SUM(Z92:Z94)</f>
        <v>132.19561306000003</v>
      </c>
      <c r="AA95" s="63">
        <f>IF(L95&gt;0,(AA92*L92+AA93*L93+AA94*L94)/L95,0)</f>
        <v>3.0267235747813833E-3</v>
      </c>
      <c r="AB95" s="56">
        <f>IF(J95&gt;0,(J92*AB92+J93*AB93+J94*AB94)/J95,0)</f>
        <v>2.7667001331383546E-4</v>
      </c>
      <c r="AC95" s="53">
        <f>SUM(AC92:AC94)</f>
        <v>11.696294030000001</v>
      </c>
      <c r="AD95" s="54">
        <f>IF(J95&gt;0,(J92*AD92+J93*AD93+J94*AD94)/J95,0)</f>
        <v>0.22137292489687233</v>
      </c>
      <c r="AE95" s="59">
        <f>SUM(AE92:AE94)</f>
        <v>119.57794860000001</v>
      </c>
      <c r="AF95" s="54">
        <f>IF(AND(Z95&gt;0),((Z92*AF92+Z93*AF93+Z94*AF94)/Z95),0)</f>
        <v>0.91266316576759443</v>
      </c>
      <c r="AG95" s="58">
        <f t="shared" si="3"/>
        <v>0.90966126813614812</v>
      </c>
      <c r="AH95" s="52">
        <f>SUM(AH92:AH94)</f>
        <v>593</v>
      </c>
      <c r="AI95" s="21">
        <f>IF(AH95&gt;0,(AI92*AH92+AI93*AH93+AI94*AH94)/AH95,0)</f>
        <v>8.9008431703204036E-2</v>
      </c>
      <c r="AJ95" s="54">
        <f>IF(J95&gt;0,(AJ92*J92+AJ93*J93+AJ94*J94)/J95,0)</f>
        <v>0.23513500229172579</v>
      </c>
      <c r="AK95" s="59">
        <f>SUM(AK92:AK94)</f>
        <v>126.97715340000002</v>
      </c>
      <c r="AL95" s="70"/>
      <c r="AM95" s="57">
        <f>SUM(AM92:AM94)</f>
        <v>0</v>
      </c>
      <c r="AN95" s="124"/>
      <c r="AO95" s="125">
        <f>AN94</f>
        <v>1487.6119999999996</v>
      </c>
      <c r="AP95" s="52">
        <f>SUM(AP92:AP94)</f>
        <v>0</v>
      </c>
      <c r="AQ95" s="71"/>
      <c r="AR95" s="72"/>
      <c r="AS95" s="72"/>
      <c r="AT95" s="72"/>
      <c r="AU95" s="72"/>
    </row>
    <row r="96" spans="1:47" x14ac:dyDescent="0.2">
      <c r="A96" s="196">
        <v>24</v>
      </c>
      <c r="B96" s="23">
        <v>1</v>
      </c>
      <c r="C96" s="11" t="s">
        <v>53</v>
      </c>
      <c r="D96" s="12">
        <v>12914</v>
      </c>
      <c r="E96" s="12">
        <v>0</v>
      </c>
      <c r="F96" s="12">
        <v>13352</v>
      </c>
      <c r="G96" s="13">
        <v>0.5</v>
      </c>
      <c r="H96" s="13">
        <v>3.1</v>
      </c>
      <c r="I96" s="12">
        <v>14487</v>
      </c>
      <c r="J96" s="12">
        <v>15221</v>
      </c>
      <c r="K96" s="14">
        <v>7.8E-2</v>
      </c>
      <c r="L96" s="25">
        <f>J96*(1-K96)</f>
        <v>14033.762000000001</v>
      </c>
      <c r="M96" s="15">
        <v>0.80800000000000005</v>
      </c>
      <c r="N96" s="26">
        <f>L96*M96</f>
        <v>11339.279696000001</v>
      </c>
      <c r="O96" s="14">
        <v>0.108</v>
      </c>
      <c r="P96" s="26">
        <f>L96*O96</f>
        <v>1515.6462960000001</v>
      </c>
      <c r="Q96" s="16">
        <v>8.4000000000000005E-2</v>
      </c>
      <c r="R96" s="26">
        <f>L96*Q96</f>
        <v>1178.8360080000002</v>
      </c>
      <c r="S96" s="16">
        <v>0.186</v>
      </c>
      <c r="T96" s="26">
        <f>L96*S96</f>
        <v>2610.279732</v>
      </c>
      <c r="U96" s="16">
        <v>0.53</v>
      </c>
      <c r="V96" s="26">
        <f>L96*U96</f>
        <v>7437.893860000001</v>
      </c>
      <c r="W96" s="16">
        <v>0.4</v>
      </c>
      <c r="X96" s="26">
        <f>W96*L96</f>
        <v>5613.5048000000006</v>
      </c>
      <c r="Y96" s="17">
        <v>3.0500000000000002E-3</v>
      </c>
      <c r="Z96" s="61">
        <f>L96*Y96</f>
        <v>42.802974100000007</v>
      </c>
      <c r="AA96" s="28">
        <f>IF(J96&gt;0,(AC96+AK96)/J96,0)</f>
        <v>2.9040778148610477E-3</v>
      </c>
      <c r="AB96" s="17">
        <v>3.1E-4</v>
      </c>
      <c r="AC96" s="25">
        <f>AB96*L96</f>
        <v>4.3504662200000004</v>
      </c>
      <c r="AD96" s="141">
        <v>0.22009999999999999</v>
      </c>
      <c r="AE96" s="31">
        <f>AH96*(1-AI96)*AD96</f>
        <v>38.021394600000001</v>
      </c>
      <c r="AF96" s="29">
        <f>IF(AND(AD96&gt;0,AB96&gt;0,Y96&gt;0),((Y96-AB96)*AD96)/((AD96-AB96)*Y96),0)</f>
        <v>0.89962773705750421</v>
      </c>
      <c r="AG96" s="62">
        <f t="shared" si="3"/>
        <v>0.89445546146685251</v>
      </c>
      <c r="AH96" s="12">
        <v>189</v>
      </c>
      <c r="AI96" s="14">
        <v>8.5999999999999993E-2</v>
      </c>
      <c r="AJ96" s="15">
        <v>0.23069999999999999</v>
      </c>
      <c r="AK96" s="31">
        <f t="shared" si="6"/>
        <v>39.852502200000004</v>
      </c>
      <c r="AL96" s="19">
        <v>1.7</v>
      </c>
      <c r="AM96" s="19"/>
      <c r="AN96" s="119">
        <f>AN94+AH96-AM96</f>
        <v>1676.6119999999996</v>
      </c>
      <c r="AO96" s="120"/>
      <c r="AP96" s="12"/>
      <c r="AQ96" s="32"/>
      <c r="AR96" s="20"/>
      <c r="AS96" s="20"/>
      <c r="AT96" s="20"/>
      <c r="AU96" s="20"/>
    </row>
    <row r="97" spans="1:47" x14ac:dyDescent="0.2">
      <c r="A97" s="197"/>
      <c r="B97" s="34">
        <v>2</v>
      </c>
      <c r="C97" s="11" t="s">
        <v>54</v>
      </c>
      <c r="D97" s="35">
        <v>20063</v>
      </c>
      <c r="E97" s="44">
        <v>1</v>
      </c>
      <c r="F97" s="35">
        <v>14615</v>
      </c>
      <c r="G97" s="36">
        <v>0.7</v>
      </c>
      <c r="H97" s="38">
        <v>3.2</v>
      </c>
      <c r="I97" s="35">
        <v>15800</v>
      </c>
      <c r="J97" s="35">
        <v>15119</v>
      </c>
      <c r="K97" s="66">
        <v>7.9000000000000001E-2</v>
      </c>
      <c r="L97" s="38">
        <f>J97*(1-K97)</f>
        <v>13924.599</v>
      </c>
      <c r="M97" s="39">
        <v>0.79200000000000004</v>
      </c>
      <c r="N97" s="26">
        <f>L97*M97</f>
        <v>11028.282408000001</v>
      </c>
      <c r="O97" s="37">
        <v>0.1903</v>
      </c>
      <c r="P97" s="26">
        <f>L97*O97</f>
        <v>2649.8511896999998</v>
      </c>
      <c r="Q97" s="40">
        <v>1.4999999999999999E-2</v>
      </c>
      <c r="R97" s="26">
        <f>L97*Q97</f>
        <v>208.86898499999998</v>
      </c>
      <c r="S97" s="40">
        <v>0.188</v>
      </c>
      <c r="T97" s="26">
        <f>L97*S97</f>
        <v>2617.8246119999999</v>
      </c>
      <c r="U97" s="40">
        <v>0.52400000000000002</v>
      </c>
      <c r="V97" s="26">
        <f>L97*U97</f>
        <v>7296.4898760000005</v>
      </c>
      <c r="W97" s="40">
        <v>0.4</v>
      </c>
      <c r="X97" s="26">
        <f>W97*L97</f>
        <v>5569.8396000000002</v>
      </c>
      <c r="Y97" s="41">
        <v>3.0999999999999999E-3</v>
      </c>
      <c r="Z97" s="18">
        <f>L97*Y97</f>
        <v>43.1662569</v>
      </c>
      <c r="AA97" s="28">
        <f>IF(J97&gt;0,(AC97+AK97)/J97,0)</f>
        <v>3.0401856538130826E-3</v>
      </c>
      <c r="AB97" s="41">
        <v>2.9999999999999997E-4</v>
      </c>
      <c r="AC97" s="38">
        <f>AB97*L97</f>
        <v>4.1773796999999995</v>
      </c>
      <c r="AD97" s="29">
        <v>0.21629999999999999</v>
      </c>
      <c r="AE97" s="42">
        <f>AH97*(1-AI97)*AD97</f>
        <v>39.229898399999996</v>
      </c>
      <c r="AF97" s="29">
        <f>IF(AND(AD97&gt;0,AB97&gt;0,Y97&gt;0),((Y97-AB97)*AD97)/((AD97-AB97)*Y97),0)</f>
        <v>0.90448028673835112</v>
      </c>
      <c r="AG97" s="30">
        <f t="shared" si="3"/>
        <v>0.90249694200985431</v>
      </c>
      <c r="AH97" s="35">
        <v>198</v>
      </c>
      <c r="AI97" s="66">
        <v>8.4000000000000005E-2</v>
      </c>
      <c r="AJ97" s="67">
        <v>0.23039999999999999</v>
      </c>
      <c r="AK97" s="42">
        <f t="shared" si="6"/>
        <v>41.787187199999998</v>
      </c>
      <c r="AL97" s="18">
        <v>1.7</v>
      </c>
      <c r="AM97" s="18"/>
      <c r="AN97" s="122">
        <f>AN96+AH97-AM97</f>
        <v>1874.6119999999996</v>
      </c>
      <c r="AO97" s="123"/>
      <c r="AP97" s="44"/>
      <c r="AQ97" s="49"/>
      <c r="AR97" s="42"/>
      <c r="AS97" s="42"/>
      <c r="AT97" s="42"/>
      <c r="AU97" s="42"/>
    </row>
    <row r="98" spans="1:47" x14ac:dyDescent="0.2">
      <c r="A98" s="197"/>
      <c r="B98" s="34">
        <v>3</v>
      </c>
      <c r="C98" s="11" t="s">
        <v>50</v>
      </c>
      <c r="D98" s="44">
        <v>15200</v>
      </c>
      <c r="E98" s="44">
        <v>1</v>
      </c>
      <c r="F98" s="44">
        <v>15401</v>
      </c>
      <c r="G98" s="38">
        <v>1.3</v>
      </c>
      <c r="H98" s="38">
        <v>3</v>
      </c>
      <c r="I98" s="44">
        <v>17087</v>
      </c>
      <c r="J98" s="44">
        <v>15143</v>
      </c>
      <c r="K98" s="66">
        <v>7.9000000000000001E-2</v>
      </c>
      <c r="L98" s="38">
        <f>J98*(1-K98)</f>
        <v>13946.703000000001</v>
      </c>
      <c r="M98" s="29">
        <v>0.69199999999999995</v>
      </c>
      <c r="N98" s="26">
        <f>L98*M98</f>
        <v>9651.1184759999996</v>
      </c>
      <c r="O98" s="40">
        <v>0.188</v>
      </c>
      <c r="P98" s="26">
        <f>L98*O98</f>
        <v>2621.9801640000001</v>
      </c>
      <c r="Q98" s="40">
        <v>0.12</v>
      </c>
      <c r="R98" s="26">
        <f>L98*Q98</f>
        <v>1673.60436</v>
      </c>
      <c r="S98" s="40">
        <v>0.182</v>
      </c>
      <c r="T98" s="26">
        <f>L98*S98</f>
        <v>2538.2999460000001</v>
      </c>
      <c r="U98" s="40">
        <v>0.52700000000000002</v>
      </c>
      <c r="V98" s="26">
        <f>L98*U98</f>
        <v>7349.9124810000012</v>
      </c>
      <c r="W98" s="40">
        <v>0.4</v>
      </c>
      <c r="X98" s="26">
        <f>W98*L98</f>
        <v>5578.6812000000009</v>
      </c>
      <c r="Y98" s="48">
        <v>3.1099999999999999E-3</v>
      </c>
      <c r="Z98" s="18">
        <f>L98*Y98</f>
        <v>43.374246330000005</v>
      </c>
      <c r="AA98" s="28">
        <f>IF(J98&gt;0,(AC98+AK98)/J98,0)</f>
        <v>2.9911021244139208E-3</v>
      </c>
      <c r="AB98" s="48">
        <v>2.9E-4</v>
      </c>
      <c r="AC98" s="38">
        <f>AB98*L98</f>
        <v>4.04454387</v>
      </c>
      <c r="AD98" s="29">
        <v>0.21809999999999999</v>
      </c>
      <c r="AE98" s="42">
        <f>AH98*(1-AI98)*AD98</f>
        <v>38.545685399999996</v>
      </c>
      <c r="AF98" s="29">
        <f>IF(AND(AD98&gt;0,AB98&gt;0,Y98&gt;0),((Y98-AB98)*AD98)/((AD98-AB98)*Y98),0)</f>
        <v>0.90795969406652699</v>
      </c>
      <c r="AG98" s="30">
        <f t="shared" si="3"/>
        <v>0.90416920328329953</v>
      </c>
      <c r="AH98" s="44">
        <v>194</v>
      </c>
      <c r="AI98" s="66">
        <v>8.8999999999999996E-2</v>
      </c>
      <c r="AJ98" s="67">
        <v>0.2334</v>
      </c>
      <c r="AK98" s="42">
        <f t="shared" si="6"/>
        <v>41.249715600000002</v>
      </c>
      <c r="AL98" s="18">
        <v>1.65</v>
      </c>
      <c r="AM98" s="18"/>
      <c r="AN98" s="122">
        <f>AN97+AH98-AM98</f>
        <v>2068.6119999999996</v>
      </c>
      <c r="AO98" s="123"/>
      <c r="AP98" s="44"/>
      <c r="AQ98" s="49"/>
      <c r="AR98" s="42"/>
      <c r="AS98" s="42"/>
      <c r="AT98" s="42"/>
      <c r="AU98" s="42"/>
    </row>
    <row r="99" spans="1:47" s="22" customFormat="1" ht="13.5" thickBot="1" x14ac:dyDescent="0.25">
      <c r="A99" s="198"/>
      <c r="B99" s="50" t="s">
        <v>38</v>
      </c>
      <c r="C99" s="51"/>
      <c r="D99" s="52">
        <f>SUM(D96:D98)</f>
        <v>48177</v>
      </c>
      <c r="E99" s="68"/>
      <c r="F99" s="52">
        <f>SUM(F96:F98)</f>
        <v>43368</v>
      </c>
      <c r="G99" s="53"/>
      <c r="H99" s="69"/>
      <c r="I99" s="52">
        <f>SUM(I96:I98)</f>
        <v>47374</v>
      </c>
      <c r="J99" s="52">
        <f>SUM(J96:J98)</f>
        <v>45483</v>
      </c>
      <c r="K99" s="21">
        <f>IF(J99&gt;0,(J96*K96+J97*K97+J98*K98)/J99,0)</f>
        <v>7.8665347492469714E-2</v>
      </c>
      <c r="L99" s="53">
        <f>L96+L97+L98</f>
        <v>41905.063999999998</v>
      </c>
      <c r="M99" s="54">
        <f>IF(L99&gt;0,N99/L99,0)</f>
        <v>0.76407664190657254</v>
      </c>
      <c r="N99" s="55">
        <f>N96+N97+N98</f>
        <v>32018.680580000004</v>
      </c>
      <c r="O99" s="21">
        <f>IF(L99&gt;0,P99/L99,0)</f>
        <v>0.16197273078260901</v>
      </c>
      <c r="P99" s="55">
        <f>P96+P97+P98</f>
        <v>6787.4776497000003</v>
      </c>
      <c r="Q99" s="21">
        <f>IF(L99&gt;0,R99/L99,0)</f>
        <v>7.3053446547653542E-2</v>
      </c>
      <c r="R99" s="55">
        <f>R96+R97+R98</f>
        <v>3061.3093530000006</v>
      </c>
      <c r="S99" s="21">
        <f>IF(L99&gt;0,T99/L99,0)</f>
        <v>0.1853333117448526</v>
      </c>
      <c r="T99" s="55">
        <f>T96+T97+T98</f>
        <v>7766.4042899999995</v>
      </c>
      <c r="U99" s="21">
        <f>IF(L99&gt;0,V99/L99,0)</f>
        <v>0.52700781502206995</v>
      </c>
      <c r="V99" s="55">
        <f>V96+V97+V98</f>
        <v>22084.296217000003</v>
      </c>
      <c r="W99" s="21">
        <f>IF(L99&gt;0,X99/L99,0)</f>
        <v>0.4</v>
      </c>
      <c r="X99" s="55">
        <f>X96+X97+X98</f>
        <v>16762.025600000001</v>
      </c>
      <c r="Y99" s="56">
        <f>IF(L99&gt;0,Z99/L99,0)</f>
        <v>3.0865834575506202E-3</v>
      </c>
      <c r="Z99" s="57">
        <f>SUM(Z96:Z98)</f>
        <v>129.34347733000001</v>
      </c>
      <c r="AA99" s="63">
        <f>IF(L99&gt;0,(AA96*L96+AA97*L97+AA98*L98)/L99,0)</f>
        <v>2.9782681150423733E-3</v>
      </c>
      <c r="AB99" s="56">
        <f>IF(J99&gt;0,(J96*AB96+J97*AB97+J98*AB98)/J99,0)</f>
        <v>3.0001714926456037E-4</v>
      </c>
      <c r="AC99" s="53">
        <f>SUM(AC96:AC98)</f>
        <v>12.572389790000001</v>
      </c>
      <c r="AD99" s="54">
        <f>IF(J99&gt;0,(J96*AD96+J97*AD97+J98*AD98)/J99,0)</f>
        <v>0.21817096717454876</v>
      </c>
      <c r="AE99" s="59">
        <f>SUM(AE96:AE98)</f>
        <v>115.7969784</v>
      </c>
      <c r="AF99" s="54">
        <f>IF(AND(Z99&gt;0),((Z96*AF96+Z97*AF97+Z98*AF98)/Z99),0)</f>
        <v>0.90404124729897795</v>
      </c>
      <c r="AG99" s="58">
        <f t="shared" si="3"/>
        <v>0.90043149647636289</v>
      </c>
      <c r="AH99" s="52">
        <f>SUM(AH96:AH98)</f>
        <v>581</v>
      </c>
      <c r="AI99" s="21">
        <f>IF(AH99&gt;0,(AI96*AH96+AI97*AH97+AI98*AH98)/AH99,0)</f>
        <v>8.6320137693631657E-2</v>
      </c>
      <c r="AJ99" s="54">
        <f>IF(J99&gt;0,(AJ96*J96+AJ97*J97+AJ98*J98)/J99,0)</f>
        <v>0.23149920849548183</v>
      </c>
      <c r="AK99" s="59">
        <f>SUM(AK96:AK98)</f>
        <v>122.88940500000001</v>
      </c>
      <c r="AL99" s="70"/>
      <c r="AM99" s="57">
        <f>SUM(AM96:AM98)</f>
        <v>0</v>
      </c>
      <c r="AN99" s="124"/>
      <c r="AO99" s="125">
        <f>AN98</f>
        <v>2068.6119999999996</v>
      </c>
      <c r="AP99" s="52">
        <f>SUM(AP96:AP98)</f>
        <v>0</v>
      </c>
      <c r="AQ99" s="71"/>
      <c r="AR99" s="72"/>
      <c r="AS99" s="72"/>
      <c r="AT99" s="72"/>
      <c r="AU99" s="72"/>
    </row>
    <row r="100" spans="1:47" x14ac:dyDescent="0.2">
      <c r="A100" s="199">
        <v>25</v>
      </c>
      <c r="B100" s="34">
        <v>1</v>
      </c>
      <c r="C100" s="11" t="s">
        <v>53</v>
      </c>
      <c r="D100" s="12">
        <v>13118</v>
      </c>
      <c r="E100" s="73">
        <v>1</v>
      </c>
      <c r="F100" s="12">
        <v>15347</v>
      </c>
      <c r="G100" s="74">
        <v>0.4</v>
      </c>
      <c r="H100" s="74">
        <v>2.7</v>
      </c>
      <c r="I100" s="12">
        <v>16155</v>
      </c>
      <c r="J100" s="12">
        <v>15205</v>
      </c>
      <c r="K100" s="66">
        <v>0.08</v>
      </c>
      <c r="L100" s="25">
        <f>J100*(1-K100)</f>
        <v>13988.6</v>
      </c>
      <c r="M100" s="15">
        <v>0.74099999999999999</v>
      </c>
      <c r="N100" s="26">
        <f>L100*M100</f>
        <v>10365.552600000001</v>
      </c>
      <c r="O100" s="14">
        <v>0.184</v>
      </c>
      <c r="P100" s="26">
        <f>L100*O100</f>
        <v>2573.9023999999999</v>
      </c>
      <c r="Q100" s="16">
        <v>7.4999999999999997E-2</v>
      </c>
      <c r="R100" s="26">
        <f>L100*Q100</f>
        <v>1049.145</v>
      </c>
      <c r="S100" s="16">
        <v>0.18099999999999999</v>
      </c>
      <c r="T100" s="26">
        <f>L100*S100</f>
        <v>2531.9366</v>
      </c>
      <c r="U100" s="16">
        <v>0.53700000000000003</v>
      </c>
      <c r="V100" s="26">
        <f>L100*U100</f>
        <v>7511.878200000001</v>
      </c>
      <c r="W100" s="16">
        <v>0.39</v>
      </c>
      <c r="X100" s="26">
        <f>W100*L100</f>
        <v>5455.5540000000001</v>
      </c>
      <c r="Y100" s="17">
        <v>3.2000000000000002E-3</v>
      </c>
      <c r="Z100" s="61">
        <f>L100*Y100</f>
        <v>44.763520000000007</v>
      </c>
      <c r="AA100" s="28">
        <f>IF(J100&gt;0,(AC100+AK100)/J100,0)</f>
        <v>3.0936611903978955E-3</v>
      </c>
      <c r="AB100" s="17">
        <v>3.2000000000000003E-4</v>
      </c>
      <c r="AC100" s="25">
        <f>AB100*L100</f>
        <v>4.4763520000000003</v>
      </c>
      <c r="AD100" s="141">
        <v>0.221</v>
      </c>
      <c r="AE100" s="31">
        <f>AH100*(1-AI100)*AD100</f>
        <v>40.915056</v>
      </c>
      <c r="AF100" s="29">
        <f>IF(AND(AD100&gt;0,AB100&gt;0,Y100&gt;0),((Y100-AB100)*AD100)/((AD100-AB100)*Y100),0)</f>
        <v>0.90130505709624786</v>
      </c>
      <c r="AG100" s="62">
        <f t="shared" ref="AG100:AG127" si="7">IF(AND(AA100&gt;0,AJ100&gt;0,AB100&gt;0),((AJ100*(AA100-AB100))/(AA100*(AJ100-AB100))),0)</f>
        <v>0.89781236085782723</v>
      </c>
      <c r="AH100" s="12">
        <v>203</v>
      </c>
      <c r="AI100" s="66">
        <v>8.7999999999999995E-2</v>
      </c>
      <c r="AJ100" s="67">
        <v>0.22989999999999999</v>
      </c>
      <c r="AK100" s="31">
        <f t="shared" si="6"/>
        <v>42.562766400000001</v>
      </c>
      <c r="AL100" s="75">
        <v>1.75</v>
      </c>
      <c r="AM100" s="75"/>
      <c r="AN100" s="119">
        <f>AN98+AH100-AM100</f>
        <v>2271.6119999999996</v>
      </c>
      <c r="AO100" s="126"/>
      <c r="AP100" s="12"/>
      <c r="AQ100" s="76"/>
      <c r="AR100" s="77"/>
      <c r="AS100" s="77"/>
      <c r="AT100" s="77"/>
      <c r="AU100" s="77"/>
    </row>
    <row r="101" spans="1:47" x14ac:dyDescent="0.2">
      <c r="A101" s="199"/>
      <c r="B101" s="34">
        <v>2</v>
      </c>
      <c r="C101" s="11" t="s">
        <v>49</v>
      </c>
      <c r="D101" s="35">
        <v>19305</v>
      </c>
      <c r="E101" s="44">
        <v>1</v>
      </c>
      <c r="F101" s="35">
        <v>10676</v>
      </c>
      <c r="G101" s="36">
        <v>0.8</v>
      </c>
      <c r="H101" s="38">
        <v>3.2</v>
      </c>
      <c r="I101" s="35">
        <v>11674</v>
      </c>
      <c r="J101" s="35">
        <v>15240</v>
      </c>
      <c r="K101" s="66">
        <v>7.2999999999999995E-2</v>
      </c>
      <c r="L101" s="38">
        <f>J101*(1-K101)</f>
        <v>14127.480000000001</v>
      </c>
      <c r="M101" s="39">
        <v>0.81899999999999995</v>
      </c>
      <c r="N101" s="26">
        <f>L101*M101</f>
        <v>11570.40612</v>
      </c>
      <c r="O101" s="37">
        <v>0.16800000000000001</v>
      </c>
      <c r="P101" s="26">
        <f>L101*O101</f>
        <v>2373.4166400000004</v>
      </c>
      <c r="Q101" s="40">
        <v>1.2999999999999999E-2</v>
      </c>
      <c r="R101" s="26">
        <f>L101*Q101</f>
        <v>183.65724</v>
      </c>
      <c r="S101" s="40">
        <v>0.191</v>
      </c>
      <c r="T101" s="26">
        <f>L101*S101</f>
        <v>2698.3486800000005</v>
      </c>
      <c r="U101" s="40">
        <v>0.52500000000000002</v>
      </c>
      <c r="V101" s="26">
        <f>L101*U101</f>
        <v>7416.9270000000006</v>
      </c>
      <c r="W101" s="40">
        <v>0.4</v>
      </c>
      <c r="X101" s="26">
        <f>W101*L101</f>
        <v>5650.9920000000011</v>
      </c>
      <c r="Y101" s="41">
        <v>3.1800000000000001E-3</v>
      </c>
      <c r="Z101" s="18">
        <f>L101*Y101</f>
        <v>44.925386400000008</v>
      </c>
      <c r="AA101" s="28">
        <f>IF(J101&gt;0,(AC101+AK101)/J101,0)</f>
        <v>2.9896934645669295E-3</v>
      </c>
      <c r="AB101" s="41">
        <v>3.3E-4</v>
      </c>
      <c r="AC101" s="38">
        <f>AB101*L101</f>
        <v>4.6620684000000008</v>
      </c>
      <c r="AD101" s="29">
        <v>0.224</v>
      </c>
      <c r="AE101" s="42">
        <f>AH101*(1-AI101)*AD101</f>
        <v>40.360320000000002</v>
      </c>
      <c r="AF101" s="29">
        <f>IF(AND(AD101&gt;0,AB101&gt;0,Y101&gt;0),((Y101-AB101)*AD101)/((AD101-AB101)*Y101),0)</f>
        <v>0.89754869665637804</v>
      </c>
      <c r="AG101" s="30">
        <f t="shared" si="7"/>
        <v>0.8909159550873097</v>
      </c>
      <c r="AH101" s="35">
        <v>198</v>
      </c>
      <c r="AI101" s="66">
        <v>0.09</v>
      </c>
      <c r="AJ101" s="67">
        <v>0.22700000000000001</v>
      </c>
      <c r="AK101" s="42">
        <f t="shared" si="6"/>
        <v>40.900860000000002</v>
      </c>
      <c r="AL101" s="18">
        <v>1.65</v>
      </c>
      <c r="AM101" s="18"/>
      <c r="AN101" s="122">
        <f>AN100+AH101-AM101</f>
        <v>2469.6119999999996</v>
      </c>
      <c r="AO101" s="123"/>
      <c r="AP101" s="44"/>
      <c r="AQ101" s="49"/>
      <c r="AR101" s="42"/>
      <c r="AS101" s="42"/>
      <c r="AT101" s="42"/>
      <c r="AU101" s="42"/>
    </row>
    <row r="102" spans="1:47" x14ac:dyDescent="0.2">
      <c r="A102" s="199"/>
      <c r="B102" s="34">
        <v>3</v>
      </c>
      <c r="C102" s="11" t="s">
        <v>50</v>
      </c>
      <c r="D102" s="44">
        <v>13600</v>
      </c>
      <c r="E102" s="44">
        <v>1</v>
      </c>
      <c r="F102" s="44">
        <v>11991</v>
      </c>
      <c r="G102" s="38">
        <v>0.9</v>
      </c>
      <c r="H102" s="38">
        <v>3.2</v>
      </c>
      <c r="I102" s="44">
        <v>13259</v>
      </c>
      <c r="J102" s="44">
        <v>15095</v>
      </c>
      <c r="K102" s="66">
        <v>7.6999999999999999E-2</v>
      </c>
      <c r="L102" s="38">
        <f>J102*(1-K102)</f>
        <v>13932.685000000001</v>
      </c>
      <c r="M102" s="29">
        <v>0.79900000000000004</v>
      </c>
      <c r="N102" s="26">
        <f>L102*M102</f>
        <v>11132.215315000001</v>
      </c>
      <c r="O102" s="40">
        <v>0.17100000000000001</v>
      </c>
      <c r="P102" s="26">
        <f>L102*O102</f>
        <v>2382.4891350000003</v>
      </c>
      <c r="Q102" s="40">
        <v>0.03</v>
      </c>
      <c r="R102" s="26">
        <f>L102*Q102</f>
        <v>417.98055000000005</v>
      </c>
      <c r="S102" s="40">
        <v>0.19700000000000001</v>
      </c>
      <c r="T102" s="26">
        <f>L102*S102</f>
        <v>2744.7389450000005</v>
      </c>
      <c r="U102" s="40">
        <v>0.50800000000000001</v>
      </c>
      <c r="V102" s="26">
        <f>L102*U102</f>
        <v>7077.8039800000006</v>
      </c>
      <c r="W102" s="40">
        <v>0.4</v>
      </c>
      <c r="X102" s="26">
        <f>W102*L102</f>
        <v>5573.0740000000005</v>
      </c>
      <c r="Y102" s="48">
        <v>3.2100000000000002E-3</v>
      </c>
      <c r="Z102" s="18">
        <f>L102*Y102</f>
        <v>44.723918850000004</v>
      </c>
      <c r="AA102" s="28">
        <f>IF(J102&gt;0,(AC102+AK102)/J102,0)</f>
        <v>3.1882945379264659E-3</v>
      </c>
      <c r="AB102" s="48">
        <v>3.3E-4</v>
      </c>
      <c r="AC102" s="38">
        <f>AB102*L102</f>
        <v>4.5977860500000007</v>
      </c>
      <c r="AD102" s="29">
        <v>0.2215</v>
      </c>
      <c r="AE102" s="42">
        <f>AH102*(1-AI102)*AD102</f>
        <v>41.028888000000002</v>
      </c>
      <c r="AF102" s="29">
        <f>IF(AND(AD102&gt;0,AB102&gt;0,Y102&gt;0),((Y102-AB102)*AD102)/((AD102-AB102)*Y102),0)</f>
        <v>0.89853493675732155</v>
      </c>
      <c r="AG102" s="30">
        <f t="shared" si="7"/>
        <v>0.89775706838801861</v>
      </c>
      <c r="AH102" s="44">
        <v>204</v>
      </c>
      <c r="AI102" s="66">
        <v>9.1999999999999998E-2</v>
      </c>
      <c r="AJ102" s="67">
        <v>0.23499999999999999</v>
      </c>
      <c r="AK102" s="42">
        <f t="shared" si="6"/>
        <v>43.529519999999998</v>
      </c>
      <c r="AL102" s="18">
        <v>1.65</v>
      </c>
      <c r="AM102" s="18"/>
      <c r="AN102" s="122">
        <f>AN101+AH102-AM102</f>
        <v>2673.6119999999996</v>
      </c>
      <c r="AO102" s="123"/>
      <c r="AP102" s="44"/>
      <c r="AQ102" s="49"/>
      <c r="AR102" s="42"/>
      <c r="AS102" s="42"/>
      <c r="AT102" s="42"/>
      <c r="AU102" s="42"/>
    </row>
    <row r="103" spans="1:47" s="22" customFormat="1" ht="13.5" thickBot="1" x14ac:dyDescent="0.25">
      <c r="A103" s="199"/>
      <c r="B103" s="78" t="s">
        <v>38</v>
      </c>
      <c r="C103" s="51"/>
      <c r="D103" s="52">
        <f>SUM(D100:D102)</f>
        <v>46023</v>
      </c>
      <c r="E103" s="79"/>
      <c r="F103" s="52">
        <f>SUM(F100:F102)</f>
        <v>38014</v>
      </c>
      <c r="G103" s="146"/>
      <c r="H103" s="80"/>
      <c r="I103" s="52">
        <f>SUM(I100:I102)</f>
        <v>41088</v>
      </c>
      <c r="J103" s="52">
        <f>SUM(J100:J102)</f>
        <v>45540</v>
      </c>
      <c r="K103" s="21">
        <f>IF(J103&gt;0,(J100*K100+J101*K101+J102*K102)/J103,0)</f>
        <v>7.6663043478260876E-2</v>
      </c>
      <c r="L103" s="53">
        <f>L100+L101+L102</f>
        <v>42048.764999999999</v>
      </c>
      <c r="M103" s="54">
        <f>IF(L103&gt;0,N103/L103,0)</f>
        <v>0.7864243821429715</v>
      </c>
      <c r="N103" s="55">
        <f>N100+N101+N102</f>
        <v>33068.174035000004</v>
      </c>
      <c r="O103" s="21">
        <f>IF(L103&gt;0,P103/L103,0)</f>
        <v>0.17431684795023111</v>
      </c>
      <c r="P103" s="55">
        <f>P100+P101+P102</f>
        <v>7329.8081750000001</v>
      </c>
      <c r="Q103" s="21">
        <f>IF(L103&gt;0,R103/L103,0)</f>
        <v>3.9258769906797497E-2</v>
      </c>
      <c r="R103" s="55">
        <f>R100+R101+R102</f>
        <v>1650.78279</v>
      </c>
      <c r="S103" s="21">
        <f>IF(L103&gt;0,T103/L103,0)</f>
        <v>0.18966131882827</v>
      </c>
      <c r="T103" s="55">
        <f>T100+T101+T102</f>
        <v>7975.024225000001</v>
      </c>
      <c r="U103" s="21">
        <f>IF(L103&gt;0,V103/L103,0)</f>
        <v>0.52335922779182698</v>
      </c>
      <c r="V103" s="55">
        <f>V100+V101+V102</f>
        <v>22006.609180000003</v>
      </c>
      <c r="W103" s="21">
        <f>IF(L103&gt;0,X103/L103,0)</f>
        <v>0.39667324355424</v>
      </c>
      <c r="X103" s="55">
        <f>X100+X101+X102</f>
        <v>16679.620000000003</v>
      </c>
      <c r="Y103" s="56">
        <f>IF(L103&gt;0,Z103/L103,0)</f>
        <v>3.196593889261671E-3</v>
      </c>
      <c r="Z103" s="57">
        <f>SUM(Z100:Z102)</f>
        <v>134.41282525000003</v>
      </c>
      <c r="AA103" s="63">
        <f>IF(L103&gt;0,(AA100*L100+AA101*L101+AA102*L102)/L103,0)</f>
        <v>3.0900866419965012E-3</v>
      </c>
      <c r="AB103" s="56">
        <f>IF(J103&gt;0,(J100*AB100+J101*AB101+J102*AB102)/J103,0)</f>
        <v>3.2666117698726394E-4</v>
      </c>
      <c r="AC103" s="53">
        <f>SUM(AC100:AC102)</f>
        <v>13.736206450000001</v>
      </c>
      <c r="AD103" s="54">
        <f>IF(J103&gt;0,(J100*AD100+J101*AD101+J102*AD102)/J103,0)</f>
        <v>0.22216968599033818</v>
      </c>
      <c r="AE103" s="59">
        <f>SUM(AE100:AE102)</f>
        <v>122.30426399999999</v>
      </c>
      <c r="AF103" s="54">
        <f>IF(AND(Z103&gt;0),((Z100*AF100+Z101*AF101+Z102*AF102)/Z103),0)</f>
        <v>0.89912783493818815</v>
      </c>
      <c r="AG103" s="58">
        <f t="shared" si="7"/>
        <v>0.89555588100597072</v>
      </c>
      <c r="AH103" s="52">
        <f>SUM(AH100:AH102)</f>
        <v>605</v>
      </c>
      <c r="AI103" s="21">
        <f>IF(AH103&gt;0,(AI100*AH100+AI101*AH101+AI102*AH102)/AH103,0)</f>
        <v>9.0003305785123958E-2</v>
      </c>
      <c r="AJ103" s="54">
        <f>IF(J103&gt;0,(AJ100*J100+AJ101*J101+AJ102*J102)/J103,0)</f>
        <v>0.23061999341238471</v>
      </c>
      <c r="AK103" s="59">
        <f>SUM(AK100:AK102)</f>
        <v>126.9931464</v>
      </c>
      <c r="AL103" s="81"/>
      <c r="AM103" s="57">
        <f>SUM(AM100:AM102)</f>
        <v>0</v>
      </c>
      <c r="AN103" s="127"/>
      <c r="AO103" s="125">
        <f>AN102</f>
        <v>2673.6119999999996</v>
      </c>
      <c r="AP103" s="52">
        <f>SUM(AP100:AP102)</f>
        <v>0</v>
      </c>
      <c r="AQ103" s="82"/>
      <c r="AR103" s="83"/>
      <c r="AS103" s="83"/>
      <c r="AT103" s="83"/>
      <c r="AU103" s="83"/>
    </row>
    <row r="104" spans="1:47" x14ac:dyDescent="0.2">
      <c r="A104" s="196">
        <v>26</v>
      </c>
      <c r="B104" s="23">
        <v>1</v>
      </c>
      <c r="C104" s="11" t="s">
        <v>53</v>
      </c>
      <c r="D104" s="12">
        <v>1187</v>
      </c>
      <c r="E104" s="12">
        <v>0</v>
      </c>
      <c r="F104" s="12">
        <v>12602</v>
      </c>
      <c r="G104" s="13">
        <v>1.8</v>
      </c>
      <c r="H104" s="13">
        <v>4</v>
      </c>
      <c r="I104" s="12">
        <v>12825</v>
      </c>
      <c r="J104" s="12">
        <v>13746</v>
      </c>
      <c r="K104" s="14">
        <v>7.8E-2</v>
      </c>
      <c r="L104" s="25">
        <f>J104*(1-K104)</f>
        <v>12673.812</v>
      </c>
      <c r="M104" s="15">
        <v>0.79900000000000004</v>
      </c>
      <c r="N104" s="26">
        <f>L104*M104</f>
        <v>10126.375788000001</v>
      </c>
      <c r="O104" s="14">
        <v>8.5000000000000006E-2</v>
      </c>
      <c r="P104" s="26">
        <f>L104*O104</f>
        <v>1077.2740200000001</v>
      </c>
      <c r="Q104" s="16">
        <v>0.11600000000000001</v>
      </c>
      <c r="R104" s="26">
        <f>L104*Q104</f>
        <v>1470.162192</v>
      </c>
      <c r="S104" s="16">
        <v>0.182</v>
      </c>
      <c r="T104" s="26">
        <f>L104*S104</f>
        <v>2306.6337840000001</v>
      </c>
      <c r="U104" s="16">
        <v>0.53700000000000003</v>
      </c>
      <c r="V104" s="26">
        <f>L104*U104</f>
        <v>6805.8370440000008</v>
      </c>
      <c r="W104" s="16">
        <v>0.4</v>
      </c>
      <c r="X104" s="26">
        <f>W104*L104</f>
        <v>5069.5248000000001</v>
      </c>
      <c r="Y104" s="17">
        <v>3.2299999999999998E-3</v>
      </c>
      <c r="Z104" s="61">
        <f>L104*Y104</f>
        <v>40.936412759999996</v>
      </c>
      <c r="AA104" s="28">
        <f>IF(J104&gt;0,(AC104+AK104)/J104,0)</f>
        <v>3.1326781405499786E-3</v>
      </c>
      <c r="AB104" s="17">
        <v>3.1E-4</v>
      </c>
      <c r="AC104" s="25">
        <f>AB104*L104</f>
        <v>3.9288817200000001</v>
      </c>
      <c r="AD104" s="141">
        <v>0.221</v>
      </c>
      <c r="AE104" s="31">
        <f>AH104*(1-AI104)*AD104</f>
        <v>37.406460000000003</v>
      </c>
      <c r="AF104" s="29">
        <f>IF(AND(AD104&gt;0,AB104&gt;0,Y104&gt;0),((Y104-AB104)*AD104)/((AD104-AB104)*Y104),0)</f>
        <v>0.90529463810870703</v>
      </c>
      <c r="AG104" s="62">
        <f t="shared" si="7"/>
        <v>0.90225290567293359</v>
      </c>
      <c r="AH104" s="12">
        <v>186</v>
      </c>
      <c r="AI104" s="14">
        <v>0.09</v>
      </c>
      <c r="AJ104" s="15">
        <v>0.23119999999999999</v>
      </c>
      <c r="AK104" s="31">
        <f t="shared" ref="AK104:AK114" si="8">AH104*(1-AI104)*AJ104</f>
        <v>39.132912000000005</v>
      </c>
      <c r="AL104" s="19">
        <v>1.68</v>
      </c>
      <c r="AM104" s="19">
        <v>1059.08</v>
      </c>
      <c r="AN104" s="119">
        <f>AN102+AH104-AM104</f>
        <v>1800.5319999999997</v>
      </c>
      <c r="AO104" s="120"/>
      <c r="AP104" s="12"/>
      <c r="AQ104" s="32"/>
      <c r="AR104" s="20"/>
      <c r="AS104" s="20"/>
      <c r="AT104" s="20"/>
      <c r="AU104" s="20"/>
    </row>
    <row r="105" spans="1:47" x14ac:dyDescent="0.2">
      <c r="A105" s="197"/>
      <c r="B105" s="34">
        <v>2</v>
      </c>
      <c r="C105" s="11" t="s">
        <v>49</v>
      </c>
      <c r="D105" s="35">
        <v>18874</v>
      </c>
      <c r="E105" s="44">
        <v>5</v>
      </c>
      <c r="F105" s="35">
        <v>13354</v>
      </c>
      <c r="G105" s="36">
        <v>0.9</v>
      </c>
      <c r="H105" s="38">
        <v>4.4000000000000004</v>
      </c>
      <c r="I105" s="35">
        <v>14977</v>
      </c>
      <c r="J105" s="35">
        <v>13647</v>
      </c>
      <c r="K105" s="66">
        <v>0.08</v>
      </c>
      <c r="L105" s="38">
        <f>J105*(1-K105)</f>
        <v>12555.24</v>
      </c>
      <c r="M105" s="39">
        <v>0.84299999999999997</v>
      </c>
      <c r="N105" s="26">
        <f>L105*M105</f>
        <v>10584.06732</v>
      </c>
      <c r="O105" s="37">
        <v>0.151</v>
      </c>
      <c r="P105" s="26">
        <f>L105*O105</f>
        <v>1895.84124</v>
      </c>
      <c r="Q105" s="40">
        <v>6.0000000000000001E-3</v>
      </c>
      <c r="R105" s="26">
        <f>L105*Q105</f>
        <v>75.331440000000001</v>
      </c>
      <c r="S105" s="40">
        <v>0.183</v>
      </c>
      <c r="T105" s="26">
        <f>L105*S105</f>
        <v>2297.6089200000001</v>
      </c>
      <c r="U105" s="40">
        <v>0.53800000000000003</v>
      </c>
      <c r="V105" s="26">
        <f>L105*U105</f>
        <v>6754.7191200000007</v>
      </c>
      <c r="W105" s="40">
        <v>0.4</v>
      </c>
      <c r="X105" s="26">
        <f>W105*L105</f>
        <v>5022.0960000000005</v>
      </c>
      <c r="Y105" s="41">
        <v>3.2100000000000002E-3</v>
      </c>
      <c r="Z105" s="18">
        <f>L105*Y105</f>
        <v>40.302320399999999</v>
      </c>
      <c r="AA105" s="28">
        <f>IF(J105&gt;0,(AC105+AK105)/J105,0)</f>
        <v>3.1128478639994139E-3</v>
      </c>
      <c r="AB105" s="41">
        <v>3.1E-4</v>
      </c>
      <c r="AC105" s="38">
        <f>AB105*L105</f>
        <v>3.8921244000000002</v>
      </c>
      <c r="AD105" s="29">
        <v>0.21940000000000001</v>
      </c>
      <c r="AE105" s="42">
        <f>AH105*(1-AI105)*AD105</f>
        <v>36.057951200000005</v>
      </c>
      <c r="AF105" s="29">
        <f>IF(AND(AD105&gt;0,AB105&gt;0,Y105&gt;0),((Y105-AB105)*AD105)/((AD105-AB105)*Y105),0)</f>
        <v>0.90470508926117355</v>
      </c>
      <c r="AG105" s="30">
        <f t="shared" si="7"/>
        <v>0.90160309849232312</v>
      </c>
      <c r="AH105" s="35">
        <v>181</v>
      </c>
      <c r="AI105" s="66">
        <v>9.1999999999999998E-2</v>
      </c>
      <c r="AJ105" s="67">
        <v>0.23480000000000001</v>
      </c>
      <c r="AK105" s="42">
        <f t="shared" si="8"/>
        <v>38.588910400000003</v>
      </c>
      <c r="AL105" s="18">
        <v>1.64</v>
      </c>
      <c r="AM105" s="18"/>
      <c r="AN105" s="122">
        <f>AN104+AH105-AM105</f>
        <v>1981.5319999999997</v>
      </c>
      <c r="AO105" s="123"/>
      <c r="AP105" s="44"/>
      <c r="AQ105" s="49"/>
      <c r="AR105" s="42"/>
      <c r="AS105" s="42"/>
      <c r="AT105" s="42"/>
      <c r="AU105" s="42"/>
    </row>
    <row r="106" spans="1:47" x14ac:dyDescent="0.2">
      <c r="A106" s="197"/>
      <c r="B106" s="34">
        <v>3</v>
      </c>
      <c r="C106" s="24" t="s">
        <v>52</v>
      </c>
      <c r="D106" s="44">
        <v>19000</v>
      </c>
      <c r="E106" s="44">
        <v>1</v>
      </c>
      <c r="F106" s="44">
        <v>17200</v>
      </c>
      <c r="G106" s="38">
        <v>3.2</v>
      </c>
      <c r="H106" s="38">
        <v>5.4</v>
      </c>
      <c r="I106" s="44">
        <v>17926</v>
      </c>
      <c r="J106" s="44">
        <v>13693</v>
      </c>
      <c r="K106" s="66">
        <v>7.6999999999999999E-2</v>
      </c>
      <c r="L106" s="38">
        <f>J106*(1-K106)</f>
        <v>12638.639000000001</v>
      </c>
      <c r="M106" s="29">
        <v>0.748</v>
      </c>
      <c r="N106" s="26">
        <f>L106*M106</f>
        <v>9453.7019720000008</v>
      </c>
      <c r="O106" s="40">
        <v>0.17699999999999999</v>
      </c>
      <c r="P106" s="26">
        <f>L106*O106</f>
        <v>2237.0391030000001</v>
      </c>
      <c r="Q106" s="40">
        <v>7.4999999999999997E-2</v>
      </c>
      <c r="R106" s="26">
        <f>L106*Q106</f>
        <v>947.89792499999999</v>
      </c>
      <c r="S106" s="40">
        <v>0.18099999999999999</v>
      </c>
      <c r="T106" s="26">
        <f>L106*S106</f>
        <v>2287.5936590000001</v>
      </c>
      <c r="U106" s="40">
        <v>0.53500000000000003</v>
      </c>
      <c r="V106" s="26">
        <f>L106*U106</f>
        <v>6761.6718650000012</v>
      </c>
      <c r="W106" s="40">
        <v>0.39</v>
      </c>
      <c r="X106" s="26">
        <f>W106*L106</f>
        <v>4929.0692100000006</v>
      </c>
      <c r="Y106" s="48">
        <v>3.2799999999999999E-3</v>
      </c>
      <c r="Z106" s="18">
        <f>L106*Y106</f>
        <v>41.454735920000005</v>
      </c>
      <c r="AA106" s="28">
        <f>IF(J106&gt;0,(AC106+AK106)/J106,0)</f>
        <v>3.1813286701234209E-3</v>
      </c>
      <c r="AB106" s="48">
        <v>3.2000000000000003E-4</v>
      </c>
      <c r="AC106" s="38">
        <f>AB106*L106</f>
        <v>4.0443644800000005</v>
      </c>
      <c r="AD106" s="29">
        <v>0.21709999999999999</v>
      </c>
      <c r="AE106" s="42">
        <f>AH106*(1-AI106)*AD106</f>
        <v>36.153663000000002</v>
      </c>
      <c r="AF106" s="29">
        <f>IF(AND(AD106&gt;0,AB106&gt;0,Y106&gt;0),((Y106-AB106)*AD106)/((AD106-AB106)*Y106),0)</f>
        <v>0.90377116060117135</v>
      </c>
      <c r="AG106" s="30">
        <f t="shared" si="7"/>
        <v>0.90062759640153045</v>
      </c>
      <c r="AH106" s="44">
        <v>182</v>
      </c>
      <c r="AI106" s="66">
        <v>8.5000000000000006E-2</v>
      </c>
      <c r="AJ106" s="67">
        <v>0.23730000000000001</v>
      </c>
      <c r="AK106" s="42">
        <f t="shared" si="8"/>
        <v>39.517569000000002</v>
      </c>
      <c r="AL106" s="18">
        <v>1.68</v>
      </c>
      <c r="AM106" s="18"/>
      <c r="AN106" s="122">
        <f>AN105+AH106-AM106</f>
        <v>2163.5319999999997</v>
      </c>
      <c r="AO106" s="123"/>
      <c r="AP106" s="44"/>
      <c r="AQ106" s="49"/>
      <c r="AR106" s="42"/>
      <c r="AS106" s="42"/>
      <c r="AT106" s="42"/>
      <c r="AU106" s="42"/>
    </row>
    <row r="107" spans="1:47" s="22" customFormat="1" ht="13.5" thickBot="1" x14ac:dyDescent="0.25">
      <c r="A107" s="198"/>
      <c r="B107" s="50" t="s">
        <v>38</v>
      </c>
      <c r="C107" s="51"/>
      <c r="D107" s="52">
        <f>SUM(D104:D106)</f>
        <v>39061</v>
      </c>
      <c r="E107" s="68"/>
      <c r="F107" s="52">
        <f>SUM(F104:F106)</f>
        <v>43156</v>
      </c>
      <c r="G107" s="53"/>
      <c r="H107" s="69"/>
      <c r="I107" s="52">
        <f>SUM(I104:I106)</f>
        <v>45728</v>
      </c>
      <c r="J107" s="52">
        <f>SUM(J104:J106)</f>
        <v>41086</v>
      </c>
      <c r="K107" s="21">
        <f>IF(J107&gt;0,(J104*K104+J105*K105+J106*K106)/J107,0)</f>
        <v>7.8331037336318951E-2</v>
      </c>
      <c r="L107" s="53">
        <f>L104+L105+L106</f>
        <v>37867.690999999999</v>
      </c>
      <c r="M107" s="54">
        <f>IF(L107&gt;0,N107/L107,0)</f>
        <v>0.7965667904071575</v>
      </c>
      <c r="N107" s="55">
        <f>N104+N105+N106</f>
        <v>30164.145080000002</v>
      </c>
      <c r="O107" s="21">
        <f>IF(L107&gt;0,P107/L107,0)</f>
        <v>0.13758838274559704</v>
      </c>
      <c r="P107" s="55">
        <f>P104+P105+P106</f>
        <v>5210.1543629999996</v>
      </c>
      <c r="Q107" s="21">
        <f>IF(L107&gt;0,R107/L107,0)</f>
        <v>6.5844826847245588E-2</v>
      </c>
      <c r="R107" s="55">
        <f>R104+R105+R106</f>
        <v>2493.3915569999999</v>
      </c>
      <c r="S107" s="21">
        <f>IF(L107&gt;0,T107/L107,0)</f>
        <v>0.18199779762119642</v>
      </c>
      <c r="T107" s="55">
        <f>T104+T105+T106</f>
        <v>6891.8363630000003</v>
      </c>
      <c r="U107" s="21">
        <f>IF(L107&gt;0,V107/L107,0)</f>
        <v>0.53666403977469879</v>
      </c>
      <c r="V107" s="55">
        <f>V104+V105+V106</f>
        <v>20322.228029000002</v>
      </c>
      <c r="W107" s="21">
        <f>IF(L107&gt;0,X107/L107,0)</f>
        <v>0.39666242153502318</v>
      </c>
      <c r="X107" s="55">
        <f>X104+X105+X106</f>
        <v>15020.690010000002</v>
      </c>
      <c r="Y107" s="56">
        <f>IF(L107&gt;0,Z107/L107,0)</f>
        <v>3.240056782971003E-3</v>
      </c>
      <c r="Z107" s="57">
        <f>SUM(Z104:Z106)</f>
        <v>122.69346908</v>
      </c>
      <c r="AA107" s="63">
        <f>IF(L107&gt;0,(AA104*L104+AA105*L105+AA106*L106)/L107,0)</f>
        <v>3.142340799915158E-3</v>
      </c>
      <c r="AB107" s="56">
        <f>IF(J107&gt;0,(J104*AB104+J105*AB105+J106*AB106)/J107,0)</f>
        <v>3.1333276541887746E-4</v>
      </c>
      <c r="AC107" s="53">
        <f>SUM(AC104:AC106)</f>
        <v>11.8653706</v>
      </c>
      <c r="AD107" s="54">
        <f>IF(J107&gt;0,(J104*AD104+J105*AD105+J106*AD106)/J107,0)</f>
        <v>0.21916877038407243</v>
      </c>
      <c r="AE107" s="59">
        <f>SUM(AE104:AE106)</f>
        <v>109.6180742</v>
      </c>
      <c r="AF107" s="54">
        <f>IF(AND(Z107&gt;0),((Z104*AF104+Z105*AF105+Z106*AF106)/Z107),0)</f>
        <v>0.90458624225885931</v>
      </c>
      <c r="AG107" s="58">
        <f t="shared" si="7"/>
        <v>0.90149174480849081</v>
      </c>
      <c r="AH107" s="52">
        <f>SUM(AH104:AH106)</f>
        <v>549</v>
      </c>
      <c r="AI107" s="21">
        <f>IF(AH107&gt;0,(AI104*AH104+AI105*AH105+AI106*AH106)/AH107,0)</f>
        <v>8.9001821493624761E-2</v>
      </c>
      <c r="AJ107" s="54">
        <f>IF(J107&gt;0,(AJ104*J104+AJ105*J105+AJ106*J106)/J107,0)</f>
        <v>0.23442875188628726</v>
      </c>
      <c r="AK107" s="59">
        <f>SUM(AK104:AK106)</f>
        <v>117.23939140000002</v>
      </c>
      <c r="AL107" s="70"/>
      <c r="AM107" s="57">
        <f>SUM(AM104:AM106)</f>
        <v>1059.08</v>
      </c>
      <c r="AN107" s="124"/>
      <c r="AO107" s="125">
        <f>AN106</f>
        <v>2163.5319999999997</v>
      </c>
      <c r="AP107" s="52">
        <f>SUM(AP104:AP106)</f>
        <v>0</v>
      </c>
      <c r="AQ107" s="71"/>
      <c r="AR107" s="72"/>
      <c r="AS107" s="72"/>
      <c r="AT107" s="72"/>
      <c r="AU107" s="72"/>
    </row>
    <row r="108" spans="1:47" x14ac:dyDescent="0.2">
      <c r="A108" s="196">
        <v>27</v>
      </c>
      <c r="B108" s="23">
        <v>1</v>
      </c>
      <c r="C108" s="11" t="s">
        <v>54</v>
      </c>
      <c r="D108" s="12">
        <v>3636</v>
      </c>
      <c r="E108" s="12">
        <v>1</v>
      </c>
      <c r="F108" s="12">
        <v>10588</v>
      </c>
      <c r="G108" s="13">
        <v>3.7</v>
      </c>
      <c r="H108" s="13">
        <v>5.4</v>
      </c>
      <c r="I108" s="12">
        <v>11685</v>
      </c>
      <c r="J108" s="12">
        <v>13593</v>
      </c>
      <c r="K108" s="14">
        <v>8.3000000000000004E-2</v>
      </c>
      <c r="L108" s="25">
        <f>J108*(1-K108)</f>
        <v>12464.781000000001</v>
      </c>
      <c r="M108" s="15">
        <v>0.77400000000000002</v>
      </c>
      <c r="N108" s="26">
        <f>L108*M108</f>
        <v>9647.7404940000015</v>
      </c>
      <c r="O108" s="14">
        <v>0.19500000000000001</v>
      </c>
      <c r="P108" s="26">
        <f>L108*O108</f>
        <v>2430.6322950000003</v>
      </c>
      <c r="Q108" s="16">
        <v>3.1E-2</v>
      </c>
      <c r="R108" s="26">
        <f>L108*Q108</f>
        <v>386.40821100000005</v>
      </c>
      <c r="S108" s="16">
        <v>0.191</v>
      </c>
      <c r="T108" s="26">
        <f>L108*S108</f>
        <v>2380.7731710000003</v>
      </c>
      <c r="U108" s="16">
        <v>0.53100000000000003</v>
      </c>
      <c r="V108" s="26">
        <f>L108*U108</f>
        <v>6618.7987110000004</v>
      </c>
      <c r="W108" s="16">
        <v>0.4</v>
      </c>
      <c r="X108" s="26">
        <f>W108*L108</f>
        <v>4985.9124000000011</v>
      </c>
      <c r="Y108" s="17">
        <v>3.4099999999999998E-3</v>
      </c>
      <c r="Z108" s="61">
        <f>L108*Y108</f>
        <v>42.504903210000002</v>
      </c>
      <c r="AA108" s="28">
        <f>IF(J108&gt;0,(AC108+AK108)/J108,0)</f>
        <v>3.0272452990509824E-3</v>
      </c>
      <c r="AB108" s="17">
        <v>3.5E-4</v>
      </c>
      <c r="AC108" s="25">
        <f>AB108*L108</f>
        <v>4.3626733500000006</v>
      </c>
      <c r="AD108" s="141">
        <v>0.219</v>
      </c>
      <c r="AE108" s="31">
        <f>AH108*(1-AI108)*AD108</f>
        <v>36.029880000000006</v>
      </c>
      <c r="AF108" s="29">
        <f>IF(AND(AD108&gt;0,AB108&gt;0,Y108&gt;0),((Y108-AB108)*AD108)/((AD108-AB108)*Y108),0)</f>
        <v>0.89879713759385937</v>
      </c>
      <c r="AG108" s="62">
        <f t="shared" si="7"/>
        <v>0.8857698280878179</v>
      </c>
      <c r="AH108" s="12">
        <v>180</v>
      </c>
      <c r="AI108" s="14">
        <v>8.5999999999999993E-2</v>
      </c>
      <c r="AJ108" s="15">
        <v>0.22359999999999999</v>
      </c>
      <c r="AK108" s="31">
        <f t="shared" si="8"/>
        <v>36.786672000000003</v>
      </c>
      <c r="AL108" s="19">
        <v>1.7</v>
      </c>
      <c r="AM108" s="19">
        <v>1001.74</v>
      </c>
      <c r="AN108" s="119">
        <f>AN106+AH108-AM108</f>
        <v>1341.7919999999997</v>
      </c>
      <c r="AO108" s="120"/>
      <c r="AP108" s="12"/>
      <c r="AQ108" s="32"/>
      <c r="AR108" s="20"/>
      <c r="AS108" s="20"/>
      <c r="AT108" s="20"/>
      <c r="AU108" s="20"/>
    </row>
    <row r="109" spans="1:47" x14ac:dyDescent="0.2">
      <c r="A109" s="197"/>
      <c r="B109" s="34">
        <v>2</v>
      </c>
      <c r="C109" s="11" t="s">
        <v>49</v>
      </c>
      <c r="D109" s="35">
        <v>21467</v>
      </c>
      <c r="E109" s="44">
        <v>4</v>
      </c>
      <c r="F109" s="35">
        <v>13440</v>
      </c>
      <c r="G109" s="36">
        <v>2.5</v>
      </c>
      <c r="H109" s="38">
        <v>4.2</v>
      </c>
      <c r="I109" s="35">
        <v>14193</v>
      </c>
      <c r="J109" s="35">
        <v>13503</v>
      </c>
      <c r="K109" s="66">
        <v>7.0999999999999994E-2</v>
      </c>
      <c r="L109" s="38">
        <f>J109*(1-K109)</f>
        <v>12544.287</v>
      </c>
      <c r="M109" s="39">
        <v>0.69699999999999995</v>
      </c>
      <c r="N109" s="26">
        <f>L109*M109</f>
        <v>8743.368038999999</v>
      </c>
      <c r="O109" s="37">
        <v>0.28299999999999997</v>
      </c>
      <c r="P109" s="26">
        <f>L109*O109</f>
        <v>3550.0332209999997</v>
      </c>
      <c r="Q109" s="40">
        <v>0.02</v>
      </c>
      <c r="R109" s="26">
        <f>L109*Q109</f>
        <v>250.88574</v>
      </c>
      <c r="S109" s="40">
        <v>0.189</v>
      </c>
      <c r="T109" s="26">
        <f>L109*S109</f>
        <v>2370.8702429999998</v>
      </c>
      <c r="U109" s="40">
        <v>0.52</v>
      </c>
      <c r="V109" s="26">
        <f>L109*U109</f>
        <v>6523.0292400000008</v>
      </c>
      <c r="W109" s="40">
        <v>0.4</v>
      </c>
      <c r="X109" s="26">
        <f>W109*L109</f>
        <v>5017.7148000000007</v>
      </c>
      <c r="Y109" s="41">
        <v>3.3600000000000001E-3</v>
      </c>
      <c r="Z109" s="18">
        <f>L109*Y109</f>
        <v>42.148804320000004</v>
      </c>
      <c r="AA109" s="28">
        <f>IF(J109&gt;0,(AC109+AK109)/J109,0)</f>
        <v>3.5604787610160702E-3</v>
      </c>
      <c r="AB109" s="41">
        <v>3.3E-4</v>
      </c>
      <c r="AC109" s="38">
        <f>AB109*L109</f>
        <v>4.13961471</v>
      </c>
      <c r="AD109" s="29">
        <v>0.22070000000000001</v>
      </c>
      <c r="AE109" s="42">
        <f>AH109*(1-AI109)*AD109</f>
        <v>42.624232400000004</v>
      </c>
      <c r="AF109" s="29">
        <f>IF(AND(AD109&gt;0,AB109&gt;0,Y109&gt;0),((Y109-AB109)*AD109)/((AD109-AB109)*Y109),0)</f>
        <v>0.90313612171737134</v>
      </c>
      <c r="AG109" s="30">
        <f t="shared" si="7"/>
        <v>0.90863385360813542</v>
      </c>
      <c r="AH109" s="35">
        <v>212</v>
      </c>
      <c r="AI109" s="66">
        <v>8.8999999999999996E-2</v>
      </c>
      <c r="AJ109" s="67">
        <v>0.22750000000000001</v>
      </c>
      <c r="AK109" s="42">
        <f t="shared" si="8"/>
        <v>43.937530000000002</v>
      </c>
      <c r="AL109" s="18">
        <v>1.66</v>
      </c>
      <c r="AM109" s="18"/>
      <c r="AN109" s="122">
        <f>AN108+AH109-AM109</f>
        <v>1553.7919999999997</v>
      </c>
      <c r="AO109" s="123"/>
      <c r="AP109" s="44"/>
      <c r="AQ109" s="49"/>
      <c r="AR109" s="42"/>
      <c r="AS109" s="42"/>
      <c r="AT109" s="42"/>
      <c r="AU109" s="42"/>
    </row>
    <row r="110" spans="1:47" x14ac:dyDescent="0.2">
      <c r="A110" s="197"/>
      <c r="B110" s="34">
        <v>3</v>
      </c>
      <c r="C110" s="24" t="s">
        <v>52</v>
      </c>
      <c r="D110" s="44">
        <v>17300</v>
      </c>
      <c r="E110" s="44">
        <v>1</v>
      </c>
      <c r="F110" s="44">
        <v>14576</v>
      </c>
      <c r="G110" s="38">
        <v>1</v>
      </c>
      <c r="H110" s="38">
        <v>4.3</v>
      </c>
      <c r="I110" s="44">
        <v>15601</v>
      </c>
      <c r="J110" s="44">
        <v>13619</v>
      </c>
      <c r="K110" s="66">
        <v>7.6999999999999999E-2</v>
      </c>
      <c r="L110" s="38">
        <f>J110*(1-K110)</f>
        <v>12570.337000000001</v>
      </c>
      <c r="M110" s="29">
        <v>0.63</v>
      </c>
      <c r="N110" s="26">
        <f>L110*M110</f>
        <v>7919.3123100000012</v>
      </c>
      <c r="O110" s="40">
        <v>0.20200000000000001</v>
      </c>
      <c r="P110" s="26">
        <f>L110*O110</f>
        <v>2539.2080740000006</v>
      </c>
      <c r="Q110" s="40">
        <v>0.16800000000000001</v>
      </c>
      <c r="R110" s="26">
        <f>L110*Q110</f>
        <v>2111.8166160000005</v>
      </c>
      <c r="S110" s="40">
        <v>0.191</v>
      </c>
      <c r="T110" s="26">
        <f>L110*S110</f>
        <v>2400.9343670000003</v>
      </c>
      <c r="U110" s="40">
        <v>0.51900000000000002</v>
      </c>
      <c r="V110" s="26">
        <f>L110*U110</f>
        <v>6524.0049030000009</v>
      </c>
      <c r="W110" s="40">
        <v>0.39</v>
      </c>
      <c r="X110" s="26">
        <f>W110*L110</f>
        <v>4902.4314300000005</v>
      </c>
      <c r="Y110" s="48">
        <v>3.31E-3</v>
      </c>
      <c r="Z110" s="18">
        <f>L110*Y110</f>
        <v>41.607815470000006</v>
      </c>
      <c r="AA110" s="28">
        <f>IF(J110&gt;0,(AC110+AK110)/J110,0)</f>
        <v>3.257549473529628E-3</v>
      </c>
      <c r="AB110" s="48">
        <v>3.4000000000000002E-4</v>
      </c>
      <c r="AC110" s="38">
        <f>AB110*L110</f>
        <v>4.2739145800000005</v>
      </c>
      <c r="AD110" s="29">
        <v>0.21990000000000001</v>
      </c>
      <c r="AE110" s="42">
        <f>AH110*(1-AI110)*AD110</f>
        <v>38.346821700000007</v>
      </c>
      <c r="AF110" s="29">
        <f>IF(AND(AD110&gt;0,AB110&gt;0,Y110&gt;0),((Y110-AB110)*AD110)/((AD110-AB110)*Y110),0)</f>
        <v>0.89867045268785306</v>
      </c>
      <c r="AG110" s="30">
        <f t="shared" si="7"/>
        <v>0.89695357294558808</v>
      </c>
      <c r="AH110" s="44">
        <v>191</v>
      </c>
      <c r="AI110" s="66">
        <v>8.6999999999999994E-2</v>
      </c>
      <c r="AJ110" s="67">
        <v>0.22989999999999999</v>
      </c>
      <c r="AK110" s="42">
        <f t="shared" si="8"/>
        <v>40.090651700000002</v>
      </c>
      <c r="AL110" s="18">
        <v>1.7</v>
      </c>
      <c r="AM110" s="18"/>
      <c r="AN110" s="122">
        <f>AN109+AH110-AM110</f>
        <v>1744.7919999999997</v>
      </c>
      <c r="AO110" s="123"/>
      <c r="AP110" s="44"/>
      <c r="AQ110" s="49"/>
      <c r="AR110" s="42"/>
      <c r="AS110" s="42"/>
      <c r="AT110" s="42"/>
      <c r="AU110" s="42"/>
    </row>
    <row r="111" spans="1:47" s="22" customFormat="1" ht="13.5" thickBot="1" x14ac:dyDescent="0.25">
      <c r="A111" s="198"/>
      <c r="B111" s="50" t="s">
        <v>38</v>
      </c>
      <c r="C111" s="51"/>
      <c r="D111" s="52">
        <f>SUM(D108:D110)</f>
        <v>42403</v>
      </c>
      <c r="E111" s="68"/>
      <c r="F111" s="52">
        <f>SUM(F108:F110)</f>
        <v>38604</v>
      </c>
      <c r="G111" s="53"/>
      <c r="H111" s="69"/>
      <c r="I111" s="52">
        <f>SUM(I108:I110)</f>
        <v>41479</v>
      </c>
      <c r="J111" s="52">
        <f>SUM(J108:J110)</f>
        <v>40715</v>
      </c>
      <c r="K111" s="21">
        <f>IF(J111&gt;0,(J108*K108+J109*K109+J110*K110)/J111,0)</f>
        <v>7.7013262925211837E-2</v>
      </c>
      <c r="L111" s="53">
        <f>L108+L109+L110</f>
        <v>37579.404999999999</v>
      </c>
      <c r="M111" s="54">
        <f>IF(L111&gt;0,N111/L111,0)</f>
        <v>0.70012872324615039</v>
      </c>
      <c r="N111" s="55">
        <f>N108+N109+N110</f>
        <v>26310.420843</v>
      </c>
      <c r="O111" s="21">
        <f>IF(L111&gt;0,P111/L111,0)</f>
        <v>0.2267165642989824</v>
      </c>
      <c r="P111" s="55">
        <f>P108+P109+P110</f>
        <v>8519.8735900000011</v>
      </c>
      <c r="Q111" s="21">
        <f>IF(L111&gt;0,R111/L111,0)</f>
        <v>7.3154712454867252E-2</v>
      </c>
      <c r="R111" s="55">
        <f>R108+R109+R110</f>
        <v>2749.1105670000006</v>
      </c>
      <c r="S111" s="21">
        <f>IF(L111&gt;0,T111/L111,0)</f>
        <v>0.19033238501248223</v>
      </c>
      <c r="T111" s="55">
        <f>T108+T109+T110</f>
        <v>7152.577781</v>
      </c>
      <c r="U111" s="21">
        <f>IF(L111&gt;0,V111/L111,0)</f>
        <v>0.52331410925745103</v>
      </c>
      <c r="V111" s="55">
        <f>V108+V109+V110</f>
        <v>19665.832854</v>
      </c>
      <c r="W111" s="21">
        <f>IF(L111&gt;0,X111/L111,0)</f>
        <v>0.39665499307399898</v>
      </c>
      <c r="X111" s="55">
        <f>X108+X109+X110</f>
        <v>14906.058630000003</v>
      </c>
      <c r="Y111" s="56">
        <f>IF(L111&gt;0,Z111/L111,0)</f>
        <v>3.3598595560520453E-3</v>
      </c>
      <c r="Z111" s="57">
        <f>SUM(Z108:Z110)</f>
        <v>126.26152300000001</v>
      </c>
      <c r="AA111" s="63">
        <f>IF(L111&gt;0,(AA108*L108+AA109*L109+AA110*L110)/L111,0)</f>
        <v>3.2822795304497244E-3</v>
      </c>
      <c r="AB111" s="56">
        <f>IF(J111&gt;0,(J108*AB108+J109*AB109+J110*AB110)/J111,0)</f>
        <v>3.4002210487535308E-4</v>
      </c>
      <c r="AC111" s="53">
        <f>SUM(AC108:AC110)</f>
        <v>12.776202640000001</v>
      </c>
      <c r="AD111" s="54">
        <f>IF(J111&gt;0,(J108*AD108+J109*AD109+J110*AD110)/J111,0)</f>
        <v>0.21986484587989685</v>
      </c>
      <c r="AE111" s="59">
        <f>SUM(AE108:AE110)</f>
        <v>117.00093410000001</v>
      </c>
      <c r="AF111" s="54">
        <f>IF(AND(Z111&gt;0),((Z108*AF108+Z109*AF109+Z110*AF110)/Z111),0)</f>
        <v>0.90020383621714106</v>
      </c>
      <c r="AG111" s="58">
        <f t="shared" si="7"/>
        <v>0.89775145200715067</v>
      </c>
      <c r="AH111" s="52">
        <f>SUM(AH108:AH110)</f>
        <v>583</v>
      </c>
      <c r="AI111" s="21">
        <f>IF(AH111&gt;0,(AI108*AH108+AI109*AH109+AI110*AH110)/AH111,0)</f>
        <v>8.7418524871355055E-2</v>
      </c>
      <c r="AJ111" s="54">
        <f>IF(J111&gt;0,(AJ108*J108+AJ109*J109+AJ110*J110)/J111,0)</f>
        <v>0.22700074665356748</v>
      </c>
      <c r="AK111" s="59">
        <f>SUM(AK108:AK110)</f>
        <v>120.81485370000001</v>
      </c>
      <c r="AL111" s="70"/>
      <c r="AM111" s="57">
        <f>SUM(AM108:AM110)</f>
        <v>1001.74</v>
      </c>
      <c r="AN111" s="124"/>
      <c r="AO111" s="125">
        <f>AN110</f>
        <v>1744.7919999999997</v>
      </c>
      <c r="AP111" s="52">
        <f>SUM(AP108:AP110)</f>
        <v>0</v>
      </c>
      <c r="AQ111" s="71"/>
      <c r="AR111" s="72"/>
      <c r="AS111" s="72"/>
      <c r="AT111" s="72"/>
      <c r="AU111" s="72"/>
    </row>
    <row r="112" spans="1:47" x14ac:dyDescent="0.2">
      <c r="A112" s="196">
        <v>28</v>
      </c>
      <c r="B112" s="23">
        <v>1</v>
      </c>
      <c r="C112" s="11" t="s">
        <v>54</v>
      </c>
      <c r="D112" s="12">
        <v>3800</v>
      </c>
      <c r="E112" s="12">
        <v>1</v>
      </c>
      <c r="F112" s="12">
        <v>11844</v>
      </c>
      <c r="G112" s="13">
        <v>1.5</v>
      </c>
      <c r="H112" s="13">
        <v>2.8</v>
      </c>
      <c r="I112" s="12">
        <v>13570</v>
      </c>
      <c r="J112" s="12">
        <v>13653</v>
      </c>
      <c r="K112" s="14">
        <v>8.2000000000000003E-2</v>
      </c>
      <c r="L112" s="25">
        <f>J112*(1-K112)</f>
        <v>12533.454</v>
      </c>
      <c r="M112" s="15">
        <v>0.74299999999999999</v>
      </c>
      <c r="N112" s="26">
        <f>L112*M112</f>
        <v>9312.3563219999996</v>
      </c>
      <c r="O112" s="14">
        <v>0.21099999999999999</v>
      </c>
      <c r="P112" s="26">
        <f>L112*O112</f>
        <v>2644.558794</v>
      </c>
      <c r="Q112" s="16">
        <v>4.5999999999999999E-2</v>
      </c>
      <c r="R112" s="26">
        <f>L112*Q112</f>
        <v>576.53888399999994</v>
      </c>
      <c r="S112" s="16">
        <v>0.184</v>
      </c>
      <c r="T112" s="26">
        <f>L112*S112</f>
        <v>2306.1555359999998</v>
      </c>
      <c r="U112" s="16">
        <v>0.51600000000000001</v>
      </c>
      <c r="V112" s="26">
        <f>L112*U112</f>
        <v>6467.262264</v>
      </c>
      <c r="W112" s="16">
        <v>0.41</v>
      </c>
      <c r="X112" s="26">
        <f>W112*L112</f>
        <v>5138.7161399999995</v>
      </c>
      <c r="Y112" s="17">
        <v>3.29E-3</v>
      </c>
      <c r="Z112" s="61">
        <f>L112*Y112</f>
        <v>41.235063660000002</v>
      </c>
      <c r="AA112" s="28">
        <f>IF(J112&gt;0,(AC112+AK112)/J112,0)</f>
        <v>3.1339518713835788E-3</v>
      </c>
      <c r="AB112" s="17">
        <v>3.5E-4</v>
      </c>
      <c r="AC112" s="25">
        <f>AB112*L112</f>
        <v>4.3867088999999995</v>
      </c>
      <c r="AD112" s="141">
        <v>0.21529999999999999</v>
      </c>
      <c r="AE112" s="31">
        <f>AH112*(1-AI112)*AD112</f>
        <v>37.9255256</v>
      </c>
      <c r="AF112" s="29">
        <f>IF(AND(AD112&gt;0,AB112&gt;0,Y112&gt;0),((Y112-AB112)*AD112)/((AD112-AB112)*Y112),0)</f>
        <v>0.89507208504699254</v>
      </c>
      <c r="AG112" s="62">
        <f t="shared" si="7"/>
        <v>0.88974841379160197</v>
      </c>
      <c r="AH112" s="12">
        <v>194</v>
      </c>
      <c r="AI112" s="14">
        <v>9.1999999999999998E-2</v>
      </c>
      <c r="AJ112" s="15">
        <v>0.218</v>
      </c>
      <c r="AK112" s="31">
        <f t="shared" si="8"/>
        <v>38.401136000000001</v>
      </c>
      <c r="AL112" s="19">
        <v>1.7</v>
      </c>
      <c r="AM112" s="19">
        <v>1000.94</v>
      </c>
      <c r="AN112" s="119">
        <f>AN110+AH112-AM112</f>
        <v>937.85199999999963</v>
      </c>
      <c r="AO112" s="120"/>
      <c r="AP112" s="12"/>
      <c r="AQ112" s="32"/>
      <c r="AR112" s="20"/>
      <c r="AS112" s="20"/>
      <c r="AT112" s="20"/>
      <c r="AU112" s="20"/>
    </row>
    <row r="113" spans="1:47" x14ac:dyDescent="0.2">
      <c r="A113" s="197"/>
      <c r="B113" s="34">
        <v>2</v>
      </c>
      <c r="C113" s="11" t="s">
        <v>50</v>
      </c>
      <c r="D113" s="35">
        <v>20427</v>
      </c>
      <c r="E113" s="35">
        <v>4</v>
      </c>
      <c r="F113" s="35">
        <v>13042</v>
      </c>
      <c r="G113" s="36">
        <v>1.1000000000000001</v>
      </c>
      <c r="H113" s="36">
        <v>3.1</v>
      </c>
      <c r="I113" s="35">
        <v>14477</v>
      </c>
      <c r="J113" s="35">
        <v>14737</v>
      </c>
      <c r="K113" s="37">
        <v>8.1000000000000003E-2</v>
      </c>
      <c r="L113" s="38">
        <f>J113*(1-K113)</f>
        <v>13543.303</v>
      </c>
      <c r="M113" s="39">
        <v>0.68500000000000005</v>
      </c>
      <c r="N113" s="26">
        <f>L113*M113</f>
        <v>9277.1625550000008</v>
      </c>
      <c r="O113" s="37">
        <v>0.14899999999999999</v>
      </c>
      <c r="P113" s="26">
        <f>L113*O113</f>
        <v>2017.952147</v>
      </c>
      <c r="Q113" s="40">
        <v>0.16600000000000001</v>
      </c>
      <c r="R113" s="26">
        <f>L113*Q113</f>
        <v>2248.188298</v>
      </c>
      <c r="S113" s="40">
        <v>0.191</v>
      </c>
      <c r="T113" s="26">
        <f>L113*S113</f>
        <v>2586.7708729999999</v>
      </c>
      <c r="U113" s="40">
        <v>0.51400000000000001</v>
      </c>
      <c r="V113" s="26">
        <f>L113*U113</f>
        <v>6961.2577419999998</v>
      </c>
      <c r="W113" s="40">
        <v>0.4</v>
      </c>
      <c r="X113" s="26">
        <f>W113*L113</f>
        <v>5417.3212000000003</v>
      </c>
      <c r="Y113" s="41">
        <v>3.2000000000000002E-3</v>
      </c>
      <c r="Z113" s="18">
        <f>L113*Y113</f>
        <v>43.3385696</v>
      </c>
      <c r="AA113" s="28">
        <f>IF(J113&gt;0,(AC113+AK113)/J113,0)</f>
        <v>3.0806289645110949E-3</v>
      </c>
      <c r="AB113" s="41">
        <v>3.5E-4</v>
      </c>
      <c r="AC113" s="38">
        <f>AB113*L113</f>
        <v>4.7401560499999995</v>
      </c>
      <c r="AD113" s="29">
        <v>0.22689999999999999</v>
      </c>
      <c r="AE113" s="42">
        <f>AH113*(1-AI113)*AD113</f>
        <v>41.915237000000005</v>
      </c>
      <c r="AF113" s="29">
        <f>IF(AND(AD113&gt;0,AB113&gt;0,Y113&gt;0),((Y113-AB113)*AD113)/((AD113-AB113)*Y113),0)</f>
        <v>0.89200093798278524</v>
      </c>
      <c r="AG113" s="30">
        <f t="shared" si="7"/>
        <v>0.88779860237916208</v>
      </c>
      <c r="AH113" s="35">
        <v>203</v>
      </c>
      <c r="AI113" s="66">
        <v>0.09</v>
      </c>
      <c r="AJ113" s="67">
        <v>0.22009999999999999</v>
      </c>
      <c r="AK113" s="42">
        <f t="shared" si="8"/>
        <v>40.659072999999999</v>
      </c>
      <c r="AL113" s="18">
        <v>1.8</v>
      </c>
      <c r="AM113" s="18"/>
      <c r="AN113" s="122">
        <f>AN112+AH113-AM113</f>
        <v>1140.8519999999996</v>
      </c>
      <c r="AO113" s="123"/>
      <c r="AP113" s="44"/>
      <c r="AQ113" s="49"/>
      <c r="AR113" s="42"/>
      <c r="AS113" s="42"/>
      <c r="AT113" s="42"/>
      <c r="AU113" s="42"/>
    </row>
    <row r="114" spans="1:47" x14ac:dyDescent="0.2">
      <c r="A114" s="197"/>
      <c r="B114" s="34">
        <v>3</v>
      </c>
      <c r="C114" s="24" t="s">
        <v>52</v>
      </c>
      <c r="D114" s="44">
        <v>18746</v>
      </c>
      <c r="E114" s="44">
        <v>1</v>
      </c>
      <c r="F114" s="44">
        <v>15955</v>
      </c>
      <c r="G114" s="38">
        <v>1.2</v>
      </c>
      <c r="H114" s="38">
        <v>3.7</v>
      </c>
      <c r="I114" s="44">
        <v>16640</v>
      </c>
      <c r="J114" s="44">
        <v>14962</v>
      </c>
      <c r="K114" s="40">
        <v>7.9000000000000001E-2</v>
      </c>
      <c r="L114" s="38">
        <f>J114*(1-K114)</f>
        <v>13780.002</v>
      </c>
      <c r="M114" s="29">
        <v>0.65300000000000002</v>
      </c>
      <c r="N114" s="26">
        <f>L114*M114</f>
        <v>8998.3413060000003</v>
      </c>
      <c r="O114" s="40">
        <v>0.19400000000000001</v>
      </c>
      <c r="P114" s="26">
        <f>L114*O114</f>
        <v>2673.3203880000001</v>
      </c>
      <c r="Q114" s="40">
        <v>0.153</v>
      </c>
      <c r="R114" s="26">
        <f>L114*Q114</f>
        <v>2108.3403060000001</v>
      </c>
      <c r="S114" s="40">
        <v>0.193</v>
      </c>
      <c r="T114" s="26">
        <f>L114*S114</f>
        <v>2659.5403860000001</v>
      </c>
      <c r="U114" s="40">
        <v>0.53</v>
      </c>
      <c r="V114" s="26">
        <f>L114*U114</f>
        <v>7303.4010600000001</v>
      </c>
      <c r="W114" s="40">
        <v>0.39</v>
      </c>
      <c r="X114" s="26">
        <f>W114*L114</f>
        <v>5374.2007800000001</v>
      </c>
      <c r="Y114" s="48">
        <v>3.2299999999999998E-3</v>
      </c>
      <c r="Z114" s="18">
        <f>L114*Y114</f>
        <v>44.509406460000001</v>
      </c>
      <c r="AA114" s="28">
        <f>IF(J114&gt;0,(AC114+AK114)/J114,0)</f>
        <v>3.1401266688945327E-3</v>
      </c>
      <c r="AB114" s="48">
        <v>3.6000000000000002E-4</v>
      </c>
      <c r="AC114" s="38">
        <f>AB114*L114</f>
        <v>4.9608007200000008</v>
      </c>
      <c r="AD114" s="29">
        <v>0.23200000000000001</v>
      </c>
      <c r="AE114" s="42">
        <f>AH114*(1-AI114)*AD114</f>
        <v>41.362120000000004</v>
      </c>
      <c r="AF114" s="29">
        <f>IF(AND(AD114&gt;0,AB114&gt;0,Y114&gt;0),((Y114-AB114)*AD114)/((AD114-AB114)*Y114),0)</f>
        <v>0.88992581100276769</v>
      </c>
      <c r="AG114" s="30">
        <f t="shared" si="7"/>
        <v>0.88670927226928997</v>
      </c>
      <c r="AH114" s="44">
        <v>197</v>
      </c>
      <c r="AI114" s="66">
        <v>9.5000000000000001E-2</v>
      </c>
      <c r="AJ114" s="67">
        <v>0.23569999999999999</v>
      </c>
      <c r="AK114" s="42">
        <f t="shared" si="8"/>
        <v>42.021774499999999</v>
      </c>
      <c r="AL114" s="18">
        <v>1.8</v>
      </c>
      <c r="AM114" s="18"/>
      <c r="AN114" s="122">
        <f>AN113+AH114-AM114</f>
        <v>1337.8519999999996</v>
      </c>
      <c r="AO114" s="123"/>
      <c r="AP114" s="44"/>
      <c r="AQ114" s="49"/>
      <c r="AR114" s="42"/>
      <c r="AS114" s="42"/>
      <c r="AT114" s="42"/>
      <c r="AU114" s="42"/>
    </row>
    <row r="115" spans="1:47" s="22" customFormat="1" ht="13.5" thickBot="1" x14ac:dyDescent="0.25">
      <c r="A115" s="198"/>
      <c r="B115" s="50" t="s">
        <v>38</v>
      </c>
      <c r="C115" s="51"/>
      <c r="D115" s="52">
        <f>SUM(D112:D114)</f>
        <v>42973</v>
      </c>
      <c r="E115" s="68"/>
      <c r="F115" s="52">
        <f>SUM(F112:F114)</f>
        <v>40841</v>
      </c>
      <c r="G115" s="53"/>
      <c r="H115" s="69"/>
      <c r="I115" s="52">
        <f>SUM(I112:I114)</f>
        <v>44687</v>
      </c>
      <c r="J115" s="52">
        <f>SUM(J112:J114)</f>
        <v>43352</v>
      </c>
      <c r="K115" s="21">
        <f>IF(J115&gt;0,(J112*K112+J113*K113+J114*K114)/J115,0)</f>
        <v>8.0624677062188607E-2</v>
      </c>
      <c r="L115" s="53">
        <f>L112+L113+L114</f>
        <v>39856.758999999998</v>
      </c>
      <c r="M115" s="54">
        <f>IF(L115&gt;0,N115/L115,0)</f>
        <v>0.69217520127514642</v>
      </c>
      <c r="N115" s="55">
        <f>N112+N113+N114</f>
        <v>27587.860183000004</v>
      </c>
      <c r="O115" s="21">
        <f>IF(L115&gt;0,P115/L115,0)</f>
        <v>0.18405488838166698</v>
      </c>
      <c r="P115" s="55">
        <f>P112+P113+P114</f>
        <v>7335.8313290000006</v>
      </c>
      <c r="Q115" s="21">
        <f>IF(L115&gt;0,R115/L115,0)</f>
        <v>0.12376991034318673</v>
      </c>
      <c r="R115" s="55">
        <f>R112+R113+R114</f>
        <v>4933.0674880000006</v>
      </c>
      <c r="S115" s="21">
        <f>IF(L115&gt;0,T115/L115,0)</f>
        <v>0.18949023915868324</v>
      </c>
      <c r="T115" s="55">
        <f>T112+T113+T114</f>
        <v>7552.4667950000003</v>
      </c>
      <c r="U115" s="21">
        <f>IF(L115&gt;0,V115/L115,0)</f>
        <v>0.52016073524693762</v>
      </c>
      <c r="V115" s="55">
        <f>V112+V113+V114</f>
        <v>20731.921065999999</v>
      </c>
      <c r="W115" s="21">
        <f>IF(L115&gt;0,X115/L115,0)</f>
        <v>0.39968724300939767</v>
      </c>
      <c r="X115" s="55">
        <f>X112+X113+X114</f>
        <v>15930.238119999998</v>
      </c>
      <c r="Y115" s="56">
        <f>IF(L115&gt;0,Z115/L115,0)</f>
        <v>3.2386737647183009E-3</v>
      </c>
      <c r="Z115" s="57">
        <f>SUM(Z112:Z114)</f>
        <v>129.08303972000002</v>
      </c>
      <c r="AA115" s="63">
        <f>IF(L115&gt;0,(AA112*L112+AA113*L113+AA114*L114)/L115,0)</f>
        <v>3.117967642395861E-3</v>
      </c>
      <c r="AB115" s="56">
        <f>IF(J115&gt;0,(J112*AB112+J113*AB113+J114*AB114)/J115,0)</f>
        <v>3.5345128252445101E-4</v>
      </c>
      <c r="AC115" s="53">
        <f>SUM(AC112:AC114)</f>
        <v>14.08766567</v>
      </c>
      <c r="AD115" s="54">
        <f>IF(J115&gt;0,(J112*AD112+J113*AD113+J114*AD114)/J115,0)</f>
        <v>0.22500692470935593</v>
      </c>
      <c r="AE115" s="59">
        <f>SUM(AE112:AE114)</f>
        <v>121.20288260000001</v>
      </c>
      <c r="AF115" s="54">
        <f>IF(AND(Z115&gt;0),((Z112*AF112+Z113*AF113+Z114*AF114)/Z115),0)</f>
        <v>0.89226647460608155</v>
      </c>
      <c r="AG115" s="58">
        <f t="shared" si="7"/>
        <v>0.88803660291914432</v>
      </c>
      <c r="AH115" s="52">
        <f>SUM(AH112:AH114)</f>
        <v>594</v>
      </c>
      <c r="AI115" s="21">
        <f>IF(AH115&gt;0,(AI112*AH112+AI113*AH113+AI114*AH114)/AH115,0)</f>
        <v>9.2311447811447803E-2</v>
      </c>
      <c r="AJ115" s="54">
        <f>IF(J115&gt;0,(AJ112*J112+AJ113*J113+AJ114*J114)/J115,0)</f>
        <v>0.22482264024727808</v>
      </c>
      <c r="AK115" s="59">
        <f>SUM(AK112:AK114)</f>
        <v>121.08198350000001</v>
      </c>
      <c r="AL115" s="70"/>
      <c r="AM115" s="57">
        <f>SUM(AM112:AM114)</f>
        <v>1000.94</v>
      </c>
      <c r="AN115" s="124"/>
      <c r="AO115" s="125">
        <f>AN114</f>
        <v>1337.8519999999996</v>
      </c>
      <c r="AP115" s="52">
        <f>SUM(AP112:AP114)</f>
        <v>0</v>
      </c>
      <c r="AQ115" s="71"/>
      <c r="AR115" s="72"/>
      <c r="AS115" s="72"/>
      <c r="AT115" s="72"/>
      <c r="AU115" s="72"/>
    </row>
    <row r="116" spans="1:47" x14ac:dyDescent="0.2">
      <c r="A116" s="197">
        <v>29</v>
      </c>
      <c r="B116" s="34">
        <v>1</v>
      </c>
      <c r="C116" s="11" t="s">
        <v>54</v>
      </c>
      <c r="D116" s="12">
        <v>5243</v>
      </c>
      <c r="E116" s="73">
        <v>0</v>
      </c>
      <c r="F116" s="12">
        <v>13853</v>
      </c>
      <c r="G116" s="74">
        <v>1.2</v>
      </c>
      <c r="H116" s="74">
        <v>3.7</v>
      </c>
      <c r="I116" s="12">
        <v>14753</v>
      </c>
      <c r="J116" s="12">
        <v>14665</v>
      </c>
      <c r="K116" s="14">
        <v>8.7999999999999995E-2</v>
      </c>
      <c r="L116" s="25">
        <f t="shared" ref="L116:L126" si="9">J116*(1-K116)</f>
        <v>13374.480000000001</v>
      </c>
      <c r="M116" s="15">
        <v>0.67800000000000005</v>
      </c>
      <c r="N116" s="26">
        <f>L116*M116</f>
        <v>9067.8974400000025</v>
      </c>
      <c r="O116" s="14">
        <v>0.29299999999999998</v>
      </c>
      <c r="P116" s="26">
        <f>L116*O116</f>
        <v>3918.72264</v>
      </c>
      <c r="Q116" s="16">
        <v>2.9000000000000001E-2</v>
      </c>
      <c r="R116" s="26">
        <f>L116*Q116</f>
        <v>387.85992000000005</v>
      </c>
      <c r="S116" s="16">
        <v>0.19</v>
      </c>
      <c r="T116" s="26">
        <f>L116*S116</f>
        <v>2541.1512000000002</v>
      </c>
      <c r="U116" s="16">
        <v>0.52300000000000002</v>
      </c>
      <c r="V116" s="26">
        <f>L116*U116</f>
        <v>6994.8530400000009</v>
      </c>
      <c r="W116" s="16">
        <v>0.39</v>
      </c>
      <c r="X116" s="26">
        <f>W116*L116</f>
        <v>5216.0472000000009</v>
      </c>
      <c r="Y116" s="17">
        <v>3.2100000000000002E-3</v>
      </c>
      <c r="Z116" s="61">
        <f>L116*Y116</f>
        <v>42.932080800000008</v>
      </c>
      <c r="AA116" s="28">
        <f>IF(J116&gt;0,(AC116+AK116)/J116,0)</f>
        <v>3.0947526764405048E-3</v>
      </c>
      <c r="AB116" s="17">
        <v>3.5E-4</v>
      </c>
      <c r="AC116" s="25">
        <f>AB116*L116</f>
        <v>4.6810680000000007</v>
      </c>
      <c r="AD116" s="141">
        <v>0.22889999999999999</v>
      </c>
      <c r="AE116" s="31">
        <f>AH116*(1-AI116)*AD116</f>
        <v>41.705580000000005</v>
      </c>
      <c r="AF116" s="29">
        <f>IF(AND(AD116&gt;0,AB116&gt;0,Y116&gt;0),((Y116-AB116)*AD116)/((AD116-AB116)*Y116),0)</f>
        <v>0.89233015127878501</v>
      </c>
      <c r="AG116" s="62">
        <f t="shared" si="7"/>
        <v>0.88829703241696267</v>
      </c>
      <c r="AH116" s="12">
        <v>200</v>
      </c>
      <c r="AI116" s="14">
        <v>8.8999999999999996E-2</v>
      </c>
      <c r="AJ116" s="15">
        <v>0.22339999999999999</v>
      </c>
      <c r="AK116" s="31">
        <f t="shared" ref="AK116:AK126" si="10">AH116*(1-AI116)*AJ116</f>
        <v>40.703479999999999</v>
      </c>
      <c r="AL116" s="75">
        <v>1.7</v>
      </c>
      <c r="AM116" s="75">
        <v>1130.6400000000001</v>
      </c>
      <c r="AN116" s="119">
        <f>AN114+AH116-AM116</f>
        <v>407.21199999999953</v>
      </c>
      <c r="AO116" s="126"/>
      <c r="AP116" s="12"/>
      <c r="AQ116" s="76"/>
      <c r="AR116" s="77"/>
      <c r="AS116" s="77"/>
      <c r="AT116" s="77"/>
      <c r="AU116" s="77"/>
    </row>
    <row r="117" spans="1:47" x14ac:dyDescent="0.2">
      <c r="A117" s="197"/>
      <c r="B117" s="34">
        <v>2</v>
      </c>
      <c r="C117" s="11" t="s">
        <v>50</v>
      </c>
      <c r="D117" s="73">
        <v>20600</v>
      </c>
      <c r="E117" s="44">
        <v>3</v>
      </c>
      <c r="F117" s="35">
        <v>14037</v>
      </c>
      <c r="G117" s="36">
        <v>1.4</v>
      </c>
      <c r="H117" s="38">
        <v>3.1</v>
      </c>
      <c r="I117" s="35">
        <v>14924</v>
      </c>
      <c r="J117" s="35">
        <v>14766</v>
      </c>
      <c r="K117" s="66">
        <v>8.5999999999999993E-2</v>
      </c>
      <c r="L117" s="38">
        <f t="shared" si="9"/>
        <v>13496.124</v>
      </c>
      <c r="M117" s="39">
        <v>0.65700000000000003</v>
      </c>
      <c r="N117" s="26">
        <f>L117*M117</f>
        <v>8866.9534679999997</v>
      </c>
      <c r="O117" s="37">
        <v>0.188</v>
      </c>
      <c r="P117" s="26">
        <f>L117*O117</f>
        <v>2537.2713119999999</v>
      </c>
      <c r="Q117" s="40">
        <v>0.155</v>
      </c>
      <c r="R117" s="26">
        <f>L117*Q117</f>
        <v>2091.8992199999998</v>
      </c>
      <c r="S117" s="40">
        <v>0.19600000000000001</v>
      </c>
      <c r="T117" s="26">
        <f>L117*S117</f>
        <v>2645.2403039999999</v>
      </c>
      <c r="U117" s="40">
        <v>0.52300000000000002</v>
      </c>
      <c r="V117" s="26">
        <f>L117*U117</f>
        <v>7058.4728519999999</v>
      </c>
      <c r="W117" s="40">
        <v>0.4</v>
      </c>
      <c r="X117" s="26">
        <f>W117*L117</f>
        <v>5398.4495999999999</v>
      </c>
      <c r="Y117" s="41">
        <v>3.0400000000000002E-3</v>
      </c>
      <c r="Z117" s="18">
        <f>L117*Y117</f>
        <v>41.028216960000002</v>
      </c>
      <c r="AA117" s="28">
        <f>IF(J117&gt;0,(AC117+AK117)/J117,0)</f>
        <v>3.0806008695652178E-3</v>
      </c>
      <c r="AB117" s="41">
        <v>3.1E-4</v>
      </c>
      <c r="AC117" s="38">
        <f>AB117*L117</f>
        <v>4.1837984400000003</v>
      </c>
      <c r="AD117" s="29">
        <v>0.22789999999999999</v>
      </c>
      <c r="AE117" s="42">
        <f>AH117*(1-AI117)*AD117</f>
        <v>41.892578</v>
      </c>
      <c r="AF117" s="29">
        <f>IF(AND(AD117&gt;0,AB117&gt;0,Y117&gt;0),((Y117-AB117)*AD117)/((AD117-AB117)*Y117),0)</f>
        <v>0.89924951609658199</v>
      </c>
      <c r="AG117" s="30">
        <f t="shared" si="7"/>
        <v>0.90061278189830374</v>
      </c>
      <c r="AH117" s="35">
        <v>202</v>
      </c>
      <c r="AI117" s="66">
        <v>0.09</v>
      </c>
      <c r="AJ117" s="67">
        <v>0.22470000000000001</v>
      </c>
      <c r="AK117" s="42">
        <f t="shared" si="10"/>
        <v>41.304354000000004</v>
      </c>
      <c r="AL117" s="18">
        <v>1.7</v>
      </c>
      <c r="AM117" s="18"/>
      <c r="AN117" s="122">
        <f>AN116+AH117-AM117</f>
        <v>609.21199999999953</v>
      </c>
      <c r="AO117" s="123"/>
      <c r="AP117" s="44"/>
      <c r="AQ117" s="49"/>
      <c r="AR117" s="42"/>
      <c r="AS117" s="42"/>
      <c r="AT117" s="42"/>
      <c r="AU117" s="42"/>
    </row>
    <row r="118" spans="1:47" x14ac:dyDescent="0.2">
      <c r="A118" s="197"/>
      <c r="B118" s="34">
        <v>3</v>
      </c>
      <c r="C118" s="11" t="s">
        <v>53</v>
      </c>
      <c r="D118" s="73">
        <v>15247</v>
      </c>
      <c r="E118" s="44">
        <v>2</v>
      </c>
      <c r="F118" s="44">
        <v>15678</v>
      </c>
      <c r="G118" s="38">
        <v>0.9</v>
      </c>
      <c r="H118" s="38">
        <v>3.3</v>
      </c>
      <c r="I118" s="44">
        <v>16580</v>
      </c>
      <c r="J118" s="44">
        <v>14706</v>
      </c>
      <c r="K118" s="66">
        <v>7.4999999999999997E-2</v>
      </c>
      <c r="L118" s="38">
        <f t="shared" si="9"/>
        <v>13603.050000000001</v>
      </c>
      <c r="M118" s="29">
        <v>0.73799999999999999</v>
      </c>
      <c r="N118" s="26">
        <f>L118*M118</f>
        <v>10039.0509</v>
      </c>
      <c r="O118" s="40">
        <v>0.14000000000000001</v>
      </c>
      <c r="P118" s="26">
        <f>L118*O118</f>
        <v>1904.4270000000004</v>
      </c>
      <c r="Q118" s="40">
        <v>0.122</v>
      </c>
      <c r="R118" s="26">
        <f>L118*Q118</f>
        <v>1659.5721000000001</v>
      </c>
      <c r="S118" s="40">
        <v>0.188</v>
      </c>
      <c r="T118" s="26">
        <f>L118*S118</f>
        <v>2557.3734000000004</v>
      </c>
      <c r="U118" s="40">
        <v>0.53</v>
      </c>
      <c r="V118" s="26">
        <f>L118*U118</f>
        <v>7209.616500000001</v>
      </c>
      <c r="W118" s="40">
        <v>0.4</v>
      </c>
      <c r="X118" s="26">
        <f>W118*L118</f>
        <v>5441.2200000000012</v>
      </c>
      <c r="Y118" s="48">
        <v>3.0599999999999998E-3</v>
      </c>
      <c r="Z118" s="18">
        <f>L118*Y118</f>
        <v>41.625332999999998</v>
      </c>
      <c r="AA118" s="28">
        <f>IF(J118&gt;0,(AC118+AK118)/J118,0)</f>
        <v>3.0259868761049907E-3</v>
      </c>
      <c r="AB118" s="48">
        <v>2.9999999999999997E-4</v>
      </c>
      <c r="AC118" s="38">
        <f>AB118*L118</f>
        <v>4.0809150000000001</v>
      </c>
      <c r="AD118" s="29">
        <v>0.23200000000000001</v>
      </c>
      <c r="AE118" s="42">
        <f>AH118*(1-AI118)*AD118</f>
        <v>39.734176000000005</v>
      </c>
      <c r="AF118" s="29">
        <f>IF(AND(AD118&gt;0,AB118&gt;0,Y118&gt;0),((Y118-AB118)*AD118)/((AD118-AB118)*Y118),0)</f>
        <v>0.90312862305042862</v>
      </c>
      <c r="AG118" s="30">
        <f t="shared" si="7"/>
        <v>0.90200540715574073</v>
      </c>
      <c r="AH118" s="44">
        <v>188</v>
      </c>
      <c r="AI118" s="66">
        <v>8.8999999999999996E-2</v>
      </c>
      <c r="AJ118" s="67">
        <v>0.23599999999999999</v>
      </c>
      <c r="AK118" s="42">
        <f t="shared" si="10"/>
        <v>40.419247999999996</v>
      </c>
      <c r="AL118" s="18">
        <v>1.65</v>
      </c>
      <c r="AM118" s="18"/>
      <c r="AN118" s="122">
        <f>AN117+AH118-AM118</f>
        <v>797.21199999999953</v>
      </c>
      <c r="AO118" s="123"/>
      <c r="AP118" s="44"/>
      <c r="AQ118" s="49"/>
      <c r="AR118" s="42"/>
      <c r="AS118" s="42"/>
      <c r="AT118" s="42"/>
      <c r="AU118" s="42"/>
    </row>
    <row r="119" spans="1:47" s="22" customFormat="1" ht="13.5" thickBot="1" x14ac:dyDescent="0.25">
      <c r="A119" s="198"/>
      <c r="B119" s="50" t="s">
        <v>38</v>
      </c>
      <c r="C119" s="51"/>
      <c r="D119" s="52">
        <f>SUM(D116:D118)</f>
        <v>41090</v>
      </c>
      <c r="E119" s="68"/>
      <c r="F119" s="52">
        <f>SUM(F116:F118)</f>
        <v>43568</v>
      </c>
      <c r="G119" s="53"/>
      <c r="H119" s="69"/>
      <c r="I119" s="52">
        <f>SUM(I116:I118)</f>
        <v>46257</v>
      </c>
      <c r="J119" s="52">
        <f>SUM(J116:J118)</f>
        <v>44137</v>
      </c>
      <c r="K119" s="21">
        <f>IF(J119&gt;0,(J116*K116+J117*K117+J118*K118)/J119,0)</f>
        <v>8.2999433581802104E-2</v>
      </c>
      <c r="L119" s="53">
        <f>L116+L117+L118</f>
        <v>40473.654000000002</v>
      </c>
      <c r="M119" s="54">
        <f>IF(L119&gt;0,N119/L119,0)</f>
        <v>0.6911632393754219</v>
      </c>
      <c r="N119" s="55">
        <f>N116+N117+N118</f>
        <v>27973.901808000002</v>
      </c>
      <c r="O119" s="21">
        <f>IF(L119&gt;0,P119/L119,0)</f>
        <v>0.20656452100914832</v>
      </c>
      <c r="P119" s="55">
        <f>P116+P117+P118</f>
        <v>8360.4209520000004</v>
      </c>
      <c r="Q119" s="21">
        <f>IF(L119&gt;0,R119/L119,0)</f>
        <v>0.10227223961542982</v>
      </c>
      <c r="R119" s="55">
        <f>R116+R117+R118</f>
        <v>4139.3312399999995</v>
      </c>
      <c r="S119" s="21">
        <f>IF(L119&gt;0,T119/L119,0)</f>
        <v>0.19132853445848996</v>
      </c>
      <c r="T119" s="55">
        <f>T116+T117+T118</f>
        <v>7743.7649040000006</v>
      </c>
      <c r="U119" s="21">
        <f>IF(L119&gt;0,V119/L119,0)</f>
        <v>0.52535267490303694</v>
      </c>
      <c r="V119" s="55">
        <f>V116+V117+V118</f>
        <v>21262.942392000001</v>
      </c>
      <c r="W119" s="21">
        <f>IF(L119&gt;0,X119/L119,0)</f>
        <v>0.39669550962707745</v>
      </c>
      <c r="X119" s="55">
        <f>X116+X117+X118</f>
        <v>16055.716800000002</v>
      </c>
      <c r="Y119" s="56">
        <f>IF(L119&gt;0,Z119/L119,0)</f>
        <v>3.1028982646340753E-3</v>
      </c>
      <c r="Z119" s="57">
        <f>SUM(Z116:Z118)</f>
        <v>125.58563076</v>
      </c>
      <c r="AA119" s="63">
        <f>IF(L119&gt;0,(AA116*L116+AA117*L117+AA118*L118)/L119,0)</f>
        <v>3.0669217531276026E-3</v>
      </c>
      <c r="AB119" s="56">
        <f>IF(J119&gt;0,(J116*AB116+J117*AB117+J118*AB118)/J119,0)</f>
        <v>3.1995853818791488E-4</v>
      </c>
      <c r="AC119" s="53">
        <f>SUM(AC116:AC118)</f>
        <v>12.945781440000001</v>
      </c>
      <c r="AD119" s="54">
        <f>IF(J119&gt;0,(J116*AD116+J117*AD117+J118*AD118)/J119,0)</f>
        <v>0.22959833926184381</v>
      </c>
      <c r="AE119" s="59">
        <f>SUM(AE116:AE118)</f>
        <v>123.33233400000002</v>
      </c>
      <c r="AF119" s="54">
        <f>IF(AND(Z119&gt;0),((Z116*AF116+Z117*AF117+Z118*AF118)/Z119),0)</f>
        <v>0.89816982561029568</v>
      </c>
      <c r="AG119" s="58">
        <f t="shared" si="7"/>
        <v>0.89693287923227538</v>
      </c>
      <c r="AH119" s="52">
        <f>SUM(AH116:AH118)</f>
        <v>590</v>
      </c>
      <c r="AI119" s="21">
        <f>IF(AH119&gt;0,(AI116*AH116+AI117*AH117+AI118*AH118)/AH119,0)</f>
        <v>8.9342372881355936E-2</v>
      </c>
      <c r="AJ119" s="54">
        <f>IF(J119&gt;0,(AJ116*J116+AJ117*J117+AJ118*J118)/J119,0)</f>
        <v>0.22803310601082988</v>
      </c>
      <c r="AK119" s="59">
        <f>SUM(AK116:AK118)</f>
        <v>122.427082</v>
      </c>
      <c r="AL119" s="70"/>
      <c r="AM119" s="57">
        <f>SUM(AM116:AM118)</f>
        <v>1130.6400000000001</v>
      </c>
      <c r="AN119" s="124"/>
      <c r="AO119" s="125">
        <f>AN118</f>
        <v>797.21199999999953</v>
      </c>
      <c r="AP119" s="52">
        <f>SUM(AP116:AP118)</f>
        <v>0</v>
      </c>
      <c r="AQ119" s="71"/>
      <c r="AR119" s="72"/>
      <c r="AS119" s="72"/>
      <c r="AT119" s="72"/>
      <c r="AU119" s="72"/>
    </row>
    <row r="120" spans="1:47" x14ac:dyDescent="0.2">
      <c r="A120" s="196">
        <v>30</v>
      </c>
      <c r="B120" s="23">
        <v>1</v>
      </c>
      <c r="C120" s="11" t="s">
        <v>49</v>
      </c>
      <c r="D120" s="12">
        <v>17147</v>
      </c>
      <c r="E120" s="12">
        <v>0</v>
      </c>
      <c r="F120" s="12">
        <v>14590</v>
      </c>
      <c r="G120" s="13">
        <v>1.2</v>
      </c>
      <c r="H120" s="13">
        <v>3.6</v>
      </c>
      <c r="I120" s="12">
        <v>15075</v>
      </c>
      <c r="J120" s="12">
        <v>14758</v>
      </c>
      <c r="K120" s="14">
        <v>7.3999999999999996E-2</v>
      </c>
      <c r="L120" s="25">
        <f>J120*(1-K120)</f>
        <v>13665.908000000001</v>
      </c>
      <c r="M120" s="15">
        <v>0.80100000000000005</v>
      </c>
      <c r="N120" s="26">
        <f>L120*M120</f>
        <v>10946.392308000002</v>
      </c>
      <c r="O120" s="14">
        <v>0.186</v>
      </c>
      <c r="P120" s="26">
        <f>L120*O120</f>
        <v>2541.8588880000002</v>
      </c>
      <c r="Q120" s="16">
        <v>1.2999999999999999E-2</v>
      </c>
      <c r="R120" s="26">
        <f>L120*Q120</f>
        <v>177.65680400000002</v>
      </c>
      <c r="S120" s="16">
        <v>0.186</v>
      </c>
      <c r="T120" s="26">
        <f>L120*S120</f>
        <v>2541.8588880000002</v>
      </c>
      <c r="U120" s="16">
        <v>0.52800000000000002</v>
      </c>
      <c r="V120" s="26">
        <f>L120*U120</f>
        <v>7215.5994240000009</v>
      </c>
      <c r="W120" s="16">
        <v>0.39</v>
      </c>
      <c r="X120" s="26">
        <f>W120*L120</f>
        <v>5329.7041200000003</v>
      </c>
      <c r="Y120" s="17">
        <v>3.0999999999999999E-3</v>
      </c>
      <c r="Z120" s="61">
        <f>L120*Y120</f>
        <v>42.364314800000002</v>
      </c>
      <c r="AA120" s="28">
        <f>IF(J120&gt;0,(AC120+AK120)/J120,0)</f>
        <v>2.9858962298414419E-3</v>
      </c>
      <c r="AB120" s="17">
        <v>3.2000000000000003E-4</v>
      </c>
      <c r="AC120" s="25">
        <f>AB120*L120</f>
        <v>4.3730905600000005</v>
      </c>
      <c r="AD120" s="141">
        <v>0.22489999999999999</v>
      </c>
      <c r="AE120" s="31">
        <f>AH120*(1-AI120)*AD120</f>
        <v>39.412375599999997</v>
      </c>
      <c r="AF120" s="29">
        <f>IF(AND(AD120&gt;0,AB120&gt;0,Y120&gt;0),((Y120-AB120)*AD120)/((AD120-AB120)*Y120),0)</f>
        <v>0.8980519909565956</v>
      </c>
      <c r="AG120" s="62">
        <f t="shared" si="7"/>
        <v>0.89409267457590513</v>
      </c>
      <c r="AH120" s="12">
        <v>193</v>
      </c>
      <c r="AI120" s="14">
        <v>9.1999999999999998E-2</v>
      </c>
      <c r="AJ120" s="15">
        <v>0.22650000000000001</v>
      </c>
      <c r="AK120" s="31">
        <f t="shared" si="10"/>
        <v>39.692765999999999</v>
      </c>
      <c r="AL120" s="19">
        <v>1.62</v>
      </c>
      <c r="AM120" s="19"/>
      <c r="AN120" s="119">
        <f>AN118+AH120-AM120</f>
        <v>990.21199999999953</v>
      </c>
      <c r="AO120" s="120"/>
      <c r="AP120" s="12"/>
      <c r="AQ120" s="32"/>
      <c r="AR120" s="20"/>
      <c r="AS120" s="20"/>
      <c r="AT120" s="20"/>
      <c r="AU120" s="20"/>
    </row>
    <row r="121" spans="1:47" x14ac:dyDescent="0.2">
      <c r="A121" s="197"/>
      <c r="B121" s="34">
        <v>2</v>
      </c>
      <c r="C121" s="11" t="s">
        <v>50</v>
      </c>
      <c r="D121" s="73">
        <v>20700</v>
      </c>
      <c r="E121" s="44">
        <v>1</v>
      </c>
      <c r="F121" s="35">
        <v>14883</v>
      </c>
      <c r="G121" s="36">
        <v>1.8</v>
      </c>
      <c r="H121" s="38">
        <v>3.9</v>
      </c>
      <c r="I121" s="35">
        <v>16268</v>
      </c>
      <c r="J121" s="35">
        <v>14749</v>
      </c>
      <c r="K121" s="66">
        <v>7.1999999999999995E-2</v>
      </c>
      <c r="L121" s="38">
        <f t="shared" si="9"/>
        <v>13687.072</v>
      </c>
      <c r="M121" s="39">
        <v>0.69899999999999995</v>
      </c>
      <c r="N121" s="26">
        <f>L121*M121</f>
        <v>9567.2633279999991</v>
      </c>
      <c r="O121" s="37">
        <v>0.18099999999999999</v>
      </c>
      <c r="P121" s="26">
        <f>L121*O121</f>
        <v>2477.360032</v>
      </c>
      <c r="Q121" s="40">
        <v>0.12</v>
      </c>
      <c r="R121" s="26">
        <f>L121*Q121</f>
        <v>1642.4486399999998</v>
      </c>
      <c r="S121" s="40">
        <v>0.19</v>
      </c>
      <c r="T121" s="26">
        <f>L121*S121</f>
        <v>2600.5436800000002</v>
      </c>
      <c r="U121" s="40">
        <v>0.52200000000000002</v>
      </c>
      <c r="V121" s="26">
        <f>L121*U121</f>
        <v>7144.6515840000002</v>
      </c>
      <c r="W121" s="40">
        <v>0.4</v>
      </c>
      <c r="X121" s="26">
        <f>W121*L121</f>
        <v>5474.8288000000002</v>
      </c>
      <c r="Y121" s="41">
        <v>3.0799999999999998E-3</v>
      </c>
      <c r="Z121" s="18">
        <f>L121*Y121</f>
        <v>42.156181759999996</v>
      </c>
      <c r="AA121" s="28">
        <f>IF(J121&gt;0,(AC121+AK121)/J121,0)</f>
        <v>3.2898089795918369E-3</v>
      </c>
      <c r="AB121" s="41">
        <v>3.2000000000000003E-4</v>
      </c>
      <c r="AC121" s="38">
        <f>AB121*L121</f>
        <v>4.37986304</v>
      </c>
      <c r="AD121" s="29">
        <v>0.2235</v>
      </c>
      <c r="AE121" s="42">
        <f>AH121*(1-AI121)*AD121</f>
        <v>40.970232000000003</v>
      </c>
      <c r="AF121" s="29">
        <f>IF(AND(AD121&gt;0,AB121&gt;0,Y121&gt;0),((Y121-AB121)*AD121)/((AD121-AB121)*Y121),0)</f>
        <v>0.89738874800260227</v>
      </c>
      <c r="AG121" s="30">
        <f t="shared" si="7"/>
        <v>0.90393115213141184</v>
      </c>
      <c r="AH121" s="35">
        <v>201</v>
      </c>
      <c r="AI121" s="66">
        <v>8.7999999999999995E-2</v>
      </c>
      <c r="AJ121" s="67">
        <v>0.24079999999999999</v>
      </c>
      <c r="AK121" s="42">
        <f t="shared" si="10"/>
        <v>44.141529599999998</v>
      </c>
      <c r="AL121" s="18">
        <v>1.67</v>
      </c>
      <c r="AM121" s="18"/>
      <c r="AN121" s="122">
        <f>AN120+AH121-AM121</f>
        <v>1191.2119999999995</v>
      </c>
      <c r="AO121" s="123"/>
      <c r="AP121" s="44"/>
      <c r="AQ121" s="49"/>
      <c r="AR121" s="42"/>
      <c r="AS121" s="42"/>
      <c r="AT121" s="42"/>
      <c r="AU121" s="42"/>
    </row>
    <row r="122" spans="1:47" x14ac:dyDescent="0.2">
      <c r="A122" s="197"/>
      <c r="B122" s="34">
        <v>3</v>
      </c>
      <c r="C122" s="11" t="s">
        <v>53</v>
      </c>
      <c r="D122" s="73">
        <v>15153</v>
      </c>
      <c r="E122" s="44">
        <v>1</v>
      </c>
      <c r="F122" s="44">
        <v>15417</v>
      </c>
      <c r="G122" s="38">
        <v>1.8</v>
      </c>
      <c r="H122" s="38">
        <v>4.8</v>
      </c>
      <c r="I122" s="44">
        <v>16769</v>
      </c>
      <c r="J122" s="44">
        <v>14689</v>
      </c>
      <c r="K122" s="66">
        <v>7.0000000000000007E-2</v>
      </c>
      <c r="L122" s="38">
        <f t="shared" si="9"/>
        <v>13660.769999999999</v>
      </c>
      <c r="M122" s="29">
        <v>0.65800000000000003</v>
      </c>
      <c r="N122" s="26">
        <f>L122*M122</f>
        <v>8988.7866599999998</v>
      </c>
      <c r="O122" s="40">
        <v>0.26400000000000001</v>
      </c>
      <c r="P122" s="26">
        <f>L122*O122</f>
        <v>3606.44328</v>
      </c>
      <c r="Q122" s="40">
        <v>7.9000000000000001E-2</v>
      </c>
      <c r="R122" s="26">
        <f>L122*Q122</f>
        <v>1079.20083</v>
      </c>
      <c r="S122" s="40">
        <v>0.184</v>
      </c>
      <c r="T122" s="26">
        <f>L122*S122</f>
        <v>2513.5816799999998</v>
      </c>
      <c r="U122" s="40">
        <v>0.53600000000000003</v>
      </c>
      <c r="V122" s="26">
        <f>L122*U122</f>
        <v>7322.1727199999996</v>
      </c>
      <c r="W122" s="40">
        <v>0.39</v>
      </c>
      <c r="X122" s="26">
        <f>W122*L122</f>
        <v>5327.7002999999995</v>
      </c>
      <c r="Y122" s="48">
        <v>3.0699999999999998E-3</v>
      </c>
      <c r="Z122" s="18">
        <f>L122*Y122</f>
        <v>41.938563899999991</v>
      </c>
      <c r="AA122" s="28">
        <f>IF(J122&gt;0,(AC122+AK122)/J122,0)</f>
        <v>3.0051429505071827E-3</v>
      </c>
      <c r="AB122" s="48">
        <v>3.3E-4</v>
      </c>
      <c r="AC122" s="38">
        <f>AB122*L122</f>
        <v>4.5080540999999998</v>
      </c>
      <c r="AD122" s="29">
        <v>0.22500000000000001</v>
      </c>
      <c r="AE122" s="42">
        <f>AH122*(1-AI122)*AD122</f>
        <v>38.655225000000002</v>
      </c>
      <c r="AF122" s="29">
        <f>IF(AND(AD122&gt;0,AB122&gt;0,Y122&gt;0),((Y122-AB122)*AD122)/((AD122-AB122)*Y122),0)</f>
        <v>0.89381907797016502</v>
      </c>
      <c r="AG122" s="30">
        <f t="shared" si="7"/>
        <v>0.89146342738186946</v>
      </c>
      <c r="AH122" s="44">
        <v>189</v>
      </c>
      <c r="AI122" s="66">
        <v>9.0999999999999998E-2</v>
      </c>
      <c r="AJ122" s="67">
        <v>0.23069999999999999</v>
      </c>
      <c r="AK122" s="42">
        <f t="shared" si="10"/>
        <v>39.634490700000001</v>
      </c>
      <c r="AL122" s="18">
        <v>1.65</v>
      </c>
      <c r="AM122" s="18"/>
      <c r="AN122" s="122">
        <f>AN121+AH122-AM122</f>
        <v>1380.2119999999995</v>
      </c>
      <c r="AO122" s="123"/>
      <c r="AP122" s="44"/>
      <c r="AQ122" s="49"/>
      <c r="AR122" s="42"/>
      <c r="AS122" s="42"/>
      <c r="AT122" s="42"/>
      <c r="AU122" s="42"/>
    </row>
    <row r="123" spans="1:47" s="22" customFormat="1" ht="13.5" thickBot="1" x14ac:dyDescent="0.25">
      <c r="A123" s="198"/>
      <c r="B123" s="50" t="s">
        <v>38</v>
      </c>
      <c r="C123" s="51"/>
      <c r="D123" s="52">
        <f>SUM(D120:D122)</f>
        <v>53000</v>
      </c>
      <c r="E123" s="68"/>
      <c r="F123" s="52">
        <f>SUM(F120:F122)</f>
        <v>44890</v>
      </c>
      <c r="G123" s="53"/>
      <c r="H123" s="69"/>
      <c r="I123" s="52">
        <f>SUM(I120:I122)</f>
        <v>48112</v>
      </c>
      <c r="J123" s="52">
        <f>SUM(J120:J122)</f>
        <v>44196</v>
      </c>
      <c r="K123" s="21">
        <f>IF(J123&gt;0,(J120*K120+J121*K121+J122*K122)/J123,0)</f>
        <v>7.2003122454520757E-2</v>
      </c>
      <c r="L123" s="53">
        <f>L120+L121+L122</f>
        <v>41013.75</v>
      </c>
      <c r="M123" s="54">
        <f>IF(L123&gt;0,N123/L123,0)</f>
        <v>0.71933052442168788</v>
      </c>
      <c r="N123" s="55">
        <f>N120+N121+N122</f>
        <v>29502.442296000001</v>
      </c>
      <c r="O123" s="21">
        <f>IF(L123&gt;0,P123/L123,0)</f>
        <v>0.21031147359117372</v>
      </c>
      <c r="P123" s="55">
        <f>P120+P121+P122</f>
        <v>8625.6622000000007</v>
      </c>
      <c r="Q123" s="21">
        <f>IF(L123&gt;0,R123/L123,0)</f>
        <v>7.0691079796409734E-2</v>
      </c>
      <c r="R123" s="55">
        <f>R120+R121+R122</f>
        <v>2899.3062739999996</v>
      </c>
      <c r="S123" s="21">
        <f>IF(L123&gt;0,T123/L123,0)</f>
        <v>0.18666872080704644</v>
      </c>
      <c r="T123" s="55">
        <f>T120+T121+T122</f>
        <v>7655.9842480000007</v>
      </c>
      <c r="U123" s="21">
        <f>IF(L123&gt;0,V123/L123,0)</f>
        <v>0.52866230783578683</v>
      </c>
      <c r="V123" s="55">
        <f>V120+V121+V122</f>
        <v>21682.423728000002</v>
      </c>
      <c r="W123" s="21">
        <f>IF(L123&gt;0,X123/L123,0)</f>
        <v>0.39333719106397247</v>
      </c>
      <c r="X123" s="55">
        <f>X120+X121+X122</f>
        <v>16132.233220000002</v>
      </c>
      <c r="Y123" s="56">
        <f>IF(L123&gt;0,Z123/L123,0)</f>
        <v>3.0833332835939163E-3</v>
      </c>
      <c r="Z123" s="57">
        <f>SUM(Z120:Z122)</f>
        <v>126.45906045999999</v>
      </c>
      <c r="AA123" s="63">
        <f>IF(L123&gt;0,(AA120*L120+AA121*L121+AA122*L122)/L123,0)</f>
        <v>3.0937283766658743E-3</v>
      </c>
      <c r="AB123" s="56">
        <f>IF(J123&gt;0,(J120*AB120+J121*AB121+J122*AB122)/J123,0)</f>
        <v>3.2332360394605851E-4</v>
      </c>
      <c r="AC123" s="53">
        <f>SUM(AC120:AC122)</f>
        <v>13.2610077</v>
      </c>
      <c r="AD123" s="54">
        <f>IF(J123&gt;0,(J120*AD120+J121*AD121+J122*AD122)/J123,0)</f>
        <v>0.22446603086252151</v>
      </c>
      <c r="AE123" s="59">
        <f>SUM(AE120:AE122)</f>
        <v>119.0378326</v>
      </c>
      <c r="AF123" s="54">
        <f>IF(AND(Z123&gt;0),((Z120*AF120+Z121*AF121+Z122*AF122)/Z123),0)</f>
        <v>0.89642710080213239</v>
      </c>
      <c r="AG123" s="58">
        <f t="shared" si="7"/>
        <v>0.89673676628027343</v>
      </c>
      <c r="AH123" s="52">
        <f>SUM(AH120:AH122)</f>
        <v>583</v>
      </c>
      <c r="AI123" s="21">
        <f>IF(AH123&gt;0,(AI120*AH120+AI121*AH121+AI122*AH122)/AH123,0)</f>
        <v>9.0296740994854199E-2</v>
      </c>
      <c r="AJ123" s="54">
        <f>IF(J123&gt;0,(AJ120*J120+AJ121*J121+AJ122*J122)/J123,0)</f>
        <v>0.23266808082179383</v>
      </c>
      <c r="AK123" s="59">
        <f>SUM(AK120:AK122)</f>
        <v>123.46878629999999</v>
      </c>
      <c r="AL123" s="70"/>
      <c r="AM123" s="57">
        <f>SUM(AM120:AM122)</f>
        <v>0</v>
      </c>
      <c r="AN123" s="124"/>
      <c r="AO123" s="125">
        <f>AN122</f>
        <v>1380.2119999999995</v>
      </c>
      <c r="AP123" s="52">
        <f>SUM(AP120:AP122)</f>
        <v>0</v>
      </c>
      <c r="AQ123" s="71"/>
      <c r="AR123" s="72"/>
      <c r="AS123" s="72"/>
      <c r="AT123" s="72"/>
      <c r="AU123" s="72"/>
    </row>
    <row r="124" spans="1:47" x14ac:dyDescent="0.2">
      <c r="A124" s="196">
        <v>31</v>
      </c>
      <c r="B124" s="23">
        <v>1</v>
      </c>
      <c r="C124" s="11" t="s">
        <v>49</v>
      </c>
      <c r="D124" s="12">
        <v>11406</v>
      </c>
      <c r="E124" s="12">
        <v>0</v>
      </c>
      <c r="F124" s="12">
        <v>14932</v>
      </c>
      <c r="G124" s="147">
        <v>1.9</v>
      </c>
      <c r="H124" s="13">
        <v>5.0999999999999996</v>
      </c>
      <c r="I124" s="12">
        <v>15654</v>
      </c>
      <c r="J124" s="12">
        <v>14593</v>
      </c>
      <c r="K124" s="14">
        <v>7.2999999999999995E-2</v>
      </c>
      <c r="L124" s="25">
        <f>J124*(1-K124)</f>
        <v>13527.711000000001</v>
      </c>
      <c r="M124" s="15">
        <v>0.81699999999999995</v>
      </c>
      <c r="N124" s="26">
        <f>L124*M124</f>
        <v>11052.139886999999</v>
      </c>
      <c r="O124" s="14">
        <v>0.17100000000000001</v>
      </c>
      <c r="P124" s="26">
        <f>L124*O124</f>
        <v>2313.2385810000005</v>
      </c>
      <c r="Q124" s="16">
        <v>1.2E-2</v>
      </c>
      <c r="R124" s="26">
        <f>L124*Q124</f>
        <v>162.33253200000001</v>
      </c>
      <c r="S124" s="16">
        <v>0.16700000000000001</v>
      </c>
      <c r="T124" s="26">
        <f>L124*S124</f>
        <v>2259.1277370000003</v>
      </c>
      <c r="U124" s="16">
        <v>0.55300000000000005</v>
      </c>
      <c r="V124" s="26">
        <f>L124*U124</f>
        <v>7480.8241830000015</v>
      </c>
      <c r="W124" s="16">
        <v>0.39</v>
      </c>
      <c r="X124" s="26">
        <f>W124*L124</f>
        <v>5275.8072900000006</v>
      </c>
      <c r="Y124" s="17">
        <v>3.0799999999999998E-3</v>
      </c>
      <c r="Z124" s="61">
        <f>L124*Y124</f>
        <v>41.665349880000001</v>
      </c>
      <c r="AA124" s="28">
        <f>IF(J124&gt;0,(AC124+AK124)/J124,0)</f>
        <v>3.0001784725553352E-3</v>
      </c>
      <c r="AB124" s="17">
        <v>3.5E-4</v>
      </c>
      <c r="AC124" s="25">
        <f>AB124*L124</f>
        <v>4.73469885</v>
      </c>
      <c r="AD124" s="141">
        <v>0.2243</v>
      </c>
      <c r="AE124" s="31">
        <f>AH124*(1-AI124)*AD124</f>
        <v>37.881578400000002</v>
      </c>
      <c r="AF124" s="29">
        <f>IF(AND(AD124&gt;0,AB124&gt;0,Y124&gt;0),((Y124-AB124)*AD124)/((AD124-AB124)*Y124),0)</f>
        <v>0.88774888875357727</v>
      </c>
      <c r="AG124" s="62">
        <f t="shared" si="7"/>
        <v>0.88467953752559958</v>
      </c>
      <c r="AH124" s="12">
        <v>186</v>
      </c>
      <c r="AI124" s="14">
        <v>9.1999999999999998E-2</v>
      </c>
      <c r="AJ124" s="15">
        <v>0.23119999999999999</v>
      </c>
      <c r="AK124" s="31">
        <f t="shared" si="10"/>
        <v>39.046905600000002</v>
      </c>
      <c r="AL124" s="19">
        <v>1.63</v>
      </c>
      <c r="AM124" s="19"/>
      <c r="AN124" s="119">
        <f>AN122+AH124-AM124-AO124</f>
        <v>1386.2119999999995</v>
      </c>
      <c r="AO124" s="120">
        <v>180</v>
      </c>
      <c r="AP124" s="12"/>
      <c r="AQ124" s="32"/>
      <c r="AR124" s="20"/>
      <c r="AS124" s="20"/>
      <c r="AT124" s="20"/>
      <c r="AU124" s="20"/>
    </row>
    <row r="125" spans="1:47" x14ac:dyDescent="0.2">
      <c r="A125" s="197"/>
      <c r="B125" s="34">
        <v>2</v>
      </c>
      <c r="C125" s="11" t="s">
        <v>52</v>
      </c>
      <c r="D125" s="73">
        <v>17300</v>
      </c>
      <c r="E125" s="44">
        <v>1</v>
      </c>
      <c r="F125" s="35">
        <v>15474</v>
      </c>
      <c r="G125" s="148">
        <v>1.3</v>
      </c>
      <c r="H125" s="38">
        <v>4.2</v>
      </c>
      <c r="I125" s="35">
        <v>16263</v>
      </c>
      <c r="J125" s="35">
        <v>14756</v>
      </c>
      <c r="K125" s="66">
        <v>7.1999999999999995E-2</v>
      </c>
      <c r="L125" s="38">
        <f t="shared" si="9"/>
        <v>13693.568000000001</v>
      </c>
      <c r="M125" s="39">
        <v>0.81399999999999995</v>
      </c>
      <c r="N125" s="26">
        <f>L125*M125</f>
        <v>11146.564351999999</v>
      </c>
      <c r="O125" s="37">
        <v>0.123</v>
      </c>
      <c r="P125" s="26">
        <f>L125*O125</f>
        <v>1684.3088640000001</v>
      </c>
      <c r="Q125" s="40">
        <v>6.3E-2</v>
      </c>
      <c r="R125" s="26">
        <f>L125*Q125</f>
        <v>862.69478400000003</v>
      </c>
      <c r="S125" s="40">
        <v>0.20100000000000001</v>
      </c>
      <c r="T125" s="26">
        <f>L125*S125</f>
        <v>2752.4071680000002</v>
      </c>
      <c r="U125" s="40">
        <v>0.52100000000000002</v>
      </c>
      <c r="V125" s="26">
        <f>L125*U125</f>
        <v>7134.3489280000013</v>
      </c>
      <c r="W125" s="40">
        <v>0.4</v>
      </c>
      <c r="X125" s="26">
        <f>W125*L125</f>
        <v>5477.427200000001</v>
      </c>
      <c r="Y125" s="41">
        <v>3.13E-3</v>
      </c>
      <c r="Z125" s="18">
        <f>L125*Y125</f>
        <v>42.860867840000004</v>
      </c>
      <c r="AA125" s="28">
        <f>IF(J125&gt;0,(AC125+AK125)/J125,0)</f>
        <v>2.9364662591488209E-3</v>
      </c>
      <c r="AB125" s="41">
        <v>3.4000000000000002E-4</v>
      </c>
      <c r="AC125" s="38">
        <f>AB125*L125</f>
        <v>4.6558131200000004</v>
      </c>
      <c r="AD125" s="29">
        <v>0.2354</v>
      </c>
      <c r="AE125" s="42">
        <f>AH125*(1-AI125)*AD125</f>
        <v>38.171993200000003</v>
      </c>
      <c r="AF125" s="29">
        <f>IF(AND(AD125&gt;0,AB125&gt;0,Y125&gt;0),((Y125-AB125)*AD125)/((AD125-AB125)*Y125),0)</f>
        <v>0.8926631199321281</v>
      </c>
      <c r="AG125" s="30">
        <f t="shared" si="7"/>
        <v>0.88547688795368162</v>
      </c>
      <c r="AH125" s="35">
        <v>178</v>
      </c>
      <c r="AI125" s="66">
        <v>8.8999999999999996E-2</v>
      </c>
      <c r="AJ125" s="67">
        <v>0.23849999999999999</v>
      </c>
      <c r="AK125" s="42">
        <f t="shared" si="10"/>
        <v>38.674683000000002</v>
      </c>
      <c r="AL125" s="18">
        <v>1.65</v>
      </c>
      <c r="AM125" s="18"/>
      <c r="AN125" s="122">
        <f>AN124+AH125-AM125</f>
        <v>1564.2119999999995</v>
      </c>
      <c r="AO125" s="123"/>
      <c r="AP125" s="44"/>
      <c r="AQ125" s="49"/>
      <c r="AR125" s="42"/>
      <c r="AS125" s="42"/>
      <c r="AT125" s="42"/>
      <c r="AU125" s="42"/>
    </row>
    <row r="126" spans="1:47" x14ac:dyDescent="0.2">
      <c r="A126" s="197"/>
      <c r="B126" s="34">
        <v>3</v>
      </c>
      <c r="C126" s="11" t="s">
        <v>53</v>
      </c>
      <c r="D126" s="73">
        <v>16694</v>
      </c>
      <c r="E126" s="44">
        <v>2</v>
      </c>
      <c r="F126" s="44">
        <v>15271</v>
      </c>
      <c r="G126" s="149">
        <v>1.1000000000000001</v>
      </c>
      <c r="H126" s="38">
        <v>4.0999999999999996</v>
      </c>
      <c r="I126" s="44">
        <v>16532</v>
      </c>
      <c r="J126" s="44">
        <v>14799</v>
      </c>
      <c r="K126" s="66">
        <v>7.0999999999999994E-2</v>
      </c>
      <c r="L126" s="38">
        <f t="shared" si="9"/>
        <v>13748.271000000001</v>
      </c>
      <c r="M126" s="29">
        <v>0.77100000000000002</v>
      </c>
      <c r="N126" s="26">
        <f>L126*M126</f>
        <v>10599.916941000001</v>
      </c>
      <c r="O126" s="40">
        <v>0.17899999999999999</v>
      </c>
      <c r="P126" s="26">
        <f>L126*O126</f>
        <v>2460.940509</v>
      </c>
      <c r="Q126" s="40">
        <v>0.05</v>
      </c>
      <c r="R126" s="26">
        <f>L126*Q126</f>
        <v>687.4135500000001</v>
      </c>
      <c r="S126" s="40">
        <v>0.189</v>
      </c>
      <c r="T126" s="26">
        <f>L126*S126</f>
        <v>2598.4232190000002</v>
      </c>
      <c r="U126" s="40">
        <v>0.52400000000000002</v>
      </c>
      <c r="V126" s="26">
        <f>L126*U126</f>
        <v>7204.0940040000005</v>
      </c>
      <c r="W126" s="40">
        <v>0.4</v>
      </c>
      <c r="X126" s="26">
        <f>W126*L126</f>
        <v>5499.3084000000008</v>
      </c>
      <c r="Y126" s="48">
        <v>3.15E-3</v>
      </c>
      <c r="Z126" s="18">
        <f>L126*Y126</f>
        <v>43.30705365</v>
      </c>
      <c r="AA126" s="28">
        <f>IF(J126&gt;0,(AC126+AK126)/J126,0)</f>
        <v>3.0334863105615246E-3</v>
      </c>
      <c r="AB126" s="48">
        <v>3.1E-4</v>
      </c>
      <c r="AC126" s="38">
        <f>AB126*L126</f>
        <v>4.2619640099999998</v>
      </c>
      <c r="AD126" s="29">
        <v>0.218</v>
      </c>
      <c r="AE126" s="42">
        <f>AH126*(1-AI126)*AD126</f>
        <v>39.209698000000003</v>
      </c>
      <c r="AF126" s="29">
        <f>IF(AND(AD126&gt;0,AB126&gt;0,Y126&gt;0),((Y126-AB126)*AD126)/((AD126-AB126)*Y126),0)</f>
        <v>0.90287120100156992</v>
      </c>
      <c r="AG126" s="30">
        <f t="shared" si="7"/>
        <v>0.89904109545444189</v>
      </c>
      <c r="AH126" s="44">
        <v>197</v>
      </c>
      <c r="AI126" s="66">
        <v>8.6999999999999994E-2</v>
      </c>
      <c r="AJ126" s="67">
        <v>0.22589999999999999</v>
      </c>
      <c r="AK126" s="42">
        <f t="shared" si="10"/>
        <v>40.6305999</v>
      </c>
      <c r="AL126" s="18">
        <v>1.65</v>
      </c>
      <c r="AM126" s="18"/>
      <c r="AN126" s="122">
        <f>AN125+AH126-AM126</f>
        <v>1761.2119999999995</v>
      </c>
      <c r="AO126" s="123"/>
      <c r="AP126" s="44"/>
      <c r="AQ126" s="49"/>
      <c r="AR126" s="42"/>
      <c r="AS126" s="42"/>
      <c r="AT126" s="42"/>
      <c r="AU126" s="42"/>
    </row>
    <row r="127" spans="1:47" s="22" customFormat="1" ht="13.5" thickBot="1" x14ac:dyDescent="0.25">
      <c r="A127" s="198"/>
      <c r="B127" s="50" t="s">
        <v>38</v>
      </c>
      <c r="C127" s="51"/>
      <c r="D127" s="52">
        <f>SUM(D124:D126)</f>
        <v>45400</v>
      </c>
      <c r="E127" s="68"/>
      <c r="F127" s="52">
        <f>SUM(F124:F126)</f>
        <v>45677</v>
      </c>
      <c r="G127" s="69"/>
      <c r="H127" s="69"/>
      <c r="I127" s="52">
        <f>SUM(I124:I126)</f>
        <v>48449</v>
      </c>
      <c r="J127" s="52">
        <f>SUM(J124:J126)</f>
        <v>44148</v>
      </c>
      <c r="K127" s="21">
        <f>IF(J127&gt;0,(J124*K124+J125*K125+J126*K126)/J127,0)</f>
        <v>7.1995333876959319E-2</v>
      </c>
      <c r="L127" s="53">
        <f>L124+L125+L126</f>
        <v>40969.550000000003</v>
      </c>
      <c r="M127" s="54">
        <f>IF(L127&gt;0,N127/L127,0)</f>
        <v>0.80056093318086241</v>
      </c>
      <c r="N127" s="55">
        <f>N124+N125+N126</f>
        <v>32798.621180000002</v>
      </c>
      <c r="O127" s="21">
        <f>IF(L127&gt;0,P127/L127,0)</f>
        <v>0.15764117384740617</v>
      </c>
      <c r="P127" s="55">
        <f>P124+P125+P126</f>
        <v>6458.4879540000002</v>
      </c>
      <c r="Q127" s="21">
        <f>IF(L127&gt;0,R127/L127,0)</f>
        <v>4.1797892971731448E-2</v>
      </c>
      <c r="R127" s="55">
        <f>R124+R125+R126</f>
        <v>1712.4408660000004</v>
      </c>
      <c r="S127" s="21">
        <f>IF(L127&gt;0,T127/L127,0)</f>
        <v>0.18574668562383526</v>
      </c>
      <c r="T127" s="55">
        <f>T124+T125+T126</f>
        <v>7609.9581240000007</v>
      </c>
      <c r="U127" s="21">
        <f>IF(L127&gt;0,V127/L127,0)</f>
        <v>0.53257277941788472</v>
      </c>
      <c r="V127" s="55">
        <f>V124+V125+V126</f>
        <v>21819.267115000002</v>
      </c>
      <c r="W127" s="21">
        <f>IF(L127&gt;0,X127/L127,0)</f>
        <v>0.39669810603240707</v>
      </c>
      <c r="X127" s="55">
        <f>X124+X125+X126</f>
        <v>16252.542890000004</v>
      </c>
      <c r="Y127" s="56">
        <f>IF(L127&gt;0,Z127/L127,0)</f>
        <v>3.1202019883059492E-3</v>
      </c>
      <c r="Z127" s="57">
        <f>SUM(Z124:Z126)</f>
        <v>127.83327137000001</v>
      </c>
      <c r="AA127" s="63">
        <f>IF(L127&gt;0,(AA124*L124+AA125*L125+AA126*L126)/L127,0)</f>
        <v>2.9900606571685558E-3</v>
      </c>
      <c r="AB127" s="56">
        <f>IF(J127&gt;0,(J124*AB124+J125*AB125+J126*AB126)/J127,0)</f>
        <v>3.3324907130560842E-4</v>
      </c>
      <c r="AC127" s="53">
        <f>SUM(AC124:AC126)</f>
        <v>13.65247598</v>
      </c>
      <c r="AD127" s="54">
        <f>IF(J127&gt;0,(J124*AD124+J125*AD125+J126*AD126)/J127,0)</f>
        <v>0.22589821282957323</v>
      </c>
      <c r="AE127" s="59">
        <f>SUM(AE124:AE126)</f>
        <v>115.2632696</v>
      </c>
      <c r="AF127" s="54">
        <f>IF(AND(Z127&gt;0),((Z124*AF124+Z125*AF125+Z126*AF126)/Z127),0)</f>
        <v>0.89451966909612013</v>
      </c>
      <c r="AG127" s="58">
        <f t="shared" si="7"/>
        <v>0.88982663894224723</v>
      </c>
      <c r="AH127" s="52">
        <f>SUM(AH124:AH126)</f>
        <v>561</v>
      </c>
      <c r="AI127" s="21">
        <f>IF(AH127&gt;0,(AI124*AH124+AI125*AH125+AI126*AH126)/AH127,0)</f>
        <v>8.9292335115864513E-2</v>
      </c>
      <c r="AJ127" s="54">
        <f>IF(J127&gt;0,(AJ124*J124+AJ125*J125+AJ126*J126)/J127,0)</f>
        <v>0.23186331657153211</v>
      </c>
      <c r="AK127" s="59">
        <f>SUM(AK124:AK126)</f>
        <v>118.35218850000001</v>
      </c>
      <c r="AL127" s="70"/>
      <c r="AM127" s="57">
        <f>SUM(AM124:AM126)</f>
        <v>0</v>
      </c>
      <c r="AN127" s="124"/>
      <c r="AO127" s="125">
        <f>AN126</f>
        <v>1761.2119999999995</v>
      </c>
      <c r="AP127" s="52">
        <f>SUM(AP124:AP126)</f>
        <v>0</v>
      </c>
      <c r="AQ127" s="71"/>
      <c r="AR127" s="72"/>
      <c r="AS127" s="72"/>
      <c r="AT127" s="72"/>
      <c r="AU127" s="72"/>
    </row>
    <row r="128" spans="1:47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1400597</v>
      </c>
      <c r="E128" s="86"/>
      <c r="F128" s="86">
        <f>SUM(F127,F123,F119,F115,F111,F107,F103,F99,F95,F91,F87,F83,F79,F75,F71,F67,F63,F59,F55,F51,F47,F43,F39,F35,F31,F27,F23,F19,F15,F11,F7)</f>
        <v>1338343</v>
      </c>
      <c r="G128" s="92"/>
      <c r="H128" s="86"/>
      <c r="I128" s="86">
        <f>SUM(I127,I123,I119,I115,I111,I107,I103,I99,I95,I91,I87,I83,I79,I75,I71,I67,I63,I59,I55,I51,I47,I43,I39,I35,I31,I27,I23,I19,I15,I11,I7)</f>
        <v>1448148</v>
      </c>
      <c r="J128" s="86">
        <f>SUM(J127,J123,J119,J115,J111,J107,J103,J99,J95,J91,J87,J83,J79,J75,J71,J67,J63,J59,J55,J51,J47,J43,J39,J35,J31,J27,J23,J19,J15,J11,J7)</f>
        <v>1386629</v>
      </c>
      <c r="K128" s="87">
        <f>1-L128/J128</f>
        <v>7.9455019331053811E-2</v>
      </c>
      <c r="L128" s="86">
        <f>SUM(L127,L123,L119,L115,L111,L107,L103,L99,L95,L91,L87,L83,L79,L75,L71,L67,L63,L59,L55,L51,L47,L43,L39,L35,L31,L27,L23,L19,L15,L11,L7)</f>
        <v>1276454.3660000002</v>
      </c>
      <c r="M128" s="88">
        <f>IF(AND(L128&gt;0),(N128/L128),0)</f>
        <v>0.72090695763502144</v>
      </c>
      <c r="N128" s="86">
        <f>SUM(N127,N123,N119,N115,N111,N107,N103,N99,N95,N91,N87,N83,N79,N75,N71,N67,N63,N59,N55,N51,N47,N43,N39,N35,N31,N27,N23,N19,N15,N11,N7)</f>
        <v>920204.83355300024</v>
      </c>
      <c r="O128" s="88">
        <f>P128/L128</f>
        <v>0.18420292798050564</v>
      </c>
      <c r="P128" s="86">
        <f>SUM(P127,P123,P119,P115,P111,P107,P103,P99,P95,P91,P87,P83,P79,P75,P71,P67,P63,P59,P55,P51,P47,P43,P39,P35,P31,P27,P23,P19,P15,P11,P7)</f>
        <v>235126.6316507</v>
      </c>
      <c r="Q128" s="88">
        <f>R128/L128</f>
        <v>9.4817646019160526E-2</v>
      </c>
      <c r="R128" s="86">
        <f>SUM(R127,R123,R119,R115,R111,R107,R103,R99,R95,R91,R87,R83,R79,R75,R71,R67,R63,R59,R55,R51,R47,R43,R39,R35,R31,R27,R23,R19,R15,R11,R7)</f>
        <v>121030.39823499999</v>
      </c>
      <c r="S128" s="88">
        <f>T128/L128</f>
        <v>0.18387743302372006</v>
      </c>
      <c r="T128" s="86">
        <f>SUM(T127,T123,T119,T115,T111,T107,T103,T99,T95,T91,T87,T83,T79,T75,T71,T67,T63,T59,T55,T51,T47,T43,T39,T35,T31,T27,T23,T19,T15,T11,T7)</f>
        <v>234711.15219200007</v>
      </c>
      <c r="U128" s="88">
        <f>V128/L128</f>
        <v>0.5273977265819465</v>
      </c>
      <c r="V128" s="86">
        <f>SUM(V127,V123,V119,V115,V111,V107,V103,V99,V95,V91,V87,V83,V79,V75,V71,V67,V63,V59,V55,V51,V47,V43,V39,V35,V31,V27,V23,V19,V15,V11,V7)</f>
        <v>673199.13071399997</v>
      </c>
      <c r="W128" s="88">
        <f>IF(AND(L128&gt;0),(X128/L128),0)</f>
        <v>0.3993655910375099</v>
      </c>
      <c r="X128" s="86">
        <f>SUM(X127,X123,X119,X115,X111,X107,X103,X99,X95,X91,X87,X83,X79,X75,X71,X67,X63,X59,X55,X51,X47,X43,X39,X35,X31,X27,X23,X19,X15,X11,X7)</f>
        <v>509771.95231000008</v>
      </c>
      <c r="Y128" s="89">
        <f>IF(AND(L128&gt;0),(Z128/L128),0)</f>
        <v>3.1801138931441333E-3</v>
      </c>
      <c r="Z128" s="86">
        <f>SUM(Z127,Z123,Z119,Z115,Z111,Z107,Z103,Z99,Z95,Z91,Z87,Z83,Z79,Z75,Z71,Z67,Z63,Z59,Z55,Z51,Z47,Z43,Z39,Z35,Z31,Z27,Z23,Z19,Z15,Z11,Z7)</f>
        <v>4059.270263281087</v>
      </c>
      <c r="AA128" s="90">
        <f>(AC128+AK128)/J128</f>
        <v>3.0480516703025838E-3</v>
      </c>
      <c r="AB128" s="91">
        <f>AC128/(L128-AH128)</f>
        <v>3.0777714580067006E-4</v>
      </c>
      <c r="AC128" s="92">
        <f>SUM(AC127,AC123,AC119,AC115,AC111,AC107,AC103,AC99,AC95,AC91,AC87,AC83,AC79,AC75,AC71,AC67,AC63,AC59,AC55,AC51,AC47,AC43,AC39,AC35,AC31,AC27,AC23,AC19,AC15,AC11,AC7)</f>
        <v>387.09789223999996</v>
      </c>
      <c r="AD128" s="88">
        <f>AE128/AH128</f>
        <v>0.20088345373939043</v>
      </c>
      <c r="AE128" s="86">
        <f>SUM(AE127,AE123,AE119,AE115,AE111,AE107,AE103,AE99,AE95,AE91,AE87,AE83,AE79,AE75,AE71,AE67,AE63,AE59,AE55,AE51,AE47,AE43,AE39,AE35,AE31,AE27,AE23,AE19,AE15,AE11,AE7)</f>
        <v>3763.149738900001</v>
      </c>
      <c r="AF128" s="93">
        <f>((Y128-AB128)*AJ128)/((AJ128-AB128)*Y128)</f>
        <v>0.90457658738266045</v>
      </c>
      <c r="AG128" s="94">
        <f>((AA128-AB128)*AJ128)/((AJ128-AB128)*AA128)</f>
        <v>0.90037703856090578</v>
      </c>
      <c r="AH128" s="86">
        <f>SUM(AH127,AH123,AH119,AH115,AH111,AH107,AH103,AH99,AH95,AH91,AH87,AH83,AH79,AH75,AH71,AH67,AH63,AH59,AH55,AH51,AH47,AH43,AH39,AH35,AH31,AH27,AH23,AH19,AH15,AH11,AH7)</f>
        <v>18733</v>
      </c>
      <c r="AI128" s="87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8.8173708829713954E-2</v>
      </c>
      <c r="AJ128" s="88">
        <f>AK128/AH128</f>
        <v>0.20495483624085845</v>
      </c>
      <c r="AK128" s="86">
        <f>SUM(AK127,AK123,AK119,AK115,AK111,AK107,AK103,AK99,AK95,AK91,AK87,AK83,AK79,AK75,AK71,AK67,AK63,AK59,AK55,AK51,AK47,AK43,AK39,AK35,AK31,AK27,AK23,AK19,AK15,AK11,AK7)</f>
        <v>3839.418947300001</v>
      </c>
      <c r="AL128" s="86"/>
      <c r="AM128" s="128">
        <f>SUM(AM127,AM123,AM119,AM115,AM111,AM107,AM103,AM99,AM95,AM91,AM87,AM83,AM79,AM75,AM71,AM67,AM63,AM59,AM55,AM51,AM47,AM43,AM39,AM35,AM31,AM27,AM23,AM19,AM15,AM11,AM7)</f>
        <v>18040.38</v>
      </c>
      <c r="AN128" s="129"/>
      <c r="AO128" s="130"/>
      <c r="AP128" s="86">
        <f>SUM(AP127,AP123,AP119,AP115,AP111,AP107,AP103,AP99,AP95,AP91,AP87,AP83,AP79,AP75,AP71,AP67,AP63,AP59,AP55,AP51,AP47,AP43,AP39,AP35,AP31,AP27,AP23,AP19,AP15,AP11,AP7)</f>
        <v>0</v>
      </c>
      <c r="AQ128" s="86"/>
      <c r="AR128" s="86"/>
      <c r="AS128" s="86"/>
      <c r="AT128" s="86"/>
      <c r="AU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K1:AK1048576 N1:N1048576 L1:L1048576 R1:R1048576 AC1:AC1048576 Z1:AA1048576 AG1:AG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 AF36" name="Range1_10"/>
    <protectedRange sqref="AF37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R1:AS1"/>
    <mergeCell ref="AT1:AU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2"/>
  <sheetViews>
    <sheetView zoomScale="110" zoomScaleNormal="110" workbookViewId="0">
      <pane ySplit="2" topLeftCell="A105" activePane="bottomLeft" state="frozen"/>
      <selection pane="bottomLeft" activeCell="AQ48" sqref="AQ48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2" style="166" customWidth="1"/>
    <col min="36" max="36" width="13" style="179" customWidth="1"/>
    <col min="37" max="37" width="11.5703125" style="98" customWidth="1"/>
    <col min="38" max="38" width="12.28515625" style="99" bestFit="1" customWidth="1"/>
    <col min="39" max="39" width="11.7109375" style="33" bestFit="1" customWidth="1"/>
    <col min="40" max="40" width="11.85546875" style="33" customWidth="1"/>
    <col min="41" max="41" width="15.28515625" style="131" customWidth="1"/>
    <col min="42" max="42" width="15.28515625" style="132" customWidth="1"/>
    <col min="43" max="43" width="15.28515625" style="133" customWidth="1"/>
    <col min="44" max="44" width="12.140625" style="100" customWidth="1"/>
    <col min="45" max="45" width="14.85546875" style="33" customWidth="1"/>
    <col min="46" max="46" width="6.42578125" style="33" bestFit="1" customWidth="1"/>
    <col min="47" max="47" width="10.42578125" style="33" customWidth="1"/>
    <col min="48" max="48" width="6.42578125" style="33" bestFit="1" customWidth="1"/>
    <col min="49" max="49" width="11.140625" style="33" customWidth="1"/>
    <col min="50" max="16384" width="9.140625" style="33"/>
  </cols>
  <sheetData>
    <row r="1" spans="1:49" s="22" customFormat="1" ht="79.5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162" t="s">
        <v>56</v>
      </c>
      <c r="AJ1" s="171" t="s">
        <v>57</v>
      </c>
      <c r="AK1" s="2" t="s">
        <v>22</v>
      </c>
      <c r="AL1" s="3" t="s">
        <v>23</v>
      </c>
      <c r="AM1" s="150" t="s">
        <v>24</v>
      </c>
      <c r="AN1" s="150" t="s">
        <v>25</v>
      </c>
      <c r="AO1" s="110" t="s">
        <v>40</v>
      </c>
      <c r="AP1" s="111" t="s">
        <v>41</v>
      </c>
      <c r="AQ1" s="112" t="s">
        <v>41</v>
      </c>
      <c r="AR1" s="4" t="s">
        <v>26</v>
      </c>
      <c r="AS1" s="150" t="s">
        <v>27</v>
      </c>
      <c r="AT1" s="200" t="s">
        <v>28</v>
      </c>
      <c r="AU1" s="200"/>
      <c r="AV1" s="200" t="s">
        <v>29</v>
      </c>
      <c r="AW1" s="200"/>
    </row>
    <row r="2" spans="1:49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163" t="s">
        <v>30</v>
      </c>
      <c r="AJ2" s="172"/>
      <c r="AK2" s="8" t="s">
        <v>32</v>
      </c>
      <c r="AL2" s="9" t="s">
        <v>32</v>
      </c>
      <c r="AM2" s="5" t="s">
        <v>30</v>
      </c>
      <c r="AN2" s="5" t="s">
        <v>34</v>
      </c>
      <c r="AO2" s="113" t="s">
        <v>42</v>
      </c>
      <c r="AP2" s="114" t="s">
        <v>42</v>
      </c>
      <c r="AQ2" s="115" t="s">
        <v>42</v>
      </c>
      <c r="AR2" s="10" t="s">
        <v>35</v>
      </c>
      <c r="AS2" s="5" t="s">
        <v>32</v>
      </c>
      <c r="AT2" s="5" t="s">
        <v>36</v>
      </c>
      <c r="AU2" s="5" t="s">
        <v>37</v>
      </c>
      <c r="AV2" s="5" t="s">
        <v>36</v>
      </c>
      <c r="AW2" s="5" t="s">
        <v>37</v>
      </c>
    </row>
    <row r="3" spans="1:49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64"/>
      <c r="AJ3" s="173"/>
      <c r="AK3" s="105"/>
      <c r="AL3" s="106"/>
      <c r="AM3" s="151"/>
      <c r="AN3" s="151"/>
      <c r="AO3" s="116"/>
      <c r="AP3" s="117">
        <f>Май!AO127</f>
        <v>1761.2119999999995</v>
      </c>
      <c r="AQ3" s="118"/>
      <c r="AR3" s="107"/>
      <c r="AS3" s="151"/>
      <c r="AT3" s="151"/>
      <c r="AU3" s="151"/>
      <c r="AV3" s="151"/>
      <c r="AW3" s="151"/>
    </row>
    <row r="4" spans="1:49" x14ac:dyDescent="0.2">
      <c r="A4" s="196">
        <v>1</v>
      </c>
      <c r="B4" s="23">
        <v>1</v>
      </c>
      <c r="C4" s="11" t="s">
        <v>49</v>
      </c>
      <c r="D4" s="12">
        <v>6425</v>
      </c>
      <c r="E4" s="12">
        <v>0</v>
      </c>
      <c r="F4" s="12">
        <v>11945</v>
      </c>
      <c r="G4" s="13">
        <v>1</v>
      </c>
      <c r="H4" s="13">
        <v>5</v>
      </c>
      <c r="I4" s="12">
        <v>12985</v>
      </c>
      <c r="J4" s="12">
        <v>14735</v>
      </c>
      <c r="K4" s="14">
        <v>7.2999999999999995E-2</v>
      </c>
      <c r="L4" s="25">
        <f>J4*(1-K4)</f>
        <v>13659.345000000001</v>
      </c>
      <c r="M4" s="15">
        <v>0.79100000000000004</v>
      </c>
      <c r="N4" s="26">
        <f>L4*M4</f>
        <v>10804.541895000002</v>
      </c>
      <c r="O4" s="14">
        <v>0.156</v>
      </c>
      <c r="P4" s="26">
        <f>L4*O4</f>
        <v>2130.8578200000002</v>
      </c>
      <c r="Q4" s="16">
        <v>5.2999999999999999E-2</v>
      </c>
      <c r="R4" s="26">
        <f>L4*Q4</f>
        <v>723.94528500000001</v>
      </c>
      <c r="S4" s="27">
        <v>0.193</v>
      </c>
      <c r="T4" s="26">
        <f>L4*S4</f>
        <v>2636.2535850000004</v>
      </c>
      <c r="U4" s="16">
        <v>0.52200000000000002</v>
      </c>
      <c r="V4" s="26">
        <f>L4*U4</f>
        <v>7130.1780900000012</v>
      </c>
      <c r="W4" s="16">
        <v>0.4</v>
      </c>
      <c r="X4" s="26">
        <f>W4*L4</f>
        <v>5463.7380000000012</v>
      </c>
      <c r="Y4" s="17">
        <v>3.13E-3</v>
      </c>
      <c r="Z4" s="18">
        <f>L4*Y4</f>
        <v>42.753749850000005</v>
      </c>
      <c r="AA4" s="28">
        <f>IF(J4&gt;0,(AC4+AM4)/J4,0)</f>
        <v>2.9264883576518501E-3</v>
      </c>
      <c r="AB4" s="17">
        <v>3.1E-4</v>
      </c>
      <c r="AC4" s="25">
        <f>AB4*L4</f>
        <v>4.2343969500000007</v>
      </c>
      <c r="AD4" s="141">
        <v>0.22270000000000001</v>
      </c>
      <c r="AE4" s="31">
        <f>AH4*(1-AK4)*AD4</f>
        <v>38.835094100000006</v>
      </c>
      <c r="AF4" s="29">
        <f>IF(AND(AD4&gt;0,AB4&gt;0,Y4&gt;0),((Y4-AB4)*AD4)/((AD4-AB4)*Y4),0)</f>
        <v>0.9022143553182842</v>
      </c>
      <c r="AG4" s="62">
        <f t="shared" ref="AG4:AG35" si="0">IF(AND(AA4&gt;0,AL4&gt;0,AB4&gt;0),((AL4*(AA4-AB4))/(AA4*(AL4-AB4))),0)</f>
        <v>0.89531560409136002</v>
      </c>
      <c r="AH4" s="12">
        <v>191</v>
      </c>
      <c r="AI4" s="20">
        <v>191</v>
      </c>
      <c r="AJ4" s="174">
        <v>1761.2119999999995</v>
      </c>
      <c r="AK4" s="14">
        <v>8.6999999999999994E-2</v>
      </c>
      <c r="AL4" s="15">
        <v>0.223</v>
      </c>
      <c r="AM4" s="31">
        <f>AH4*(1-AK4)*AL4</f>
        <v>38.887409000000005</v>
      </c>
      <c r="AN4" s="19">
        <v>1.66</v>
      </c>
      <c r="AO4" s="19">
        <v>1211.82</v>
      </c>
      <c r="AP4" s="119">
        <f>AP3+AH4-AO4</f>
        <v>740.3919999999996</v>
      </c>
      <c r="AQ4" s="120"/>
      <c r="AR4" s="12"/>
      <c r="AS4" s="32"/>
      <c r="AT4" s="20"/>
      <c r="AU4" s="20"/>
      <c r="AV4" s="20"/>
      <c r="AW4" s="20"/>
    </row>
    <row r="5" spans="1:49" x14ac:dyDescent="0.2">
      <c r="A5" s="197"/>
      <c r="B5" s="34">
        <v>2</v>
      </c>
      <c r="C5" s="11" t="s">
        <v>52</v>
      </c>
      <c r="D5" s="35">
        <v>19900</v>
      </c>
      <c r="E5" s="35">
        <v>3</v>
      </c>
      <c r="F5" s="35">
        <v>15923</v>
      </c>
      <c r="G5" s="36">
        <v>1.7</v>
      </c>
      <c r="H5" s="36">
        <v>4.9000000000000004</v>
      </c>
      <c r="I5" s="35">
        <v>16378</v>
      </c>
      <c r="J5" s="35">
        <v>14484</v>
      </c>
      <c r="K5" s="37">
        <v>7.0999999999999994E-2</v>
      </c>
      <c r="L5" s="38">
        <f>J5*(1-K5)</f>
        <v>13455.636</v>
      </c>
      <c r="M5" s="39">
        <v>0.78500000000000003</v>
      </c>
      <c r="N5" s="26">
        <f>L5*M5</f>
        <v>10562.674260000002</v>
      </c>
      <c r="O5" s="37">
        <v>0.124</v>
      </c>
      <c r="P5" s="26">
        <f>L5*O5</f>
        <v>1668.4988640000001</v>
      </c>
      <c r="Q5" s="40">
        <v>9.0999999999999998E-2</v>
      </c>
      <c r="R5" s="26">
        <f>L5*Q5</f>
        <v>1224.4628760000001</v>
      </c>
      <c r="S5" s="29">
        <v>0.185</v>
      </c>
      <c r="T5" s="26">
        <f>L5*S5</f>
        <v>2489.2926600000001</v>
      </c>
      <c r="U5" s="40">
        <v>0.53900000000000003</v>
      </c>
      <c r="V5" s="26">
        <f>L5*U5</f>
        <v>7252.5878040000007</v>
      </c>
      <c r="W5" s="40">
        <v>0.4</v>
      </c>
      <c r="X5" s="26">
        <f>W5*L5</f>
        <v>5382.2544000000007</v>
      </c>
      <c r="Y5" s="41">
        <v>3.1199999999999999E-3</v>
      </c>
      <c r="Z5" s="18">
        <f>L5*Y5</f>
        <v>41.981584320000003</v>
      </c>
      <c r="AA5" s="28">
        <f>IF(J5&gt;0,(AC5+AM5)/J5,0)</f>
        <v>3.0161857884562276E-3</v>
      </c>
      <c r="AB5" s="41">
        <v>3.1E-4</v>
      </c>
      <c r="AC5" s="38">
        <f>AB5*L5</f>
        <v>4.1712471600000001</v>
      </c>
      <c r="AD5" s="29">
        <v>0.2266</v>
      </c>
      <c r="AE5" s="42">
        <f>AH5*(1-AK5)*AD5</f>
        <v>39.5151878</v>
      </c>
      <c r="AF5" s="29">
        <f>IF(AND(AD5&gt;0,AB5&gt;0,Y5&gt;0),((Y5-AB5)*AD5)/((AD5-AB5)*Y5),0)</f>
        <v>0.90187483499163212</v>
      </c>
      <c r="AG5" s="30">
        <f t="shared" si="0"/>
        <v>0.89845030981462293</v>
      </c>
      <c r="AH5" s="35">
        <v>191</v>
      </c>
      <c r="AI5" s="167">
        <v>186.584</v>
      </c>
      <c r="AJ5" s="175"/>
      <c r="AK5" s="37">
        <v>8.6999999999999994E-2</v>
      </c>
      <c r="AL5" s="39">
        <v>0.2266</v>
      </c>
      <c r="AM5" s="42">
        <f>AH5*(1-AK5)*AL5</f>
        <v>39.5151878</v>
      </c>
      <c r="AN5" s="43">
        <v>1.7</v>
      </c>
      <c r="AO5" s="43"/>
      <c r="AP5" s="134">
        <f>AP4+AH5-AO5</f>
        <v>931.3919999999996</v>
      </c>
      <c r="AQ5" s="121"/>
      <c r="AR5" s="44"/>
      <c r="AS5" s="45"/>
      <c r="AT5" s="46"/>
      <c r="AU5" s="46"/>
      <c r="AV5" s="46"/>
      <c r="AW5" s="46"/>
    </row>
    <row r="6" spans="1:49" x14ac:dyDescent="0.2">
      <c r="A6" s="197"/>
      <c r="B6" s="34">
        <v>3</v>
      </c>
      <c r="C6" s="47" t="s">
        <v>54</v>
      </c>
      <c r="D6" s="44">
        <v>18059</v>
      </c>
      <c r="E6" s="44">
        <v>0</v>
      </c>
      <c r="F6" s="44">
        <v>16966</v>
      </c>
      <c r="G6" s="38">
        <v>2</v>
      </c>
      <c r="H6" s="38">
        <v>3.9</v>
      </c>
      <c r="I6" s="44">
        <v>17790</v>
      </c>
      <c r="J6" s="44">
        <v>14715</v>
      </c>
      <c r="K6" s="40">
        <v>7.3999999999999996E-2</v>
      </c>
      <c r="L6" s="38">
        <f>J6*(1-K6)</f>
        <v>13626.09</v>
      </c>
      <c r="M6" s="29">
        <v>0.72</v>
      </c>
      <c r="N6" s="26">
        <f>L6*M6</f>
        <v>9810.7847999999994</v>
      </c>
      <c r="O6" s="40">
        <v>0.26300000000000001</v>
      </c>
      <c r="P6" s="26">
        <f>L6*O6</f>
        <v>3583.6616700000004</v>
      </c>
      <c r="Q6" s="40">
        <v>1.7000000000000001E-2</v>
      </c>
      <c r="R6" s="26">
        <f>L6*Q6</f>
        <v>231.64353000000003</v>
      </c>
      <c r="S6" s="29">
        <v>0.191</v>
      </c>
      <c r="T6" s="26">
        <f>L6*S6</f>
        <v>2602.5831900000003</v>
      </c>
      <c r="U6" s="40">
        <v>0.52900000000000003</v>
      </c>
      <c r="V6" s="26">
        <f>L6*U6</f>
        <v>7208.2016100000001</v>
      </c>
      <c r="W6" s="40">
        <v>0.39</v>
      </c>
      <c r="X6" s="26">
        <f>W6*L6</f>
        <v>5314.1751000000004</v>
      </c>
      <c r="Y6" s="48">
        <v>3.13E-3</v>
      </c>
      <c r="Z6" s="18">
        <f>L6*Y6</f>
        <v>42.649661700000003</v>
      </c>
      <c r="AA6" s="28">
        <f>IF(J6&gt;0,(AC6+AM6)/J6,0)</f>
        <v>3.0514186136595309E-3</v>
      </c>
      <c r="AB6" s="48">
        <v>3.3E-4</v>
      </c>
      <c r="AC6" s="38">
        <f>AB6*L6</f>
        <v>4.4966096999999996</v>
      </c>
      <c r="AD6" s="29">
        <v>0.2271</v>
      </c>
      <c r="AE6" s="42">
        <f>AH6*(1-AK6)*AD6</f>
        <v>40.891171799999995</v>
      </c>
      <c r="AF6" s="29">
        <f>IF(AND(AD6&gt;0,AB6&gt;0,Y6&gt;0),((Y6-AB6)*AD6)/((AD6-AB6)*Y6),0)</f>
        <v>0.89587048340065611</v>
      </c>
      <c r="AG6" s="30">
        <f t="shared" si="0"/>
        <v>0.89316706064009055</v>
      </c>
      <c r="AH6" s="44">
        <v>197</v>
      </c>
      <c r="AI6" s="168">
        <v>192.33699999999999</v>
      </c>
      <c r="AJ6" s="176"/>
      <c r="AK6" s="40">
        <v>8.5999999999999993E-2</v>
      </c>
      <c r="AL6" s="29">
        <v>0.22439999999999999</v>
      </c>
      <c r="AM6" s="42">
        <f>AH6*(1-AK6)*AL6</f>
        <v>40.405015199999994</v>
      </c>
      <c r="AN6" s="18">
        <v>1.8</v>
      </c>
      <c r="AO6" s="18"/>
      <c r="AP6" s="134">
        <f>AP5+AH6-AO6</f>
        <v>1128.3919999999996</v>
      </c>
      <c r="AQ6" s="123"/>
      <c r="AR6" s="44"/>
      <c r="AS6" s="49"/>
      <c r="AT6" s="42"/>
      <c r="AU6" s="42"/>
      <c r="AV6" s="42"/>
      <c r="AW6" s="42"/>
    </row>
    <row r="7" spans="1:49" s="22" customFormat="1" ht="13.5" thickBot="1" x14ac:dyDescent="0.25">
      <c r="A7" s="198"/>
      <c r="B7" s="50" t="s">
        <v>38</v>
      </c>
      <c r="C7" s="51"/>
      <c r="D7" s="52">
        <f>SUM(D4:D6)</f>
        <v>44384</v>
      </c>
      <c r="E7" s="52"/>
      <c r="F7" s="52">
        <f>SUM(F4:F6)</f>
        <v>44834</v>
      </c>
      <c r="G7" s="53"/>
      <c r="H7" s="53"/>
      <c r="I7" s="52">
        <f>SUM(I4:I6)</f>
        <v>47153</v>
      </c>
      <c r="J7" s="52">
        <f>SUM(J4:J6)</f>
        <v>43934</v>
      </c>
      <c r="K7" s="21">
        <f>IF(J7&gt;0,(J4*K4+J5*K5+J6*K6)/J7,0)</f>
        <v>7.2675581554149396E-2</v>
      </c>
      <c r="L7" s="53">
        <f>L4+L5+L6</f>
        <v>40741.070999999996</v>
      </c>
      <c r="M7" s="54">
        <f>IF(L7&gt;0,N7/L7,0)</f>
        <v>0.76527200168596465</v>
      </c>
      <c r="N7" s="55">
        <f>N4+N5+N6</f>
        <v>31178.000955000003</v>
      </c>
      <c r="O7" s="21">
        <f>IF(L7&gt;0,P7/L7,0)</f>
        <v>0.18121807239677135</v>
      </c>
      <c r="P7" s="55">
        <f>P4+P5+P6</f>
        <v>7383.0183540000007</v>
      </c>
      <c r="Q7" s="21">
        <f>IF(L7&gt;0,R7/L7,0)</f>
        <v>5.3509925917264188E-2</v>
      </c>
      <c r="R7" s="55">
        <f>R4+R5+R6</f>
        <v>2180.0516910000001</v>
      </c>
      <c r="S7" s="21">
        <f>IF(L7&gt;0,T7/L7,0)</f>
        <v>0.18968891208088273</v>
      </c>
      <c r="T7" s="55">
        <f>T4+T5+T6</f>
        <v>7728.1294350000007</v>
      </c>
      <c r="U7" s="21">
        <f>IF(L7&gt;0,V7/L7,0)</f>
        <v>0.529955815447267</v>
      </c>
      <c r="V7" s="55">
        <f>V4+V5+V6</f>
        <v>21590.967504</v>
      </c>
      <c r="W7" s="21">
        <f>IF(L7&gt;0,X7/L7,0)</f>
        <v>0.39665544138493575</v>
      </c>
      <c r="X7" s="55">
        <f>X4+X5+X6</f>
        <v>16160.167500000003</v>
      </c>
      <c r="Y7" s="56">
        <f>IF(L7&gt;0,Z7/L7,0)</f>
        <v>3.1266972797548702E-3</v>
      </c>
      <c r="Z7" s="57">
        <f>SUM(Z4:Z6)</f>
        <v>127.38499587000001</v>
      </c>
      <c r="AA7" s="56">
        <f>IF(L7&gt;0,(AA4*L4+AA5*L5+AA6*L6)/L7,0)</f>
        <v>2.9978965661185001E-3</v>
      </c>
      <c r="AB7" s="56">
        <f>IF(J7&gt;0,(J4*AB4+J5*AB5+J6*AB6)/J7,0)</f>
        <v>3.1669868439022171E-4</v>
      </c>
      <c r="AC7" s="53">
        <f>SUM(AC4:AC6)</f>
        <v>12.902253810000001</v>
      </c>
      <c r="AD7" s="54">
        <f>IF(J7&gt;0,(J4*AD4+J5*AD5+J6*AD6)/J7,0)</f>
        <v>0.22545944826330405</v>
      </c>
      <c r="AE7" s="59">
        <f>SUM(AE4:AE6)</f>
        <v>119.24145369999999</v>
      </c>
      <c r="AF7" s="54">
        <f>IF(AND(Z7&gt;0),((Z4*AF4+Z5*AF5+Z6*AF6)/Z7),0)</f>
        <v>0.89997847509996309</v>
      </c>
      <c r="AG7" s="58">
        <f t="shared" si="0"/>
        <v>0.89562226736917816</v>
      </c>
      <c r="AH7" s="52">
        <f>SUM(AH4:AH6)</f>
        <v>579</v>
      </c>
      <c r="AI7" s="169">
        <f>SUM(AI4:AI6)</f>
        <v>569.92100000000005</v>
      </c>
      <c r="AJ7" s="177">
        <f>SUM(AJ4:AJ6)+AI7-AO7</f>
        <v>1119.3129999999999</v>
      </c>
      <c r="AK7" s="21">
        <f>IF(AH7&gt;0,(AK4*AH4+AK5*AH5+AK6*AH6)/AH7,0)</f>
        <v>8.6659758203799647E-2</v>
      </c>
      <c r="AL7" s="54">
        <f>IF(J7&gt;0,(AL4*J4+AL5*J5+AL6*J6)/J7,0)</f>
        <v>0.22465574270496655</v>
      </c>
      <c r="AM7" s="59">
        <f>SUM(AM4:AM6)</f>
        <v>118.80761199999999</v>
      </c>
      <c r="AN7" s="57"/>
      <c r="AO7" s="57">
        <f>SUM(AO4:AO6)</f>
        <v>1211.82</v>
      </c>
      <c r="AP7" s="124"/>
      <c r="AQ7" s="125">
        <f>AP6</f>
        <v>1128.3919999999996</v>
      </c>
      <c r="AR7" s="52">
        <f>SUM(AR4:AR6)</f>
        <v>0</v>
      </c>
      <c r="AS7" s="60"/>
      <c r="AT7" s="59"/>
      <c r="AU7" s="59"/>
      <c r="AV7" s="59"/>
      <c r="AW7" s="59"/>
    </row>
    <row r="8" spans="1:49" x14ac:dyDescent="0.2">
      <c r="A8" s="196">
        <v>2</v>
      </c>
      <c r="B8" s="23">
        <v>1</v>
      </c>
      <c r="C8" s="11" t="s">
        <v>50</v>
      </c>
      <c r="D8" s="12">
        <v>7022</v>
      </c>
      <c r="E8" s="12">
        <v>1</v>
      </c>
      <c r="F8" s="12">
        <v>10363</v>
      </c>
      <c r="G8" s="13">
        <v>3.2</v>
      </c>
      <c r="H8" s="13">
        <v>4.0999999999999996</v>
      </c>
      <c r="I8" s="12">
        <v>11156</v>
      </c>
      <c r="J8" s="12">
        <v>14523</v>
      </c>
      <c r="K8" s="14">
        <v>7.9000000000000001E-2</v>
      </c>
      <c r="L8" s="25">
        <f>J8*(1-K8)</f>
        <v>13375.683000000001</v>
      </c>
      <c r="M8" s="15">
        <v>0.69899999999999995</v>
      </c>
      <c r="N8" s="26">
        <f>L8*M8</f>
        <v>9349.6024170000001</v>
      </c>
      <c r="O8" s="14">
        <v>0.186</v>
      </c>
      <c r="P8" s="26">
        <f>L8*O8</f>
        <v>2487.8770380000001</v>
      </c>
      <c r="Q8" s="16">
        <v>0.115</v>
      </c>
      <c r="R8" s="26">
        <f>L8*Q8</f>
        <v>1538.2035450000001</v>
      </c>
      <c r="S8" s="16">
        <v>0.188</v>
      </c>
      <c r="T8" s="26">
        <f>L8*S8</f>
        <v>2514.628404</v>
      </c>
      <c r="U8" s="16">
        <v>0.51600000000000001</v>
      </c>
      <c r="V8" s="26">
        <f>L8*U8</f>
        <v>6901.8524280000011</v>
      </c>
      <c r="W8" s="16">
        <v>0.39</v>
      </c>
      <c r="X8" s="26">
        <f>W8*L8</f>
        <v>5216.5163700000003</v>
      </c>
      <c r="Y8" s="17">
        <v>3.1199999999999999E-3</v>
      </c>
      <c r="Z8" s="61">
        <f>L8*Y8</f>
        <v>41.732130959999999</v>
      </c>
      <c r="AA8" s="28">
        <f>IF(J8&gt;0,(AC8+AM8)/J8,0)</f>
        <v>2.8908574715967778E-3</v>
      </c>
      <c r="AB8" s="17">
        <v>3.2000000000000003E-4</v>
      </c>
      <c r="AC8" s="25">
        <f>AB8*L8</f>
        <v>4.2802185600000007</v>
      </c>
      <c r="AD8" s="141">
        <v>0.2316</v>
      </c>
      <c r="AE8" s="31">
        <f>AH8*(1-AK8)*AD8</f>
        <v>39.964201200000005</v>
      </c>
      <c r="AF8" s="29">
        <f>IF(AND(AD8&gt;0,AB8&gt;0,Y8&gt;0),((Y8-AB8)*AD8)/((AD8-AB8)*Y8),0)</f>
        <v>0.89867759359284771</v>
      </c>
      <c r="AG8" s="62">
        <f t="shared" si="0"/>
        <v>0.89061052621001957</v>
      </c>
      <c r="AH8" s="12">
        <v>189</v>
      </c>
      <c r="AI8" s="170">
        <v>184.69</v>
      </c>
      <c r="AJ8" s="174"/>
      <c r="AK8" s="14">
        <v>8.6999999999999994E-2</v>
      </c>
      <c r="AL8" s="15">
        <v>0.2185</v>
      </c>
      <c r="AM8" s="31">
        <f>AH8*(1-AK8)*AL8</f>
        <v>37.703704500000001</v>
      </c>
      <c r="AN8" s="19">
        <v>1.65</v>
      </c>
      <c r="AO8" s="19">
        <v>503.82</v>
      </c>
      <c r="AP8" s="119">
        <f>AP6+AH8-AO8</f>
        <v>813.57199999999966</v>
      </c>
      <c r="AQ8" s="120"/>
      <c r="AR8" s="12"/>
      <c r="AS8" s="32"/>
      <c r="AT8" s="20"/>
      <c r="AU8" s="20"/>
      <c r="AV8" s="20"/>
      <c r="AW8" s="20"/>
    </row>
    <row r="9" spans="1:49" x14ac:dyDescent="0.2">
      <c r="A9" s="197"/>
      <c r="B9" s="34">
        <v>2</v>
      </c>
      <c r="C9" s="11" t="s">
        <v>52</v>
      </c>
      <c r="D9" s="35">
        <v>19694</v>
      </c>
      <c r="E9" s="44">
        <v>2</v>
      </c>
      <c r="F9" s="35">
        <v>14040</v>
      </c>
      <c r="G9" s="36">
        <v>2.1</v>
      </c>
      <c r="H9" s="38">
        <v>4.8</v>
      </c>
      <c r="I9" s="35">
        <v>14938</v>
      </c>
      <c r="J9" s="35">
        <v>13997</v>
      </c>
      <c r="K9" s="40">
        <v>7.4999999999999997E-2</v>
      </c>
      <c r="L9" s="38">
        <f>J9*(1-K9)</f>
        <v>12947.225</v>
      </c>
      <c r="M9" s="39">
        <v>0.75700000000000001</v>
      </c>
      <c r="N9" s="26">
        <f>L9*M9</f>
        <v>9801.049325</v>
      </c>
      <c r="O9" s="37">
        <v>0.19600000000000001</v>
      </c>
      <c r="P9" s="26">
        <f>L9*O9</f>
        <v>2537.6561000000002</v>
      </c>
      <c r="Q9" s="40">
        <v>4.7E-2</v>
      </c>
      <c r="R9" s="26">
        <f>L9*Q9</f>
        <v>608.51957500000003</v>
      </c>
      <c r="S9" s="40">
        <v>0.185</v>
      </c>
      <c r="T9" s="26">
        <f>L9*S9</f>
        <v>2395.236625</v>
      </c>
      <c r="U9" s="40">
        <v>0.53900000000000003</v>
      </c>
      <c r="V9" s="26">
        <f>L9*U9</f>
        <v>6978.5542750000004</v>
      </c>
      <c r="W9" s="40">
        <v>0.39</v>
      </c>
      <c r="X9" s="26">
        <f>W9*L9</f>
        <v>5049.4177500000005</v>
      </c>
      <c r="Y9" s="41">
        <v>3.1800000000000001E-3</v>
      </c>
      <c r="Z9" s="18">
        <f>L9*Y9</f>
        <v>41.172175500000002</v>
      </c>
      <c r="AA9" s="28">
        <f>IF(J9&gt;0,(AC9+AM9)/J9,0)</f>
        <v>2.5477172787025789E-3</v>
      </c>
      <c r="AB9" s="41">
        <v>3.5E-4</v>
      </c>
      <c r="AC9" s="38">
        <f>AB9*L9</f>
        <v>4.5315287499999997</v>
      </c>
      <c r="AD9" s="29">
        <v>0.23449999999999999</v>
      </c>
      <c r="AE9" s="42">
        <f>AH9*(1-AK9)*AD9</f>
        <v>32.044424999999997</v>
      </c>
      <c r="AF9" s="29">
        <f>IF(AND(AD9&gt;0,AB9&gt;0,Y9&gt;0),((Y9-AB9)*AD9)/((AD9-AB9)*Y9),0)</f>
        <v>0.89126735670436485</v>
      </c>
      <c r="AG9" s="30">
        <f t="shared" si="0"/>
        <v>0.86394952213544185</v>
      </c>
      <c r="AH9" s="35">
        <v>150</v>
      </c>
      <c r="AI9" s="167">
        <v>146.27000000000001</v>
      </c>
      <c r="AJ9" s="175"/>
      <c r="AK9" s="40">
        <v>8.8999999999999996E-2</v>
      </c>
      <c r="AL9" s="39">
        <v>0.2278</v>
      </c>
      <c r="AM9" s="42">
        <f>AH9*(1-AK9)*AL9</f>
        <v>31.128870000000003</v>
      </c>
      <c r="AN9" s="18">
        <v>1.65</v>
      </c>
      <c r="AO9" s="18"/>
      <c r="AP9" s="134">
        <f>AP8+AH9-AO9</f>
        <v>963.57199999999966</v>
      </c>
      <c r="AQ9" s="123"/>
      <c r="AR9" s="44"/>
      <c r="AS9" s="49"/>
      <c r="AT9" s="42"/>
      <c r="AU9" s="42"/>
      <c r="AV9" s="42"/>
      <c r="AW9" s="42"/>
    </row>
    <row r="10" spans="1:49" x14ac:dyDescent="0.2">
      <c r="A10" s="197"/>
      <c r="B10" s="34">
        <v>3</v>
      </c>
      <c r="C10" s="11" t="s">
        <v>54</v>
      </c>
      <c r="D10" s="44">
        <v>17210</v>
      </c>
      <c r="E10" s="44">
        <v>1</v>
      </c>
      <c r="F10" s="44">
        <v>14176</v>
      </c>
      <c r="G10" s="38">
        <v>2.6</v>
      </c>
      <c r="H10" s="38">
        <v>3.2</v>
      </c>
      <c r="I10" s="44">
        <v>15193</v>
      </c>
      <c r="J10" s="44">
        <v>14844</v>
      </c>
      <c r="K10" s="40">
        <v>7.5999999999999998E-2</v>
      </c>
      <c r="L10" s="38">
        <f>J10*(1-K10)</f>
        <v>13715.856</v>
      </c>
      <c r="M10" s="29">
        <v>0.71399999999999997</v>
      </c>
      <c r="N10" s="26">
        <f>L10*M10</f>
        <v>9793.1211839999996</v>
      </c>
      <c r="O10" s="40">
        <v>0.16800000000000001</v>
      </c>
      <c r="P10" s="26">
        <f>L10*O10</f>
        <v>2304.2638080000002</v>
      </c>
      <c r="Q10" s="40">
        <v>0.11799999999999999</v>
      </c>
      <c r="R10" s="26">
        <f>L10*Q10</f>
        <v>1618.471008</v>
      </c>
      <c r="S10" s="40">
        <v>0.185</v>
      </c>
      <c r="T10" s="26">
        <f>L10*S10</f>
        <v>2537.43336</v>
      </c>
      <c r="U10" s="40">
        <v>0.54600000000000004</v>
      </c>
      <c r="V10" s="26">
        <f>L10*U10</f>
        <v>7488.8573760000008</v>
      </c>
      <c r="W10" s="40">
        <v>0.39</v>
      </c>
      <c r="X10" s="26">
        <f>W10*L10</f>
        <v>5349.1838399999997</v>
      </c>
      <c r="Y10" s="48">
        <v>3.2100000000000002E-3</v>
      </c>
      <c r="Z10" s="18">
        <f>L10*Y10</f>
        <v>44.027897760000002</v>
      </c>
      <c r="AA10" s="28">
        <f>IF(J10&gt;0,(AC10+AM10)/J10,0)</f>
        <v>3.0671772675828625E-3</v>
      </c>
      <c r="AB10" s="48">
        <v>3.6000000000000002E-4</v>
      </c>
      <c r="AC10" s="38">
        <f>AB10*L10</f>
        <v>4.9377081600000006</v>
      </c>
      <c r="AD10" s="29">
        <v>0.23519999999999999</v>
      </c>
      <c r="AE10" s="42">
        <f>AH10*(1-AK10)*AD10</f>
        <v>43.8544512</v>
      </c>
      <c r="AF10" s="29">
        <f>IF(AND(AD10&gt;0,AB10&gt;0,Y10&gt;0),((Y10-AB10)*AD10)/((AD10-AB10)*Y10),0)</f>
        <v>0.88921150530804816</v>
      </c>
      <c r="AG10" s="30">
        <f t="shared" si="0"/>
        <v>0.88409021547453204</v>
      </c>
      <c r="AH10" s="44">
        <v>204</v>
      </c>
      <c r="AI10" s="168">
        <v>199.13499999999999</v>
      </c>
      <c r="AJ10" s="176"/>
      <c r="AK10" s="40">
        <v>8.5999999999999993E-2</v>
      </c>
      <c r="AL10" s="29">
        <v>0.2177</v>
      </c>
      <c r="AM10" s="42">
        <f>AH10*(1-AK10)*AL10</f>
        <v>40.591471200000008</v>
      </c>
      <c r="AN10" s="18">
        <v>1.75</v>
      </c>
      <c r="AO10" s="18"/>
      <c r="AP10" s="134">
        <f>AP9+AH10-AO10</f>
        <v>1167.5719999999997</v>
      </c>
      <c r="AQ10" s="123"/>
      <c r="AR10" s="44"/>
      <c r="AS10" s="49"/>
      <c r="AT10" s="42"/>
      <c r="AU10" s="42"/>
      <c r="AV10" s="42"/>
      <c r="AW10" s="42"/>
    </row>
    <row r="11" spans="1:49" s="22" customFormat="1" ht="13.5" thickBot="1" x14ac:dyDescent="0.25">
      <c r="A11" s="198"/>
      <c r="B11" s="50" t="s">
        <v>38</v>
      </c>
      <c r="C11" s="51"/>
      <c r="D11" s="52">
        <f>SUM(D8:D10)</f>
        <v>43926</v>
      </c>
      <c r="E11" s="52"/>
      <c r="F11" s="52">
        <f>SUM(F8:F10)</f>
        <v>38579</v>
      </c>
      <c r="G11" s="53"/>
      <c r="H11" s="53"/>
      <c r="I11" s="52">
        <f>SUM(I8:I10)</f>
        <v>41287</v>
      </c>
      <c r="J11" s="52">
        <f>SUM(J8:J10)</f>
        <v>43364</v>
      </c>
      <c r="K11" s="21">
        <f>IF(J11&gt;0,(J8*K8+J9*K9+J10*K10)/J11,0)</f>
        <v>7.6681948159763855E-2</v>
      </c>
      <c r="L11" s="53">
        <f>L8+L9+L10</f>
        <v>40038.764000000003</v>
      </c>
      <c r="M11" s="54">
        <f>IF(L11&gt;0,N11/L11,0)</f>
        <v>0.72289376680059358</v>
      </c>
      <c r="N11" s="55">
        <f>N8+N9+N10</f>
        <v>28943.772926000001</v>
      </c>
      <c r="O11" s="21">
        <f>IF(L11&gt;0,P11/L11,0)</f>
        <v>0.18306751292322609</v>
      </c>
      <c r="P11" s="55">
        <f>P8+P9+P10</f>
        <v>7329.7969460000004</v>
      </c>
      <c r="Q11" s="21">
        <f>IF(L11&gt;0,R11/L11,0)</f>
        <v>9.4038720276180349E-2</v>
      </c>
      <c r="R11" s="55">
        <f>R8+R9+R10</f>
        <v>3765.1941280000001</v>
      </c>
      <c r="S11" s="21">
        <f>IF(L11&gt;0,T11/L11,0)</f>
        <v>0.18600220498814599</v>
      </c>
      <c r="T11" s="55">
        <f>T8+T9+T10</f>
        <v>7447.2983890000005</v>
      </c>
      <c r="U11" s="21">
        <f>IF(L11&gt;0,V11/L11,0)</f>
        <v>0.53371437936995259</v>
      </c>
      <c r="V11" s="55">
        <f>V8+V9+V10</f>
        <v>21369.264079</v>
      </c>
      <c r="W11" s="21">
        <f>IF(L11&gt;0,X11/L11,0)</f>
        <v>0.39</v>
      </c>
      <c r="X11" s="55">
        <f>X8+X9+X10</f>
        <v>15615.117960000001</v>
      </c>
      <c r="Y11" s="56">
        <f>IF(L11&gt;0,Z11/L11,0)</f>
        <v>3.1702328328616735E-3</v>
      </c>
      <c r="Z11" s="57">
        <f>SUM(Z8:Z10)</f>
        <v>126.93220422</v>
      </c>
      <c r="AA11" s="63">
        <f>IF(L11&gt;0,(AA8*L8+AA9*L9+AA10*L10)/L11,0)</f>
        <v>2.840298059916385E-3</v>
      </c>
      <c r="AB11" s="56">
        <f>IF(J11&gt;0,(J8*AB8+J9*AB9+J10*AB10)/J11,0)</f>
        <v>3.4337584171201924E-4</v>
      </c>
      <c r="AC11" s="53">
        <f>SUM(AC8:AC10)</f>
        <v>13.749455470000001</v>
      </c>
      <c r="AD11" s="54">
        <f>IF(J11&gt;0,(J8*AD8+J9*AD9+J10*AD10)/J11,0)</f>
        <v>0.23376838160686281</v>
      </c>
      <c r="AE11" s="59">
        <f>SUM(AE8:AE10)</f>
        <v>115.86307740000001</v>
      </c>
      <c r="AF11" s="54">
        <f>IF(AND(Z11&gt;0),((Z8*AF8+Z9*AF9+Z10*AF10)/Z11),0)</f>
        <v>0.89299056132790466</v>
      </c>
      <c r="AG11" s="58">
        <f t="shared" si="0"/>
        <v>0.88047231380511171</v>
      </c>
      <c r="AH11" s="52">
        <f>SUM(AH8:AH10)</f>
        <v>543</v>
      </c>
      <c r="AI11" s="169">
        <f>SUM(AI8:AI10)</f>
        <v>530.09500000000003</v>
      </c>
      <c r="AJ11" s="177">
        <f>(AI11+AJ7)-AO11</f>
        <v>1145.588</v>
      </c>
      <c r="AK11" s="21">
        <f>IF(AH11&gt;0,(AK8*AH8+AK9*AH9+AK10*AH10)/AH11,0)</f>
        <v>8.7176795580110489E-2</v>
      </c>
      <c r="AL11" s="54">
        <f>IF(J11&gt;0,(AL8*J8+AL9*J9+AL10*J10)/J11,0)</f>
        <v>0.22122799787842451</v>
      </c>
      <c r="AM11" s="59">
        <f>SUM(AM8:AM10)</f>
        <v>109.42404570000002</v>
      </c>
      <c r="AN11" s="57"/>
      <c r="AO11" s="57">
        <f>SUM(AO8:AO10)</f>
        <v>503.82</v>
      </c>
      <c r="AP11" s="124"/>
      <c r="AQ11" s="125">
        <f>AP10</f>
        <v>1167.5719999999997</v>
      </c>
      <c r="AR11" s="52">
        <f>SUM(AR8:AR10)</f>
        <v>0</v>
      </c>
      <c r="AS11" s="60"/>
      <c r="AT11" s="59"/>
      <c r="AU11" s="59"/>
      <c r="AV11" s="59"/>
      <c r="AW11" s="59"/>
    </row>
    <row r="12" spans="1:49" x14ac:dyDescent="0.2">
      <c r="A12" s="196">
        <v>3</v>
      </c>
      <c r="B12" s="23">
        <v>1</v>
      </c>
      <c r="C12" s="11" t="s">
        <v>50</v>
      </c>
      <c r="D12" s="12">
        <v>3900</v>
      </c>
      <c r="E12" s="12">
        <v>0</v>
      </c>
      <c r="F12" s="12">
        <v>8946</v>
      </c>
      <c r="G12" s="13">
        <v>0.9</v>
      </c>
      <c r="H12" s="13">
        <v>4.7</v>
      </c>
      <c r="I12" s="12">
        <v>10399</v>
      </c>
      <c r="J12" s="12">
        <v>14745</v>
      </c>
      <c r="K12" s="14">
        <v>8.3000000000000004E-2</v>
      </c>
      <c r="L12" s="25">
        <f>J12*(1-K12)</f>
        <v>13521.165000000001</v>
      </c>
      <c r="M12" s="15">
        <v>0.74299999999999999</v>
      </c>
      <c r="N12" s="26">
        <f>L12*M12</f>
        <v>10046.225595</v>
      </c>
      <c r="O12" s="14">
        <v>8.3000000000000004E-2</v>
      </c>
      <c r="P12" s="26">
        <f>L12*O12</f>
        <v>1122.256695</v>
      </c>
      <c r="Q12" s="16">
        <v>0.17399999999999999</v>
      </c>
      <c r="R12" s="26">
        <f>L12*Q12</f>
        <v>2352.68271</v>
      </c>
      <c r="S12" s="16">
        <v>0.19800000000000001</v>
      </c>
      <c r="T12" s="26">
        <f>L12*S12</f>
        <v>2677.1906700000004</v>
      </c>
      <c r="U12" s="16">
        <v>0.51200000000000001</v>
      </c>
      <c r="V12" s="26">
        <f>L12*U12</f>
        <v>6922.8364800000008</v>
      </c>
      <c r="W12" s="16">
        <v>0.4</v>
      </c>
      <c r="X12" s="26">
        <f>W12*L12</f>
        <v>5408.4660000000003</v>
      </c>
      <c r="Y12" s="17">
        <v>3.2499999999999999E-3</v>
      </c>
      <c r="Z12" s="61">
        <f>L12*Y12</f>
        <v>43.943786250000002</v>
      </c>
      <c r="AA12" s="28">
        <f>IF(J12&gt;0,(AC12+AM12)/J12,0)</f>
        <v>2.7525763716514076E-3</v>
      </c>
      <c r="AB12" s="17">
        <v>3.6000000000000002E-4</v>
      </c>
      <c r="AC12" s="25">
        <f>AB12*L12</f>
        <v>4.8676194000000006</v>
      </c>
      <c r="AD12" s="141">
        <v>0.23580000000000001</v>
      </c>
      <c r="AE12" s="31">
        <f>AH12*(1-AK12)*AD12</f>
        <v>38.582539199999999</v>
      </c>
      <c r="AF12" s="29">
        <f>IF(AND(AD12&gt;0,AB12&gt;0,Y12&gt;0),((Y12-AB12)*AD12)/((AD12-AB12)*Y12),0)</f>
        <v>0.8905904493060457</v>
      </c>
      <c r="AG12" s="62">
        <f t="shared" si="0"/>
        <v>0.87064923161630003</v>
      </c>
      <c r="AH12" s="12">
        <v>181</v>
      </c>
      <c r="AI12" s="170">
        <v>176.09</v>
      </c>
      <c r="AJ12" s="174"/>
      <c r="AK12" s="14">
        <v>9.6000000000000002E-2</v>
      </c>
      <c r="AL12" s="15">
        <v>0.21829999999999999</v>
      </c>
      <c r="AM12" s="31">
        <f>AH12*(1-AK12)*AL12</f>
        <v>35.719119200000002</v>
      </c>
      <c r="AN12" s="19">
        <v>1.75</v>
      </c>
      <c r="AO12" s="19"/>
      <c r="AP12" s="119">
        <f>AP10+AH12-AO12</f>
        <v>1348.5719999999997</v>
      </c>
      <c r="AQ12" s="120"/>
      <c r="AR12" s="12"/>
      <c r="AS12" s="32"/>
      <c r="AT12" s="20"/>
      <c r="AU12" s="20"/>
      <c r="AV12" s="20"/>
      <c r="AW12" s="20"/>
    </row>
    <row r="13" spans="1:49" x14ac:dyDescent="0.2">
      <c r="A13" s="197"/>
      <c r="B13" s="34">
        <v>2</v>
      </c>
      <c r="C13" s="47" t="s">
        <v>51</v>
      </c>
      <c r="D13" s="35">
        <v>19877</v>
      </c>
      <c r="E13" s="44">
        <v>0</v>
      </c>
      <c r="F13" s="35">
        <v>13481</v>
      </c>
      <c r="G13" s="36">
        <v>1.3</v>
      </c>
      <c r="H13" s="38">
        <v>5</v>
      </c>
      <c r="I13" s="35">
        <v>14586</v>
      </c>
      <c r="J13" s="35">
        <v>14480</v>
      </c>
      <c r="K13" s="40">
        <v>8.1000000000000003E-2</v>
      </c>
      <c r="L13" s="38">
        <f>J13*(1-K13)</f>
        <v>13307.12</v>
      </c>
      <c r="M13" s="39">
        <v>0.72199999999999998</v>
      </c>
      <c r="N13" s="26">
        <f>L13*M13</f>
        <v>9607.74064</v>
      </c>
      <c r="O13" s="37">
        <v>0.187</v>
      </c>
      <c r="P13" s="26">
        <f>L13*O13</f>
        <v>2488.4314400000003</v>
      </c>
      <c r="Q13" s="40">
        <v>9.0999999999999998E-2</v>
      </c>
      <c r="R13" s="26">
        <f>L13*Q13</f>
        <v>1210.9479200000001</v>
      </c>
      <c r="S13" s="40">
        <v>0.20599999999999999</v>
      </c>
      <c r="T13" s="26">
        <f>L13*S13</f>
        <v>2741.2667200000001</v>
      </c>
      <c r="U13" s="40">
        <v>0.51100000000000001</v>
      </c>
      <c r="V13" s="26">
        <f>L13*U13</f>
        <v>6799.9383200000002</v>
      </c>
      <c r="W13" s="40">
        <v>0.4</v>
      </c>
      <c r="X13" s="26">
        <f>W13*L13</f>
        <v>5322.8480000000009</v>
      </c>
      <c r="Y13" s="41">
        <v>3.1700000000000001E-3</v>
      </c>
      <c r="Z13" s="18">
        <f>L13*Y13</f>
        <v>42.183570400000001</v>
      </c>
      <c r="AA13" s="28">
        <f>IF(J13&gt;0,(AC13+AM13)/J13,0)</f>
        <v>2.942464682320442E-3</v>
      </c>
      <c r="AB13" s="41">
        <v>3.3E-4</v>
      </c>
      <c r="AC13" s="38">
        <f>AB13*L13</f>
        <v>4.3913495999999999</v>
      </c>
      <c r="AD13" s="29">
        <v>0.23910000000000001</v>
      </c>
      <c r="AE13" s="42">
        <f>AH13*(1-AK13)*AD13</f>
        <v>38.554157700000005</v>
      </c>
      <c r="AF13" s="29">
        <f>IF(AND(AD13&gt;0,AB13&gt;0,Y13&gt;0),((Y13-AB13)*AD13)/((AD13-AB13)*Y13),0)</f>
        <v>0.89713726063742305</v>
      </c>
      <c r="AG13" s="30">
        <f t="shared" si="0"/>
        <v>0.88908709055306701</v>
      </c>
      <c r="AH13" s="35">
        <v>177</v>
      </c>
      <c r="AI13" s="167">
        <v>172.52</v>
      </c>
      <c r="AJ13" s="175"/>
      <c r="AK13" s="40">
        <v>8.8999999999999996E-2</v>
      </c>
      <c r="AL13" s="39">
        <v>0.23699999999999999</v>
      </c>
      <c r="AM13" s="42">
        <f>AH13*(1-AK13)*AL13</f>
        <v>38.215539</v>
      </c>
      <c r="AN13" s="18">
        <v>1.75</v>
      </c>
      <c r="AO13" s="18"/>
      <c r="AP13" s="134">
        <f>AP12+AH13-AO13</f>
        <v>1525.5719999999997</v>
      </c>
      <c r="AQ13" s="123"/>
      <c r="AR13" s="44"/>
      <c r="AS13" s="49"/>
      <c r="AT13" s="42"/>
      <c r="AU13" s="42"/>
      <c r="AV13" s="42"/>
      <c r="AW13" s="42"/>
    </row>
    <row r="14" spans="1:49" x14ac:dyDescent="0.2">
      <c r="A14" s="197"/>
      <c r="B14" s="34">
        <v>3</v>
      </c>
      <c r="C14" s="11" t="s">
        <v>53</v>
      </c>
      <c r="D14" s="44">
        <v>14763</v>
      </c>
      <c r="E14" s="44">
        <v>0</v>
      </c>
      <c r="F14" s="44">
        <v>14153</v>
      </c>
      <c r="G14" s="38">
        <v>1</v>
      </c>
      <c r="H14" s="38">
        <v>3.6</v>
      </c>
      <c r="I14" s="44">
        <v>14229</v>
      </c>
      <c r="J14" s="44">
        <v>14811</v>
      </c>
      <c r="K14" s="40">
        <v>7.3999999999999996E-2</v>
      </c>
      <c r="L14" s="38">
        <f>J14*(1-K14)</f>
        <v>13714.986000000001</v>
      </c>
      <c r="M14" s="29">
        <v>0.68799999999999994</v>
      </c>
      <c r="N14" s="26">
        <f>L14*M14</f>
        <v>9435.9103679999989</v>
      </c>
      <c r="O14" s="40">
        <v>0.28699999999999998</v>
      </c>
      <c r="P14" s="26">
        <f>L14*O14</f>
        <v>3936.2009819999998</v>
      </c>
      <c r="Q14" s="40">
        <v>2.5000000000000001E-2</v>
      </c>
      <c r="R14" s="26">
        <f>L14*Q14</f>
        <v>342.87465000000003</v>
      </c>
      <c r="S14" s="40">
        <v>0.19500000000000001</v>
      </c>
      <c r="T14" s="26">
        <f>L14*S14</f>
        <v>2674.42227</v>
      </c>
      <c r="U14" s="40">
        <v>0.53100000000000003</v>
      </c>
      <c r="V14" s="26">
        <f>L14*U14</f>
        <v>7282.6575660000008</v>
      </c>
      <c r="W14" s="40">
        <v>0.4</v>
      </c>
      <c r="X14" s="26">
        <f>W14*L14</f>
        <v>5485.9944000000005</v>
      </c>
      <c r="Y14" s="48">
        <v>3.1199999999999999E-3</v>
      </c>
      <c r="Z14" s="18">
        <f>L14*Y14</f>
        <v>42.79075632</v>
      </c>
      <c r="AA14" s="28">
        <f>IF(J14&gt;0,(AC14+AM14)/J14,0)</f>
        <v>2.8120362649382215E-3</v>
      </c>
      <c r="AB14" s="48">
        <v>3.2000000000000003E-4</v>
      </c>
      <c r="AC14" s="38">
        <f>AB14*L14</f>
        <v>4.3887955200000004</v>
      </c>
      <c r="AD14" s="29">
        <v>0.2364</v>
      </c>
      <c r="AE14" s="42">
        <f>AH14*(1-AK14)*AD14</f>
        <v>37.820217599999999</v>
      </c>
      <c r="AF14" s="29">
        <f>IF(AND(AD14&gt;0,AB14&gt;0,Y14&gt;0),((Y14-AB14)*AD14)/((AD14-AB14)*Y14),0)</f>
        <v>0.89865234731381793</v>
      </c>
      <c r="AG14" s="30">
        <f t="shared" si="0"/>
        <v>0.88742276038675383</v>
      </c>
      <c r="AH14" s="44">
        <v>176</v>
      </c>
      <c r="AI14" s="168">
        <v>172.64</v>
      </c>
      <c r="AJ14" s="176"/>
      <c r="AK14" s="40">
        <v>9.0999999999999998E-2</v>
      </c>
      <c r="AL14" s="29">
        <v>0.2329</v>
      </c>
      <c r="AM14" s="42">
        <f>AH14*(1-AK14)*AL14</f>
        <v>37.260273599999998</v>
      </c>
      <c r="AN14" s="18">
        <v>1.7</v>
      </c>
      <c r="AO14" s="18"/>
      <c r="AP14" s="134">
        <f>AP13+AH14-AO14</f>
        <v>1701.5719999999997</v>
      </c>
      <c r="AQ14" s="123"/>
      <c r="AR14" s="44"/>
      <c r="AS14" s="49"/>
      <c r="AT14" s="42"/>
      <c r="AU14" s="42"/>
      <c r="AV14" s="42"/>
      <c r="AW14" s="42"/>
    </row>
    <row r="15" spans="1:49" s="22" customFormat="1" ht="13.5" thickBot="1" x14ac:dyDescent="0.25">
      <c r="A15" s="198"/>
      <c r="B15" s="50" t="s">
        <v>38</v>
      </c>
      <c r="C15" s="51"/>
      <c r="D15" s="52">
        <f>SUM(D12:D14)</f>
        <v>38540</v>
      </c>
      <c r="E15" s="52"/>
      <c r="F15" s="52">
        <f>SUM(F12:F14)</f>
        <v>36580</v>
      </c>
      <c r="G15" s="53"/>
      <c r="H15" s="53"/>
      <c r="I15" s="52">
        <f>SUM(I12:I14)</f>
        <v>39214</v>
      </c>
      <c r="J15" s="52">
        <f>SUM(J12:J14)</f>
        <v>44036</v>
      </c>
      <c r="K15" s="21">
        <f>IF(J15&gt;0,(J12*K12+J13*K13+J14*K14)/J15,0)</f>
        <v>7.9315310200744851E-2</v>
      </c>
      <c r="L15" s="53">
        <f>L12+L13+L14</f>
        <v>40543.271000000008</v>
      </c>
      <c r="M15" s="54">
        <f>IF(L15&gt;0,N15/L15,0)</f>
        <v>0.71750196482666606</v>
      </c>
      <c r="N15" s="55">
        <f>N12+N13+N14</f>
        <v>29089.876602999997</v>
      </c>
      <c r="O15" s="21">
        <f>IF(L15&gt;0,P15/L15,0)</f>
        <v>0.18614406116862153</v>
      </c>
      <c r="P15" s="55">
        <f>P12+P13+P14</f>
        <v>7546.8891170000006</v>
      </c>
      <c r="Q15" s="21">
        <f>IF(L15&gt;0,R15/L15,0)</f>
        <v>9.6353974004712142E-2</v>
      </c>
      <c r="R15" s="55">
        <f>R12+R13+R14</f>
        <v>3906.5052800000003</v>
      </c>
      <c r="S15" s="21">
        <f>IF(L15&gt;0,T15/L15,0)</f>
        <v>0.19961092088499713</v>
      </c>
      <c r="T15" s="55">
        <f>T12+T13+T14</f>
        <v>8092.8796600000005</v>
      </c>
      <c r="U15" s="21">
        <f>IF(L15&gt;0,V15/L15,0)</f>
        <v>0.51809910369590051</v>
      </c>
      <c r="V15" s="55">
        <f>V12+V13+V14</f>
        <v>21005.432366000001</v>
      </c>
      <c r="W15" s="21">
        <f>IF(L15&gt;0,X15/L15,0)</f>
        <v>0.39999999999999997</v>
      </c>
      <c r="X15" s="55">
        <f>X12+X13+X14</f>
        <v>16217.308400000002</v>
      </c>
      <c r="Y15" s="56">
        <f>IF(L15&gt;0,Z15/L15,0)</f>
        <v>3.1797659584496762E-3</v>
      </c>
      <c r="Z15" s="57">
        <f>SUM(Z12:Z14)</f>
        <v>128.91811296999998</v>
      </c>
      <c r="AA15" s="63">
        <f>IF(L15&gt;0,(AA12*L12+AA13*L13+AA14*L14)/L15,0)</f>
        <v>2.8350156533921496E-3</v>
      </c>
      <c r="AB15" s="56">
        <f>IF(J15&gt;0,(J12*AB12+J13*AB13+J14*AB14)/J15,0)</f>
        <v>3.3668180579525845E-4</v>
      </c>
      <c r="AC15" s="53">
        <f>SUM(AC12:AC14)</f>
        <v>13.647764520000001</v>
      </c>
      <c r="AD15" s="54">
        <f>IF(J15&gt;0,(J12*AD12+J13*AD13+J14*AD14)/J15,0)</f>
        <v>0.23708691525115816</v>
      </c>
      <c r="AE15" s="59">
        <f>SUM(AE12:AE14)</f>
        <v>114.95691450000001</v>
      </c>
      <c r="AF15" s="54">
        <f>IF(AND(Z15&gt;0),((Z12*AF12+Z13*AF13+Z14*AF14)/Z15),0)</f>
        <v>0.89540856660166956</v>
      </c>
      <c r="AG15" s="58">
        <f t="shared" si="0"/>
        <v>0.8825371367589856</v>
      </c>
      <c r="AH15" s="52">
        <f>SUM(AH12:AH14)</f>
        <v>534</v>
      </c>
      <c r="AI15" s="169">
        <f>SUM(AI12:AI14)</f>
        <v>521.25</v>
      </c>
      <c r="AJ15" s="177">
        <f>(AI15+AJ11)-AO15</f>
        <v>1666.838</v>
      </c>
      <c r="AK15" s="21">
        <f>IF(AH15&gt;0,(AK12*AH12+AK13*AH13+AK14*AH14)/AH15,0)</f>
        <v>9.2031835205992521E-2</v>
      </c>
      <c r="AL15" s="54">
        <f>IF(J15&gt;0,(AL12*J12+AL13*J13+AL14*J14)/J15,0)</f>
        <v>0.22935951040058131</v>
      </c>
      <c r="AM15" s="59">
        <f>SUM(AM12:AM14)</f>
        <v>111.19493180000001</v>
      </c>
      <c r="AN15" s="57"/>
      <c r="AO15" s="57">
        <f>SUM(AO12:AO14)</f>
        <v>0</v>
      </c>
      <c r="AP15" s="124"/>
      <c r="AQ15" s="125">
        <f>AP14</f>
        <v>1701.5719999999997</v>
      </c>
      <c r="AR15" s="52">
        <f>SUM(AR12:AR14)</f>
        <v>0</v>
      </c>
      <c r="AS15" s="60"/>
      <c r="AT15" s="59"/>
      <c r="AU15" s="59"/>
      <c r="AV15" s="59"/>
      <c r="AW15" s="59"/>
    </row>
    <row r="16" spans="1:49" x14ac:dyDescent="0.2">
      <c r="A16" s="196">
        <v>4</v>
      </c>
      <c r="B16" s="23">
        <v>1</v>
      </c>
      <c r="C16" s="11" t="s">
        <v>50</v>
      </c>
      <c r="D16" s="12">
        <v>2200</v>
      </c>
      <c r="E16" s="12">
        <v>0</v>
      </c>
      <c r="F16" s="12">
        <v>9207</v>
      </c>
      <c r="G16" s="13">
        <v>1.4</v>
      </c>
      <c r="H16" s="13">
        <v>4.8</v>
      </c>
      <c r="I16" s="12">
        <v>9703</v>
      </c>
      <c r="J16" s="12">
        <v>14058</v>
      </c>
      <c r="K16" s="14">
        <v>7.5999999999999998E-2</v>
      </c>
      <c r="L16" s="25">
        <f>J16*(1-K16)</f>
        <v>12989.592000000001</v>
      </c>
      <c r="M16" s="15">
        <v>0.66800000000000004</v>
      </c>
      <c r="N16" s="26">
        <f>L16*M16</f>
        <v>8677.0474560000002</v>
      </c>
      <c r="O16" s="14">
        <v>0.127</v>
      </c>
      <c r="P16" s="26">
        <f>L16*O16</f>
        <v>1649.6781840000001</v>
      </c>
      <c r="Q16" s="16">
        <v>0.20499999999999999</v>
      </c>
      <c r="R16" s="26">
        <f>L16*Q16</f>
        <v>2662.86636</v>
      </c>
      <c r="S16" s="16">
        <v>0.189</v>
      </c>
      <c r="T16" s="26">
        <f>L16*S16</f>
        <v>2455.0328880000002</v>
      </c>
      <c r="U16" s="16">
        <v>0.52</v>
      </c>
      <c r="V16" s="26">
        <f>L16*U16</f>
        <v>6754.5878400000001</v>
      </c>
      <c r="W16" s="16">
        <v>0.4</v>
      </c>
      <c r="X16" s="26">
        <f>W16*L16</f>
        <v>5195.8368000000009</v>
      </c>
      <c r="Y16" s="17">
        <v>3.16E-3</v>
      </c>
      <c r="Z16" s="61">
        <f>L16*Y16</f>
        <v>41.047110719999999</v>
      </c>
      <c r="AA16" s="28">
        <f>IF(J16&gt;0,(AC16+AM16)/J16,0)</f>
        <v>3.2060433916631099E-3</v>
      </c>
      <c r="AB16" s="17">
        <v>3.5E-4</v>
      </c>
      <c r="AC16" s="25">
        <f>AB16*L16</f>
        <v>4.5463572000000001</v>
      </c>
      <c r="AD16" s="141">
        <v>0.219</v>
      </c>
      <c r="AE16" s="31">
        <f>AH16*(1-AK16)*AD16</f>
        <v>39.833033999999998</v>
      </c>
      <c r="AF16" s="29">
        <f>IF(AND(AD16&gt;0,AB16&gt;0,Y16&gt;0),((Y16-AB16)*AD16)/((AD16-AB16)*Y16),0)</f>
        <v>0.89066394185262254</v>
      </c>
      <c r="AG16" s="62">
        <f t="shared" si="0"/>
        <v>0.89223279430326152</v>
      </c>
      <c r="AH16" s="12">
        <v>199</v>
      </c>
      <c r="AI16" s="170">
        <v>197.02</v>
      </c>
      <c r="AJ16" s="174"/>
      <c r="AK16" s="14">
        <v>8.5999999999999993E-2</v>
      </c>
      <c r="AL16" s="135">
        <v>0.2228</v>
      </c>
      <c r="AM16" s="31">
        <f>AH16*(1-AK16)*AL16</f>
        <v>40.524200799999996</v>
      </c>
      <c r="AN16" s="19">
        <v>1.67</v>
      </c>
      <c r="AO16" s="19">
        <v>1206.8800000000001</v>
      </c>
      <c r="AP16" s="119">
        <f>AP14+AH16-AO16</f>
        <v>693.69199999999955</v>
      </c>
      <c r="AQ16" s="120"/>
      <c r="AR16" s="12"/>
      <c r="AS16" s="32"/>
      <c r="AT16" s="20"/>
      <c r="AU16" s="20"/>
      <c r="AV16" s="20"/>
      <c r="AW16" s="20"/>
    </row>
    <row r="17" spans="1:49" x14ac:dyDescent="0.2">
      <c r="A17" s="197"/>
      <c r="B17" s="34">
        <v>2</v>
      </c>
      <c r="C17" s="47" t="s">
        <v>51</v>
      </c>
      <c r="D17" s="35">
        <v>18550</v>
      </c>
      <c r="E17" s="44">
        <v>1</v>
      </c>
      <c r="F17" s="35">
        <v>12759</v>
      </c>
      <c r="G17" s="36">
        <v>0.8</v>
      </c>
      <c r="H17" s="38">
        <v>4.3</v>
      </c>
      <c r="I17" s="35">
        <v>13885</v>
      </c>
      <c r="J17" s="35">
        <v>14416</v>
      </c>
      <c r="K17" s="40">
        <v>7.5999999999999998E-2</v>
      </c>
      <c r="L17" s="38">
        <f>J17*(1-K17)</f>
        <v>13320.384</v>
      </c>
      <c r="M17" s="39">
        <v>0.64</v>
      </c>
      <c r="N17" s="26">
        <f>L17*M17</f>
        <v>8525.0457600000009</v>
      </c>
      <c r="O17" s="37">
        <v>0.17199999999999999</v>
      </c>
      <c r="P17" s="26">
        <f>L17*O17</f>
        <v>2291.1060479999996</v>
      </c>
      <c r="Q17" s="40">
        <v>0.188</v>
      </c>
      <c r="R17" s="26">
        <f>L17*Q17</f>
        <v>2504.2321919999999</v>
      </c>
      <c r="S17" s="40">
        <v>0.19700000000000001</v>
      </c>
      <c r="T17" s="26">
        <f>L17*S17</f>
        <v>2624.115648</v>
      </c>
      <c r="U17" s="40">
        <v>0.52400000000000002</v>
      </c>
      <c r="V17" s="26">
        <f>L17*U17</f>
        <v>6979.8812160000007</v>
      </c>
      <c r="W17" s="40">
        <v>0.4</v>
      </c>
      <c r="X17" s="26">
        <f>W17*L17</f>
        <v>5328.1536000000006</v>
      </c>
      <c r="Y17" s="41">
        <v>3.1700000000000001E-3</v>
      </c>
      <c r="Z17" s="18">
        <f>L17*Y17</f>
        <v>42.225617280000002</v>
      </c>
      <c r="AA17" s="28">
        <f>IF(J17&gt;0,(AC17+AM17)/J17,0)</f>
        <v>2.7946812430632629E-3</v>
      </c>
      <c r="AB17" s="41">
        <v>3.5E-4</v>
      </c>
      <c r="AC17" s="38">
        <f>AB17*L17</f>
        <v>4.6621344000000002</v>
      </c>
      <c r="AD17" s="29">
        <v>0.2261</v>
      </c>
      <c r="AE17" s="42">
        <f>AH17*(1-AK17)*AD17</f>
        <v>37.570132600000001</v>
      </c>
      <c r="AF17" s="29">
        <f>IF(AND(AD17&gt;0,AB17&gt;0,Y17&gt;0),((Y17-AB17)*AD17)/((AD17-AB17)*Y17),0)</f>
        <v>0.89096911451837724</v>
      </c>
      <c r="AG17" s="30">
        <f t="shared" si="0"/>
        <v>0.8761924550855219</v>
      </c>
      <c r="AH17" s="35">
        <v>182</v>
      </c>
      <c r="AI17" s="167">
        <v>177.36</v>
      </c>
      <c r="AJ17" s="175"/>
      <c r="AK17" s="40">
        <v>8.6999999999999994E-2</v>
      </c>
      <c r="AL17" s="136">
        <v>0.21440000000000001</v>
      </c>
      <c r="AM17" s="42">
        <f>AH17*(1-AK17)*AL17</f>
        <v>35.625990399999999</v>
      </c>
      <c r="AN17" s="18">
        <v>1.7</v>
      </c>
      <c r="AO17" s="18"/>
      <c r="AP17" s="134">
        <f>AP16+AH17-AO17</f>
        <v>875.69199999999955</v>
      </c>
      <c r="AQ17" s="123"/>
      <c r="AR17" s="44"/>
      <c r="AS17" s="49"/>
      <c r="AT17" s="42"/>
      <c r="AU17" s="42"/>
      <c r="AV17" s="42"/>
      <c r="AW17" s="42"/>
    </row>
    <row r="18" spans="1:49" x14ac:dyDescent="0.2">
      <c r="A18" s="197"/>
      <c r="B18" s="34">
        <v>3</v>
      </c>
      <c r="C18" s="11" t="s">
        <v>49</v>
      </c>
      <c r="D18" s="44">
        <v>16124</v>
      </c>
      <c r="E18" s="44">
        <v>2</v>
      </c>
      <c r="F18" s="44">
        <v>12952</v>
      </c>
      <c r="G18" s="38">
        <v>1.4</v>
      </c>
      <c r="H18" s="38">
        <v>4.8</v>
      </c>
      <c r="I18" s="44">
        <v>14524</v>
      </c>
      <c r="J18" s="44">
        <v>15040</v>
      </c>
      <c r="K18" s="40">
        <v>7.4999999999999997E-2</v>
      </c>
      <c r="L18" s="38">
        <f>J18*(1-K18)</f>
        <v>13912</v>
      </c>
      <c r="M18" s="29">
        <v>0.59499999999999997</v>
      </c>
      <c r="N18" s="26">
        <f>L18*M18</f>
        <v>8277.64</v>
      </c>
      <c r="O18" s="40">
        <v>0.39400000000000002</v>
      </c>
      <c r="P18" s="26">
        <f>L18*O18</f>
        <v>5481.3280000000004</v>
      </c>
      <c r="Q18" s="40">
        <v>1.0999999999999999E-2</v>
      </c>
      <c r="R18" s="26">
        <f>L18*Q18</f>
        <v>153.03199999999998</v>
      </c>
      <c r="S18" s="40">
        <v>0.185</v>
      </c>
      <c r="T18" s="26">
        <f>L18*S18</f>
        <v>2573.7199999999998</v>
      </c>
      <c r="U18" s="40">
        <v>0.501</v>
      </c>
      <c r="V18" s="26">
        <f>L18*U18</f>
        <v>6969.9120000000003</v>
      </c>
      <c r="W18" s="40">
        <v>0.4</v>
      </c>
      <c r="X18" s="26">
        <f>W18*L18</f>
        <v>5564.8</v>
      </c>
      <c r="Y18" s="48">
        <v>3.16E-3</v>
      </c>
      <c r="Z18" s="18">
        <f>L18*Y18</f>
        <v>43.961919999999999</v>
      </c>
      <c r="AA18" s="28">
        <f>IF(J18&gt;0,(AC18+AM18)/J18,0)</f>
        <v>2.9633724999999999E-3</v>
      </c>
      <c r="AB18" s="48">
        <v>3.5E-4</v>
      </c>
      <c r="AC18" s="38">
        <f>AB18*L18</f>
        <v>4.8692000000000002</v>
      </c>
      <c r="AD18" s="29">
        <v>0.2258</v>
      </c>
      <c r="AE18" s="42">
        <f>AH18*(1-AK18)*AD18</f>
        <v>38.672314399999998</v>
      </c>
      <c r="AF18" s="29">
        <f>IF(AND(AD18&gt;0,AB18&gt;0,Y18&gt;0),((Y18-AB18)*AD18)/((AD18-AB18)*Y18),0)</f>
        <v>0.89062100833494751</v>
      </c>
      <c r="AG18" s="30">
        <f t="shared" si="0"/>
        <v>0.88322492588633694</v>
      </c>
      <c r="AH18" s="44">
        <v>188</v>
      </c>
      <c r="AI18" s="168">
        <v>182.95500000000001</v>
      </c>
      <c r="AJ18" s="176"/>
      <c r="AK18" s="40">
        <v>8.8999999999999996E-2</v>
      </c>
      <c r="AL18" s="137">
        <v>0.23180000000000001</v>
      </c>
      <c r="AM18" s="42">
        <f>AH18*(1-AK18)*AL18</f>
        <v>39.699922399999998</v>
      </c>
      <c r="AN18" s="18">
        <v>1.55</v>
      </c>
      <c r="AO18" s="18"/>
      <c r="AP18" s="134">
        <f>AP17+AH18-AO18</f>
        <v>1063.6919999999996</v>
      </c>
      <c r="AQ18" s="123"/>
      <c r="AR18" s="44"/>
      <c r="AS18" s="49"/>
      <c r="AT18" s="42"/>
      <c r="AU18" s="42"/>
      <c r="AV18" s="42"/>
      <c r="AW18" s="42"/>
    </row>
    <row r="19" spans="1:49" s="22" customFormat="1" ht="13.5" thickBot="1" x14ac:dyDescent="0.25">
      <c r="A19" s="198"/>
      <c r="B19" s="50" t="s">
        <v>38</v>
      </c>
      <c r="C19" s="51"/>
      <c r="D19" s="52">
        <f>SUM(D16:D18)</f>
        <v>36874</v>
      </c>
      <c r="E19" s="52"/>
      <c r="F19" s="52">
        <f>SUM(F16:F18)</f>
        <v>34918</v>
      </c>
      <c r="G19" s="53"/>
      <c r="H19" s="53"/>
      <c r="I19" s="52">
        <f>SUM(I16:I18)</f>
        <v>38112</v>
      </c>
      <c r="J19" s="52">
        <f>SUM(J16:J18)</f>
        <v>43514</v>
      </c>
      <c r="K19" s="21">
        <f>IF(J19&gt;0,(J16*K16+J17*K17+J18*K18)/J19,0)</f>
        <v>7.5654364112699365E-2</v>
      </c>
      <c r="L19" s="53">
        <f>L16+L17+L18</f>
        <v>40221.976000000002</v>
      </c>
      <c r="M19" s="54">
        <f>IF(L19&gt;0,N19/L19,0)</f>
        <v>0.6334779080968076</v>
      </c>
      <c r="N19" s="55">
        <f>N16+N17+N18</f>
        <v>25479.733216000001</v>
      </c>
      <c r="O19" s="21">
        <f>IF(L19&gt;0,P19/L19,0)</f>
        <v>0.23425284307265259</v>
      </c>
      <c r="P19" s="55">
        <f>P16+P17+P18</f>
        <v>9422.1122319999995</v>
      </c>
      <c r="Q19" s="21">
        <f>IF(L19&gt;0,R19/L19,0)</f>
        <v>0.13226924883053978</v>
      </c>
      <c r="R19" s="55">
        <f>R16+R17+R18</f>
        <v>5320.1305519999996</v>
      </c>
      <c r="S19" s="21">
        <f>IF(L19&gt;0,T19/L19,0)</f>
        <v>0.19026585208046465</v>
      </c>
      <c r="T19" s="55">
        <f>T16+T17+T18</f>
        <v>7652.8685359999999</v>
      </c>
      <c r="U19" s="21">
        <f>IF(L19&gt;0,V19/L19,0)</f>
        <v>0.51475295634406426</v>
      </c>
      <c r="V19" s="55">
        <f>V16+V17+V18</f>
        <v>20704.381056000002</v>
      </c>
      <c r="W19" s="21">
        <f>IF(L19&gt;0,X19/L19,0)</f>
        <v>0.4</v>
      </c>
      <c r="X19" s="55">
        <f>X16+X17+X18</f>
        <v>16088.790400000002</v>
      </c>
      <c r="Y19" s="56">
        <f>IF(L19&gt;0,Z19/L19,0)</f>
        <v>3.1633117179523944E-3</v>
      </c>
      <c r="Z19" s="57">
        <f>SUM(Z16:Z18)</f>
        <v>127.23464799999999</v>
      </c>
      <c r="AA19" s="63">
        <f>IF(L19&gt;0,(AA16*L16+AA17*L17+AA18*L18)/L19,0)</f>
        <v>2.9858767039988286E-3</v>
      </c>
      <c r="AB19" s="56">
        <f>IF(J19&gt;0,(J16*AB16+J17*AB17+J18*AB18)/J19,0)</f>
        <v>3.5E-4</v>
      </c>
      <c r="AC19" s="53">
        <f>SUM(AC16:AC18)</f>
        <v>14.077691600000001</v>
      </c>
      <c r="AD19" s="54">
        <f>IF(J19&gt;0,(J16*AD16+J17*AD17+J18*AD18)/J19,0)</f>
        <v>0.22370252332582619</v>
      </c>
      <c r="AE19" s="59">
        <f>SUM(AE16:AE18)</f>
        <v>116.075481</v>
      </c>
      <c r="AF19" s="54">
        <f>IF(AND(Z19&gt;0),((Z16*AF16+Z17*AF17+Z18*AF18)/Z19),0)</f>
        <v>0.89075038579294863</v>
      </c>
      <c r="AG19" s="58">
        <f t="shared" si="0"/>
        <v>0.88416840931367147</v>
      </c>
      <c r="AH19" s="52">
        <f>SUM(AH16:AH18)</f>
        <v>569</v>
      </c>
      <c r="AI19" s="169">
        <f>SUM(AI16:AI18)</f>
        <v>557.33500000000004</v>
      </c>
      <c r="AJ19" s="177">
        <f>(AI19+AJ15)-AO19</f>
        <v>1017.2929999999997</v>
      </c>
      <c r="AK19" s="21">
        <f>IF(AH19&gt;0,(AK16*AH16+AK17*AH17+AK18*AH18)/AH19,0)</f>
        <v>8.7311072056239003E-2</v>
      </c>
      <c r="AL19" s="54">
        <f>IF(J19&gt;0,(AL16*J16+AL17*J17+AL18*J18)/J19,0)</f>
        <v>0.22312783931608215</v>
      </c>
      <c r="AM19" s="59">
        <f>SUM(AM16:AM18)</f>
        <v>115.85011359999999</v>
      </c>
      <c r="AN19" s="57"/>
      <c r="AO19" s="57">
        <f>SUM(AO16:AO18)</f>
        <v>1206.8800000000001</v>
      </c>
      <c r="AP19" s="124"/>
      <c r="AQ19" s="125">
        <f>AP18</f>
        <v>1063.6919999999996</v>
      </c>
      <c r="AR19" s="52">
        <f>SUM(AR16:AR18)</f>
        <v>0</v>
      </c>
      <c r="AS19" s="60"/>
      <c r="AT19" s="59"/>
      <c r="AU19" s="59"/>
      <c r="AV19" s="59"/>
      <c r="AW19" s="59"/>
    </row>
    <row r="20" spans="1:49" x14ac:dyDescent="0.2">
      <c r="A20" s="196">
        <v>5</v>
      </c>
      <c r="B20" s="23">
        <v>1</v>
      </c>
      <c r="C20" s="64" t="s">
        <v>52</v>
      </c>
      <c r="D20" s="12">
        <v>3100</v>
      </c>
      <c r="E20" s="12">
        <v>1</v>
      </c>
      <c r="F20" s="12">
        <v>9112</v>
      </c>
      <c r="G20" s="13">
        <v>2.6</v>
      </c>
      <c r="H20" s="13">
        <v>4.8</v>
      </c>
      <c r="I20" s="12">
        <v>9815</v>
      </c>
      <c r="J20" s="12">
        <v>14676</v>
      </c>
      <c r="K20" s="14">
        <v>7.3999999999999996E-2</v>
      </c>
      <c r="L20" s="25">
        <f>J20*(1-K20)</f>
        <v>13589.976000000001</v>
      </c>
      <c r="M20" s="15">
        <v>0.79900000000000004</v>
      </c>
      <c r="N20" s="26">
        <f>L20*M20</f>
        <v>10858.390824000002</v>
      </c>
      <c r="O20" s="14">
        <v>0.104</v>
      </c>
      <c r="P20" s="26">
        <f>L20*O20</f>
        <v>1413.3575040000001</v>
      </c>
      <c r="Q20" s="16">
        <v>9.7000000000000003E-2</v>
      </c>
      <c r="R20" s="26">
        <f>L20*Q20</f>
        <v>1318.227672</v>
      </c>
      <c r="S20" s="16">
        <v>0.18099999999999999</v>
      </c>
      <c r="T20" s="26">
        <f>L20*S20</f>
        <v>2459.785656</v>
      </c>
      <c r="U20" s="16">
        <v>0.50900000000000001</v>
      </c>
      <c r="V20" s="26">
        <f>L20*U20</f>
        <v>6917.2977840000003</v>
      </c>
      <c r="W20" s="16">
        <v>0.4</v>
      </c>
      <c r="X20" s="26">
        <f>W20*L20</f>
        <v>5435.9904000000006</v>
      </c>
      <c r="Y20" s="17">
        <v>3.1099999999999999E-3</v>
      </c>
      <c r="Z20" s="61">
        <f>L20*Y20</f>
        <v>42.264825360000003</v>
      </c>
      <c r="AA20" s="28">
        <f>IF(J20&gt;0,(AC20+AM20)/J20,0)</f>
        <v>2.8870369542109572E-3</v>
      </c>
      <c r="AB20" s="17">
        <v>3.4000000000000002E-4</v>
      </c>
      <c r="AC20" s="25">
        <f>AB20*L20</f>
        <v>4.6205918400000003</v>
      </c>
      <c r="AD20" s="141">
        <v>0.2097</v>
      </c>
      <c r="AE20" s="31">
        <f>AH20*(1-AK20)*AD20</f>
        <v>37.252156500000005</v>
      </c>
      <c r="AF20" s="29">
        <f>IF(AND(AD20&gt;0,AB20&gt;0,Y20&gt;0),((Y20-AB20)*AD20)/((AD20-AB20)*Y20),0)</f>
        <v>0.89212169502645933</v>
      </c>
      <c r="AG20" s="62">
        <f t="shared" si="0"/>
        <v>0.88364603039828926</v>
      </c>
      <c r="AH20" s="12">
        <v>195</v>
      </c>
      <c r="AI20" s="170">
        <v>190.20599999999999</v>
      </c>
      <c r="AJ20" s="174"/>
      <c r="AK20" s="14">
        <v>8.8999999999999996E-2</v>
      </c>
      <c r="AL20" s="135">
        <v>0.21249999999999999</v>
      </c>
      <c r="AM20" s="31">
        <f>AH20*(1-AK20)*AL20</f>
        <v>37.749562500000003</v>
      </c>
      <c r="AN20" s="19">
        <v>1.6</v>
      </c>
      <c r="AO20" s="19">
        <v>510.48</v>
      </c>
      <c r="AP20" s="119">
        <f>AP18+AH20-AO20</f>
        <v>748.21199999999953</v>
      </c>
      <c r="AQ20" s="120"/>
      <c r="AR20" s="12"/>
      <c r="AS20" s="32"/>
      <c r="AT20" s="20"/>
      <c r="AU20" s="20"/>
      <c r="AV20" s="20"/>
      <c r="AW20" s="20"/>
    </row>
    <row r="21" spans="1:49" x14ac:dyDescent="0.2">
      <c r="A21" s="197"/>
      <c r="B21" s="34">
        <v>2</v>
      </c>
      <c r="C21" s="47" t="s">
        <v>51</v>
      </c>
      <c r="D21" s="35">
        <v>18176</v>
      </c>
      <c r="E21" s="44">
        <v>2</v>
      </c>
      <c r="F21" s="35">
        <v>13764</v>
      </c>
      <c r="G21" s="36">
        <v>1.2</v>
      </c>
      <c r="H21" s="38">
        <v>4.5999999999999996</v>
      </c>
      <c r="I21" s="35">
        <v>14344</v>
      </c>
      <c r="J21" s="35">
        <v>14807</v>
      </c>
      <c r="K21" s="40">
        <v>8.4000000000000005E-2</v>
      </c>
      <c r="L21" s="38">
        <f>J21*(1-K21)</f>
        <v>13563.212000000001</v>
      </c>
      <c r="M21" s="39">
        <v>0.76</v>
      </c>
      <c r="N21" s="26">
        <f>L21*M21</f>
        <v>10308.041120000002</v>
      </c>
      <c r="O21" s="37">
        <v>0.128</v>
      </c>
      <c r="P21" s="26">
        <f>L21*O21</f>
        <v>1736.0911360000002</v>
      </c>
      <c r="Q21" s="40">
        <v>0.112</v>
      </c>
      <c r="R21" s="26">
        <f>L21*Q21</f>
        <v>1519.0797440000001</v>
      </c>
      <c r="S21" s="40">
        <v>0.19400000000000001</v>
      </c>
      <c r="T21" s="26">
        <f>L21*S21</f>
        <v>2631.2631280000005</v>
      </c>
      <c r="U21" s="40">
        <v>0.52700000000000002</v>
      </c>
      <c r="V21" s="26">
        <f>L21*U21</f>
        <v>7147.8127240000013</v>
      </c>
      <c r="W21" s="40">
        <v>0.4</v>
      </c>
      <c r="X21" s="26">
        <f>W21*L21</f>
        <v>5425.2848000000013</v>
      </c>
      <c r="Y21" s="41">
        <v>3.1700000000000001E-3</v>
      </c>
      <c r="Z21" s="18">
        <f>L21*Y21</f>
        <v>42.995382040000003</v>
      </c>
      <c r="AA21" s="28">
        <f>IF(J21&gt;0,(AC21+AM21)/J21,0)</f>
        <v>2.8924216276085637E-3</v>
      </c>
      <c r="AB21" s="41">
        <v>3.2000000000000003E-4</v>
      </c>
      <c r="AC21" s="38">
        <f>AB21*L21</f>
        <v>4.3402278400000007</v>
      </c>
      <c r="AD21" s="29">
        <v>0.21310000000000001</v>
      </c>
      <c r="AE21" s="42">
        <f>AH21*(1-AK21)*AD21</f>
        <v>37.314662400000003</v>
      </c>
      <c r="AF21" s="29">
        <f>IF(AND(AD21&gt;0,AB21&gt;0,Y21&gt;0),((Y21-AB21)*AD21)/((AD21-AB21)*Y21),0)</f>
        <v>0.9004057151786341</v>
      </c>
      <c r="AG21" s="30">
        <f t="shared" si="0"/>
        <v>0.89066274853773919</v>
      </c>
      <c r="AH21" s="35">
        <v>192</v>
      </c>
      <c r="AI21" s="167">
        <v>187.47</v>
      </c>
      <c r="AJ21" s="175"/>
      <c r="AK21" s="40">
        <v>8.7999999999999995E-2</v>
      </c>
      <c r="AL21" s="39">
        <v>0.2198</v>
      </c>
      <c r="AM21" s="42">
        <f>AH21*(1-AK21)*AL21</f>
        <v>38.487859200000003</v>
      </c>
      <c r="AN21" s="18">
        <v>1.65</v>
      </c>
      <c r="AO21" s="18"/>
      <c r="AP21" s="122">
        <f>AP20+AH21-AO21</f>
        <v>940.21199999999953</v>
      </c>
      <c r="AQ21" s="123"/>
      <c r="AR21" s="44"/>
      <c r="AS21" s="49"/>
      <c r="AT21" s="42"/>
      <c r="AU21" s="42"/>
      <c r="AV21" s="42"/>
      <c r="AW21" s="42"/>
    </row>
    <row r="22" spans="1:49" x14ac:dyDescent="0.2">
      <c r="A22" s="197"/>
      <c r="B22" s="34">
        <v>3</v>
      </c>
      <c r="C22" s="11" t="s">
        <v>49</v>
      </c>
      <c r="D22" s="44">
        <v>15560</v>
      </c>
      <c r="E22" s="44">
        <v>1</v>
      </c>
      <c r="F22" s="44">
        <v>14619</v>
      </c>
      <c r="G22" s="38">
        <v>1</v>
      </c>
      <c r="H22" s="38">
        <v>3.7</v>
      </c>
      <c r="I22" s="44">
        <v>15665</v>
      </c>
      <c r="J22" s="44">
        <v>14993</v>
      </c>
      <c r="K22" s="40">
        <v>8.3000000000000004E-2</v>
      </c>
      <c r="L22" s="38">
        <f>J22*(1-K22)</f>
        <v>13748.581</v>
      </c>
      <c r="M22" s="29">
        <v>0.67500000000000004</v>
      </c>
      <c r="N22" s="26">
        <f>L22*M22</f>
        <v>9280.2921750000005</v>
      </c>
      <c r="O22" s="40">
        <v>0.29699999999999999</v>
      </c>
      <c r="P22" s="26">
        <f>L22*O22</f>
        <v>4083.3285569999998</v>
      </c>
      <c r="Q22" s="40">
        <v>2.8000000000000001E-2</v>
      </c>
      <c r="R22" s="26">
        <f>L22*Q22</f>
        <v>384.96026799999999</v>
      </c>
      <c r="S22" s="40">
        <v>0.18</v>
      </c>
      <c r="T22" s="26">
        <f>L22*S22</f>
        <v>2474.74458</v>
      </c>
      <c r="U22" s="40">
        <v>0.52</v>
      </c>
      <c r="V22" s="26">
        <f>L22*U22</f>
        <v>7149.2621200000003</v>
      </c>
      <c r="W22" s="40">
        <v>0.4</v>
      </c>
      <c r="X22" s="26">
        <f>W22*L22</f>
        <v>5499.4324000000006</v>
      </c>
      <c r="Y22" s="48">
        <v>3.2100000000000002E-3</v>
      </c>
      <c r="Z22" s="18">
        <f>L22*Y22</f>
        <v>44.13294501</v>
      </c>
      <c r="AA22" s="28">
        <f>IF(J22&gt;0,(AC22+AM22)/J22,0)</f>
        <v>2.9618390522243715E-3</v>
      </c>
      <c r="AB22" s="48">
        <v>3.1E-4</v>
      </c>
      <c r="AC22" s="38">
        <f>AB22*L22</f>
        <v>4.2620601100000002</v>
      </c>
      <c r="AD22" s="29">
        <v>0.21809999999999999</v>
      </c>
      <c r="AE22" s="42">
        <f>AH22*(1-AK22)*AD22</f>
        <v>40.799530799999999</v>
      </c>
      <c r="AF22" s="29">
        <f>IF(AND(AD22&gt;0,AB22&gt;0,Y22&gt;0),((Y22-AB22)*AD22)/((AD22-AB22)*Y22),0)</f>
        <v>0.90471271948927912</v>
      </c>
      <c r="AG22" s="30">
        <f t="shared" si="0"/>
        <v>0.8966305244260796</v>
      </c>
      <c r="AH22" s="44">
        <v>204</v>
      </c>
      <c r="AI22" s="168">
        <v>199.48699999999999</v>
      </c>
      <c r="AJ22" s="176"/>
      <c r="AK22" s="40">
        <v>8.3000000000000004E-2</v>
      </c>
      <c r="AL22" s="29">
        <v>0.21460000000000001</v>
      </c>
      <c r="AM22" s="42">
        <f>AH22*(1-AK22)*AL22</f>
        <v>40.144792800000005</v>
      </c>
      <c r="AN22" s="18">
        <v>1.57</v>
      </c>
      <c r="AO22" s="18"/>
      <c r="AP22" s="122">
        <f>AP21+AH22-AO22</f>
        <v>1144.2119999999995</v>
      </c>
      <c r="AQ22" s="123"/>
      <c r="AR22" s="44"/>
      <c r="AS22" s="49"/>
      <c r="AT22" s="42"/>
      <c r="AU22" s="42"/>
      <c r="AV22" s="42"/>
      <c r="AW22" s="42"/>
    </row>
    <row r="23" spans="1:49" s="22" customFormat="1" ht="13.5" thickBot="1" x14ac:dyDescent="0.25">
      <c r="A23" s="198"/>
      <c r="B23" s="50" t="s">
        <v>38</v>
      </c>
      <c r="C23" s="51"/>
      <c r="D23" s="52">
        <f>SUM(D20:D22)</f>
        <v>36836</v>
      </c>
      <c r="E23" s="52"/>
      <c r="F23" s="52">
        <f>SUM(F20:F22)</f>
        <v>37495</v>
      </c>
      <c r="G23" s="53"/>
      <c r="H23" s="53"/>
      <c r="I23" s="52">
        <f>SUM(I20:I22)</f>
        <v>39824</v>
      </c>
      <c r="J23" s="52">
        <f>SUM(J20:J22)</f>
        <v>44476</v>
      </c>
      <c r="K23" s="21">
        <f>IF(J23&gt;0,(J20*K20+J21*K21+J22*K22)/J23,0)</f>
        <v>8.0363139670833708E-2</v>
      </c>
      <c r="L23" s="53">
        <f>L20+L21+L22</f>
        <v>40901.769</v>
      </c>
      <c r="M23" s="54">
        <f>IF(L23&gt;0,N23/L23,0)</f>
        <v>0.74438648653558248</v>
      </c>
      <c r="N23" s="55">
        <f>N20+N21+N22</f>
        <v>30446.724119000006</v>
      </c>
      <c r="O23" s="21">
        <f>IF(L23&gt;0,P23/L23,0)</f>
        <v>0.17683286991816907</v>
      </c>
      <c r="P23" s="55">
        <f>P20+P21+P22</f>
        <v>7232.7771970000003</v>
      </c>
      <c r="Q23" s="21">
        <f>IF(L23&gt;0,R23/L23,0)</f>
        <v>7.8780643546248572E-2</v>
      </c>
      <c r="R23" s="55">
        <f>R20+R21+R22</f>
        <v>3222.2676839999999</v>
      </c>
      <c r="S23" s="21">
        <f>IF(L23&gt;0,T23/L23,0)</f>
        <v>0.18497472234024892</v>
      </c>
      <c r="T23" s="55">
        <f>T20+T21+T22</f>
        <v>7565.793364000001</v>
      </c>
      <c r="U23" s="21">
        <f>IF(L23&gt;0,V23/L23,0)</f>
        <v>0.51866638403830412</v>
      </c>
      <c r="V23" s="55">
        <f>V20+V21+V22</f>
        <v>21214.372628000001</v>
      </c>
      <c r="W23" s="21">
        <f>IF(L23&gt;0,X23/L23,0)</f>
        <v>0.4</v>
      </c>
      <c r="X23" s="55">
        <f>X20+X21+X22</f>
        <v>16360.707600000002</v>
      </c>
      <c r="Y23" s="56">
        <f>IF(L23&gt;0,Z23/L23,0)</f>
        <v>3.1635099305851546E-3</v>
      </c>
      <c r="Z23" s="57">
        <f>SUM(Z20:Z22)</f>
        <v>129.39315241000003</v>
      </c>
      <c r="AA23" s="63">
        <f>IF(L23&gt;0,(AA20*L20+AA21*L21+AA22*L22)/L23,0)</f>
        <v>2.9139662581818895E-3</v>
      </c>
      <c r="AB23" s="56">
        <f>IF(J23&gt;0,(J20*AB20+J21*AB21+J22*AB22)/J23,0)</f>
        <v>3.2322848277722819E-4</v>
      </c>
      <c r="AC23" s="53">
        <f>SUM(AC20:AC22)</f>
        <v>13.22287979</v>
      </c>
      <c r="AD23" s="54">
        <f>IF(J23&gt;0,(J20*AD20+J21*AD21+J22*AD22)/J23,0)</f>
        <v>0.21366359834517493</v>
      </c>
      <c r="AE23" s="59">
        <f>SUM(AE20:AE22)</f>
        <v>115.36634970000001</v>
      </c>
      <c r="AF23" s="54">
        <f>IF(AND(Z23&gt;0),((Z20*AF20+Z21*AF21+Z22*AF22)/Z23),0)</f>
        <v>0.89916885003059466</v>
      </c>
      <c r="AG23" s="58">
        <f t="shared" si="0"/>
        <v>0.89041077762119403</v>
      </c>
      <c r="AH23" s="52">
        <f>SUM(AH20:AH22)</f>
        <v>591</v>
      </c>
      <c r="AI23" s="169">
        <f>SUM(AI20:AI22)</f>
        <v>577.16300000000001</v>
      </c>
      <c r="AJ23" s="177">
        <f>(AI23+AJ19)-AO23</f>
        <v>1083.9759999999997</v>
      </c>
      <c r="AK23" s="21">
        <f>IF(AH23&gt;0,(AK20*AH20+AK21*AH21+AK22*AH22)/AH23,0)</f>
        <v>8.6604060913705594E-2</v>
      </c>
      <c r="AL23" s="54">
        <f>IF(J23&gt;0,(AL20*J20+AL21*J21+AL22*J22)/J23,0)</f>
        <v>0.21563824084899721</v>
      </c>
      <c r="AM23" s="59">
        <f>SUM(AM20:AM22)</f>
        <v>116.3822145</v>
      </c>
      <c r="AN23" s="57"/>
      <c r="AO23" s="57">
        <f>SUM(AO20:AO22)</f>
        <v>510.48</v>
      </c>
      <c r="AP23" s="124"/>
      <c r="AQ23" s="125">
        <f>AP22</f>
        <v>1144.2119999999995</v>
      </c>
      <c r="AR23" s="52">
        <f>SUM(AR20:AR22)</f>
        <v>0</v>
      </c>
      <c r="AS23" s="60"/>
      <c r="AT23" s="59"/>
      <c r="AU23" s="59"/>
      <c r="AV23" s="59"/>
      <c r="AW23" s="59"/>
    </row>
    <row r="24" spans="1:49" x14ac:dyDescent="0.2">
      <c r="A24" s="196">
        <v>6</v>
      </c>
      <c r="B24" s="23">
        <v>1</v>
      </c>
      <c r="C24" s="64" t="s">
        <v>52</v>
      </c>
      <c r="D24" s="12">
        <v>13400</v>
      </c>
      <c r="E24" s="12">
        <v>0</v>
      </c>
      <c r="F24" s="12">
        <v>15025</v>
      </c>
      <c r="G24" s="13">
        <v>1.6</v>
      </c>
      <c r="H24" s="13">
        <v>3.6</v>
      </c>
      <c r="I24" s="12">
        <v>16034</v>
      </c>
      <c r="J24" s="12">
        <v>13907</v>
      </c>
      <c r="K24" s="14">
        <v>8.3000000000000004E-2</v>
      </c>
      <c r="L24" s="25">
        <f>J24*(1-K24)</f>
        <v>12752.719000000001</v>
      </c>
      <c r="M24" s="15">
        <v>0.73499999999999999</v>
      </c>
      <c r="N24" s="26">
        <f>L24*M24</f>
        <v>9373.2484650000006</v>
      </c>
      <c r="O24" s="14">
        <v>0.17799999999999999</v>
      </c>
      <c r="P24" s="26">
        <f>L24*O24</f>
        <v>2269.9839820000002</v>
      </c>
      <c r="Q24" s="16">
        <v>8.6999999999999994E-2</v>
      </c>
      <c r="R24" s="26">
        <f>L24*Q24</f>
        <v>1109.486553</v>
      </c>
      <c r="S24" s="16">
        <v>0.183</v>
      </c>
      <c r="T24" s="26">
        <f>L24*S24</f>
        <v>2333.7475770000001</v>
      </c>
      <c r="U24" s="16">
        <v>0.52900000000000003</v>
      </c>
      <c r="V24" s="26">
        <f>L24*U24</f>
        <v>6746.1883510000007</v>
      </c>
      <c r="W24" s="16">
        <v>0.4</v>
      </c>
      <c r="X24" s="26">
        <f>W24*L24</f>
        <v>5101.0876000000007</v>
      </c>
      <c r="Y24" s="17">
        <v>3.29E-3</v>
      </c>
      <c r="Z24" s="61">
        <f>L24*Y24</f>
        <v>41.956445510000002</v>
      </c>
      <c r="AA24" s="28">
        <f>IF(J24&gt;0,(AC24+AM24)/J24,0)</f>
        <v>3.1554057812612354E-3</v>
      </c>
      <c r="AB24" s="17">
        <v>2.9999999999999997E-4</v>
      </c>
      <c r="AC24" s="25">
        <f>AB24*L24</f>
        <v>3.8258157000000002</v>
      </c>
      <c r="AD24" s="141">
        <v>0.21840000000000001</v>
      </c>
      <c r="AE24" s="31">
        <f>AH24*(1-AK24)*AD24</f>
        <v>38.968020000000003</v>
      </c>
      <c r="AF24" s="29">
        <f>IF(AND(AD24&gt;0,AB24&gt;0,Y24&gt;0),((Y24-AB24)*AD24)/((AD24-AB24)*Y24),0)</f>
        <v>0.91006467850976036</v>
      </c>
      <c r="AG24" s="62">
        <f t="shared" si="0"/>
        <v>0.90613593693411409</v>
      </c>
      <c r="AH24" s="12">
        <v>195</v>
      </c>
      <c r="AI24" s="170">
        <v>190.51</v>
      </c>
      <c r="AJ24" s="174"/>
      <c r="AK24" s="14">
        <v>8.5000000000000006E-2</v>
      </c>
      <c r="AL24" s="15">
        <v>0.22450000000000001</v>
      </c>
      <c r="AM24" s="31">
        <f>AH24*(1-AK24)*AL24</f>
        <v>40.0564125</v>
      </c>
      <c r="AN24" s="19">
        <v>1.6</v>
      </c>
      <c r="AO24" s="19"/>
      <c r="AP24" s="119">
        <f>AP22+AH24-AO24</f>
        <v>1339.2119999999995</v>
      </c>
      <c r="AQ24" s="120"/>
      <c r="AR24" s="12"/>
      <c r="AS24" s="32"/>
      <c r="AT24" s="20"/>
      <c r="AU24" s="20"/>
      <c r="AV24" s="20"/>
      <c r="AW24" s="20"/>
    </row>
    <row r="25" spans="1:49" x14ac:dyDescent="0.2">
      <c r="A25" s="197"/>
      <c r="B25" s="34">
        <v>2</v>
      </c>
      <c r="C25" s="11" t="s">
        <v>53</v>
      </c>
      <c r="D25" s="35">
        <v>17382</v>
      </c>
      <c r="E25" s="44">
        <v>3</v>
      </c>
      <c r="F25" s="35">
        <v>13678</v>
      </c>
      <c r="G25" s="36">
        <v>0.9</v>
      </c>
      <c r="H25" s="38">
        <v>3.7</v>
      </c>
      <c r="I25" s="35">
        <v>14904</v>
      </c>
      <c r="J25" s="35">
        <v>13870</v>
      </c>
      <c r="K25" s="40">
        <v>8.5000000000000006E-2</v>
      </c>
      <c r="L25" s="38">
        <f>J25*(1-K25)</f>
        <v>12691.050000000001</v>
      </c>
      <c r="M25" s="39">
        <v>0.72099999999999997</v>
      </c>
      <c r="N25" s="26">
        <f>L25*M25</f>
        <v>9150.2470499999999</v>
      </c>
      <c r="O25" s="37">
        <v>0.23400000000000001</v>
      </c>
      <c r="P25" s="26">
        <f>L25*O25</f>
        <v>2969.7057000000004</v>
      </c>
      <c r="Q25" s="40">
        <v>4.4999999999999998E-2</v>
      </c>
      <c r="R25" s="26">
        <f>L25*Q25</f>
        <v>571.09725000000003</v>
      </c>
      <c r="S25" s="40">
        <v>0.20200000000000001</v>
      </c>
      <c r="T25" s="26">
        <f>L25*S25</f>
        <v>2563.5921000000003</v>
      </c>
      <c r="U25" s="40">
        <v>0.52300000000000002</v>
      </c>
      <c r="V25" s="26">
        <f>L25*U25</f>
        <v>6637.4191500000006</v>
      </c>
      <c r="W25" s="40">
        <v>0.39</v>
      </c>
      <c r="X25" s="26">
        <f>W25*L25</f>
        <v>4949.509500000001</v>
      </c>
      <c r="Y25" s="41">
        <v>3.3899999999999998E-3</v>
      </c>
      <c r="Z25" s="18">
        <f>L25*Y25</f>
        <v>43.022659500000003</v>
      </c>
      <c r="AA25" s="28">
        <f>IF(J25&gt;0,(AC25+AM25)/J25,0)</f>
        <v>3.1660451333813981E-3</v>
      </c>
      <c r="AB25" s="41">
        <v>3.2000000000000003E-4</v>
      </c>
      <c r="AC25" s="38">
        <f>AB25*L25</f>
        <v>4.0611360000000003</v>
      </c>
      <c r="AD25" s="29">
        <v>0.219</v>
      </c>
      <c r="AE25" s="42">
        <f>AH25*(1-AK25)*AD25</f>
        <v>40.878540000000001</v>
      </c>
      <c r="AF25" s="29">
        <f>IF(AND(AD25&gt;0,AB25&gt;0,Y25&gt;0),((Y25-AB25)*AD25)/((AD25-AB25)*Y25),0)</f>
        <v>0.90692991415913016</v>
      </c>
      <c r="AG25" s="30">
        <f t="shared" si="0"/>
        <v>0.90027689170579783</v>
      </c>
      <c r="AH25" s="35">
        <v>204</v>
      </c>
      <c r="AI25" s="167">
        <v>198.72</v>
      </c>
      <c r="AJ25" s="175"/>
      <c r="AK25" s="40">
        <v>8.5000000000000006E-2</v>
      </c>
      <c r="AL25" s="39">
        <v>0.2135</v>
      </c>
      <c r="AM25" s="42">
        <f>AH25*(1-AK25)*AL25</f>
        <v>39.851909999999997</v>
      </c>
      <c r="AN25" s="18">
        <v>1.65</v>
      </c>
      <c r="AO25" s="18"/>
      <c r="AP25" s="122">
        <f>AP24+AH25-AO25</f>
        <v>1543.2119999999995</v>
      </c>
      <c r="AQ25" s="123"/>
      <c r="AR25" s="44"/>
      <c r="AS25" s="49"/>
      <c r="AT25" s="42"/>
      <c r="AU25" s="42"/>
      <c r="AV25" s="42"/>
      <c r="AW25" s="42"/>
    </row>
    <row r="26" spans="1:49" x14ac:dyDescent="0.2">
      <c r="A26" s="197"/>
      <c r="B26" s="34">
        <v>3</v>
      </c>
      <c r="C26" s="11" t="s">
        <v>49</v>
      </c>
      <c r="D26" s="44">
        <v>15218</v>
      </c>
      <c r="E26" s="44">
        <v>1</v>
      </c>
      <c r="F26" s="44">
        <v>14895</v>
      </c>
      <c r="G26" s="38">
        <v>1.4</v>
      </c>
      <c r="H26" s="38">
        <v>3.9</v>
      </c>
      <c r="I26" s="44">
        <v>15949</v>
      </c>
      <c r="J26" s="44">
        <v>14644</v>
      </c>
      <c r="K26" s="40">
        <v>8.4000000000000005E-2</v>
      </c>
      <c r="L26" s="38">
        <f>J26*(1-K26)</f>
        <v>13413.904</v>
      </c>
      <c r="M26" s="29">
        <v>0.66500000000000004</v>
      </c>
      <c r="N26" s="26">
        <f>L26*M26</f>
        <v>8920.2461600000006</v>
      </c>
      <c r="O26" s="40">
        <v>0.313</v>
      </c>
      <c r="P26" s="26">
        <f>L26*O26</f>
        <v>4198.5519519999998</v>
      </c>
      <c r="Q26" s="40">
        <v>2.1999999999999999E-2</v>
      </c>
      <c r="R26" s="26">
        <f>L26*Q26</f>
        <v>295.10588799999999</v>
      </c>
      <c r="S26" s="40">
        <v>0.19600000000000001</v>
      </c>
      <c r="T26" s="26">
        <f>L26*S26</f>
        <v>2629.125184</v>
      </c>
      <c r="U26" s="40">
        <v>0.52</v>
      </c>
      <c r="V26" s="26">
        <f>L26*U26</f>
        <v>6975.2300800000003</v>
      </c>
      <c r="W26" s="40">
        <v>0.39</v>
      </c>
      <c r="X26" s="26">
        <f>W26*L26</f>
        <v>5231.42256</v>
      </c>
      <c r="Y26" s="48">
        <v>3.32E-3</v>
      </c>
      <c r="Z26" s="18">
        <f>L26*Y26</f>
        <v>44.534161279999999</v>
      </c>
      <c r="AA26" s="28">
        <f>IF(J26&gt;0,(AC26+AM26)/J26,0)</f>
        <v>3.1946250286806889E-3</v>
      </c>
      <c r="AB26" s="48">
        <v>3.3E-4</v>
      </c>
      <c r="AC26" s="38">
        <f>AB26*L26</f>
        <v>4.4265883200000005</v>
      </c>
      <c r="AD26" s="29">
        <v>0.21190000000000001</v>
      </c>
      <c r="AE26" s="42">
        <f>AH26*(1-AK26)*AD26</f>
        <v>41.764218600000007</v>
      </c>
      <c r="AF26" s="29">
        <f>IF(AND(AD26&gt;0,AB26&gt;0,Y26&gt;0),((Y26-AB26)*AD26)/((AD26-AB26)*Y26),0)</f>
        <v>0.90200713996506898</v>
      </c>
      <c r="AG26" s="30">
        <f t="shared" si="0"/>
        <v>0.89808058241626709</v>
      </c>
      <c r="AH26" s="44">
        <v>214</v>
      </c>
      <c r="AI26" s="168">
        <v>208.41399999999999</v>
      </c>
      <c r="AJ26" s="176"/>
      <c r="AK26" s="40">
        <v>7.9000000000000001E-2</v>
      </c>
      <c r="AL26" s="29">
        <v>0.21490000000000001</v>
      </c>
      <c r="AM26" s="42">
        <f>AH26*(1-AK26)*AL26</f>
        <v>42.355500600000006</v>
      </c>
      <c r="AN26" s="18">
        <v>1.62</v>
      </c>
      <c r="AO26" s="18"/>
      <c r="AP26" s="122">
        <f>AP25+AH26-AO26</f>
        <v>1757.2119999999995</v>
      </c>
      <c r="AQ26" s="123"/>
      <c r="AR26" s="44"/>
      <c r="AS26" s="49"/>
      <c r="AT26" s="42"/>
      <c r="AU26" s="42"/>
      <c r="AV26" s="42"/>
      <c r="AW26" s="42"/>
    </row>
    <row r="27" spans="1:49" s="22" customFormat="1" ht="13.5" thickBot="1" x14ac:dyDescent="0.25">
      <c r="A27" s="198"/>
      <c r="B27" s="50" t="s">
        <v>38</v>
      </c>
      <c r="C27" s="51"/>
      <c r="D27" s="52">
        <f>SUM(D24:D26)</f>
        <v>46000</v>
      </c>
      <c r="E27" s="52"/>
      <c r="F27" s="52">
        <f>SUM(F24:F26)</f>
        <v>43598</v>
      </c>
      <c r="G27" s="53"/>
      <c r="H27" s="53"/>
      <c r="I27" s="52">
        <f>SUM(I24:I26)</f>
        <v>46887</v>
      </c>
      <c r="J27" s="52">
        <f>SUM(J24:J26)</f>
        <v>42421</v>
      </c>
      <c r="K27" s="21">
        <f>IF(J27&gt;0,(J24*K24+J25*K25+J26*K26)/J27,0)</f>
        <v>8.3999127790481118E-2</v>
      </c>
      <c r="L27" s="53">
        <f>L24+L25+L26</f>
        <v>38857.673000000003</v>
      </c>
      <c r="M27" s="54">
        <f>IF(L27&gt;0,N27/L27,0)</f>
        <v>0.70626312787695766</v>
      </c>
      <c r="N27" s="55">
        <f>N24+N25+N26</f>
        <v>27443.741675000005</v>
      </c>
      <c r="O27" s="21">
        <f>IF(L27&gt;0,P27/L27,0)</f>
        <v>0.24289261052765562</v>
      </c>
      <c r="P27" s="55">
        <f>P24+P25+P26</f>
        <v>9438.241634</v>
      </c>
      <c r="Q27" s="21">
        <f>IF(L27&gt;0,R27/L27,0)</f>
        <v>5.0844261595386832E-2</v>
      </c>
      <c r="R27" s="55">
        <f>R24+R25+R26</f>
        <v>1975.689691</v>
      </c>
      <c r="S27" s="21">
        <f>IF(L27&gt;0,T27/L27,0)</f>
        <v>0.19369314423434467</v>
      </c>
      <c r="T27" s="55">
        <f>T24+T25+T26</f>
        <v>7526.4648610000004</v>
      </c>
      <c r="U27" s="21">
        <f>IF(L27&gt;0,V27/L27,0)</f>
        <v>0.52393352481503463</v>
      </c>
      <c r="V27" s="55">
        <f>V24+V25+V26</f>
        <v>20358.837581000003</v>
      </c>
      <c r="W27" s="21">
        <f>IF(L27&gt;0,X27/L27,0)</f>
        <v>0.39328190496636278</v>
      </c>
      <c r="X27" s="55">
        <f>X24+X25+X26</f>
        <v>15282.019660000002</v>
      </c>
      <c r="Y27" s="56">
        <f>IF(L27&gt;0,Z27/L27,0)</f>
        <v>3.3330165264914349E-3</v>
      </c>
      <c r="Z27" s="57">
        <f>SUM(Z24:Z26)</f>
        <v>129.51326629000002</v>
      </c>
      <c r="AA27" s="63">
        <f>IF(L27&gt;0,(AA24*L24+AA25*L25+AA26*L26)/L27,0)</f>
        <v>3.1724193520317077E-3</v>
      </c>
      <c r="AB27" s="56">
        <f>IF(J27&gt;0,(J24*AB24+J25*AB25+J26*AB26)/J27,0)</f>
        <v>3.1689540557742628E-4</v>
      </c>
      <c r="AC27" s="53">
        <f>SUM(AC24:AC26)</f>
        <v>12.313540020000001</v>
      </c>
      <c r="AD27" s="54">
        <f>IF(J27&gt;0,(J24*AD24+J25*AD25+J26*AD26)/J27,0)</f>
        <v>0.21635233492845526</v>
      </c>
      <c r="AE27" s="59">
        <f>SUM(AE24:AE26)</f>
        <v>121.61077860000002</v>
      </c>
      <c r="AF27" s="54">
        <f>IF(AND(Z27&gt;0),((Z24*AF24+Z25*AF25+Z26*AF26)/Z27),0)</f>
        <v>0.90625270129320601</v>
      </c>
      <c r="AG27" s="58">
        <f t="shared" si="0"/>
        <v>0.90142205530417174</v>
      </c>
      <c r="AH27" s="52">
        <f>SUM(AH24:AH26)</f>
        <v>613</v>
      </c>
      <c r="AI27" s="169">
        <f>SUM(AI24:AI26)</f>
        <v>597.64400000000001</v>
      </c>
      <c r="AJ27" s="177">
        <f>(AI27+AJ23)-AO27</f>
        <v>1681.6199999999997</v>
      </c>
      <c r="AK27" s="21">
        <f>IF(AH27&gt;0,(AK24*AH24+AK25*AH25+AK26*AH26)/AH27,0)</f>
        <v>8.2905383360522028E-2</v>
      </c>
      <c r="AL27" s="54">
        <f>IF(J27&gt;0,(AL24*J24+AL25*J25+AL26*J26)/J27,0)</f>
        <v>0.21758945097946772</v>
      </c>
      <c r="AM27" s="59">
        <f>SUM(AM24:AM26)</f>
        <v>122.2638231</v>
      </c>
      <c r="AN27" s="57"/>
      <c r="AO27" s="57">
        <f>SUM(AO24:AO26)</f>
        <v>0</v>
      </c>
      <c r="AP27" s="124"/>
      <c r="AQ27" s="125">
        <f>AP26</f>
        <v>1757.2119999999995</v>
      </c>
      <c r="AR27" s="52">
        <f>SUM(AR24:AR26)</f>
        <v>0</v>
      </c>
      <c r="AS27" s="60"/>
      <c r="AT27" s="59"/>
      <c r="AU27" s="59"/>
      <c r="AV27" s="59"/>
      <c r="AW27" s="59"/>
    </row>
    <row r="28" spans="1:49" x14ac:dyDescent="0.2">
      <c r="A28" s="196">
        <v>7</v>
      </c>
      <c r="B28" s="23">
        <v>1</v>
      </c>
      <c r="C28" s="64" t="s">
        <v>52</v>
      </c>
      <c r="D28" s="12">
        <v>16188</v>
      </c>
      <c r="E28" s="12">
        <v>0</v>
      </c>
      <c r="F28" s="12">
        <v>14356</v>
      </c>
      <c r="G28" s="13">
        <v>0.9</v>
      </c>
      <c r="H28" s="13">
        <v>3.7</v>
      </c>
      <c r="I28" s="12">
        <v>15228</v>
      </c>
      <c r="J28" s="12">
        <v>15205</v>
      </c>
      <c r="K28" s="14">
        <v>7.3999999999999996E-2</v>
      </c>
      <c r="L28" s="25">
        <f>J28*(1-K28)</f>
        <v>14079.83</v>
      </c>
      <c r="M28" s="15">
        <v>0.72299999999999998</v>
      </c>
      <c r="N28" s="26">
        <f>L28*M28</f>
        <v>10179.71709</v>
      </c>
      <c r="O28" s="14">
        <v>0.21</v>
      </c>
      <c r="P28" s="26">
        <f>L28*O28</f>
        <v>2956.7642999999998</v>
      </c>
      <c r="Q28" s="16">
        <v>6.7000000000000004E-2</v>
      </c>
      <c r="R28" s="26">
        <f>L28*Q28</f>
        <v>943.34861000000001</v>
      </c>
      <c r="S28" s="16">
        <v>0.193</v>
      </c>
      <c r="T28" s="26">
        <f>L28*S28</f>
        <v>2717.4071899999999</v>
      </c>
      <c r="U28" s="16">
        <v>0.52300000000000002</v>
      </c>
      <c r="V28" s="26">
        <f>L28*U28</f>
        <v>7363.7510900000007</v>
      </c>
      <c r="W28" s="16">
        <v>0.4</v>
      </c>
      <c r="X28" s="26">
        <f>W28*L28</f>
        <v>5631.9320000000007</v>
      </c>
      <c r="Y28" s="17">
        <v>3.3E-3</v>
      </c>
      <c r="Z28" s="61">
        <f>L28*Y28</f>
        <v>46.463439000000001</v>
      </c>
      <c r="AA28" s="28">
        <f>IF(J28&gt;0,(AC28+AM28)/J28,0)</f>
        <v>3.0903711016113124E-3</v>
      </c>
      <c r="AB28" s="17">
        <v>3.4000000000000002E-4</v>
      </c>
      <c r="AC28" s="25">
        <f>AB28*L28</f>
        <v>4.7871421999999999</v>
      </c>
      <c r="AD28" s="141">
        <v>0.214</v>
      </c>
      <c r="AE28" s="31">
        <f>AH28*(1-AK28)*AD28</f>
        <v>42.479856000000005</v>
      </c>
      <c r="AF28" s="29">
        <f>IF(AND(AD28&gt;0,AB28&gt;0,Y28&gt;0),((Y28-AB28)*AD28)/((AD28-AB28)*Y28),0)</f>
        <v>0.89839705677953363</v>
      </c>
      <c r="AG28" s="62">
        <f t="shared" si="0"/>
        <v>0.89140643000432529</v>
      </c>
      <c r="AH28" s="12">
        <v>216</v>
      </c>
      <c r="AI28" s="170">
        <v>210.65</v>
      </c>
      <c r="AJ28" s="174"/>
      <c r="AK28" s="14">
        <v>8.1000000000000003E-2</v>
      </c>
      <c r="AL28" s="15">
        <v>0.21260000000000001</v>
      </c>
      <c r="AM28" s="31">
        <f>AH28*(1-AK28)*AL28</f>
        <v>42.201950400000008</v>
      </c>
      <c r="AN28" s="19">
        <v>1.64</v>
      </c>
      <c r="AO28" s="19"/>
      <c r="AP28" s="119">
        <f>AP26+AH28-AO28</f>
        <v>1973.2119999999995</v>
      </c>
      <c r="AQ28" s="120"/>
      <c r="AR28" s="12"/>
      <c r="AS28" s="32"/>
      <c r="AT28" s="20"/>
      <c r="AU28" s="20"/>
      <c r="AV28" s="20"/>
      <c r="AW28" s="20"/>
    </row>
    <row r="29" spans="1:49" x14ac:dyDescent="0.2">
      <c r="A29" s="197"/>
      <c r="B29" s="34">
        <v>2</v>
      </c>
      <c r="C29" s="11" t="s">
        <v>53</v>
      </c>
      <c r="D29" s="35">
        <v>19790</v>
      </c>
      <c r="E29" s="44">
        <v>1</v>
      </c>
      <c r="F29" s="35">
        <v>14692</v>
      </c>
      <c r="G29" s="38">
        <v>1.1000000000000001</v>
      </c>
      <c r="H29" s="38">
        <v>2.7</v>
      </c>
      <c r="I29" s="35">
        <v>16021</v>
      </c>
      <c r="J29" s="35">
        <v>15217</v>
      </c>
      <c r="K29" s="40">
        <v>7.5999999999999998E-2</v>
      </c>
      <c r="L29" s="38">
        <f>J29*(1-K29)</f>
        <v>14060.508</v>
      </c>
      <c r="M29" s="39">
        <v>0.70399999999999996</v>
      </c>
      <c r="N29" s="26">
        <f>L29*M29</f>
        <v>9898.5976319999991</v>
      </c>
      <c r="O29" s="37">
        <v>0.27100000000000002</v>
      </c>
      <c r="P29" s="26">
        <f>L29*O29</f>
        <v>3810.3976680000001</v>
      </c>
      <c r="Q29" s="40">
        <v>2.5000000000000001E-2</v>
      </c>
      <c r="R29" s="26">
        <f>L29*Q29</f>
        <v>351.5127</v>
      </c>
      <c r="S29" s="40">
        <v>0.20499999999999999</v>
      </c>
      <c r="T29" s="26">
        <f>L29*S29</f>
        <v>2882.4041399999996</v>
      </c>
      <c r="U29" s="40">
        <v>0.502</v>
      </c>
      <c r="V29" s="26">
        <f>L29*U29</f>
        <v>7058.375016</v>
      </c>
      <c r="W29" s="40">
        <v>0.41</v>
      </c>
      <c r="X29" s="26">
        <f>W29*L29</f>
        <v>5764.8082799999993</v>
      </c>
      <c r="Y29" s="41">
        <v>3.3600000000000001E-3</v>
      </c>
      <c r="Z29" s="18">
        <f>L29*Y29</f>
        <v>47.243306879999999</v>
      </c>
      <c r="AA29" s="28">
        <f>IF(J29&gt;0,(AC29+AM29)/J29,0)</f>
        <v>3.1904089294867584E-3</v>
      </c>
      <c r="AB29" s="41">
        <v>3.6000000000000002E-4</v>
      </c>
      <c r="AC29" s="38">
        <f>AB29*L29</f>
        <v>5.06178288</v>
      </c>
      <c r="AD29" s="29">
        <v>0.219</v>
      </c>
      <c r="AE29" s="42">
        <f>AH29*(1-AK29)*AD29</f>
        <v>43.626114000000001</v>
      </c>
      <c r="AF29" s="29">
        <f>IF(AND(AD29&gt;0,AB29&gt;0,Y29&gt;0),((Y29-AB29)*AD29)/((AD29-AB29)*Y29),0)</f>
        <v>0.89432726987611733</v>
      </c>
      <c r="AG29" s="30">
        <f t="shared" si="0"/>
        <v>0.8886272414395614</v>
      </c>
      <c r="AH29" s="35">
        <v>217</v>
      </c>
      <c r="AI29" s="167">
        <v>211.12</v>
      </c>
      <c r="AJ29" s="175"/>
      <c r="AK29" s="40">
        <v>8.2000000000000003E-2</v>
      </c>
      <c r="AL29" s="39">
        <v>0.21829999999999999</v>
      </c>
      <c r="AM29" s="42">
        <f>AH29*(1-AK29)*AL29</f>
        <v>43.486669800000001</v>
      </c>
      <c r="AN29" s="18">
        <v>1.65</v>
      </c>
      <c r="AO29" s="18"/>
      <c r="AP29" s="122">
        <f>AP28+AH29-AO29</f>
        <v>2190.2119999999995</v>
      </c>
      <c r="AQ29" s="123"/>
      <c r="AR29" s="44"/>
      <c r="AS29" s="49"/>
      <c r="AT29" s="42"/>
      <c r="AU29" s="42"/>
      <c r="AV29" s="42"/>
      <c r="AW29" s="42"/>
    </row>
    <row r="30" spans="1:49" x14ac:dyDescent="0.2">
      <c r="A30" s="197"/>
      <c r="B30" s="34">
        <v>3</v>
      </c>
      <c r="C30" s="11" t="s">
        <v>50</v>
      </c>
      <c r="D30" s="44">
        <v>14622</v>
      </c>
      <c r="E30" s="44">
        <v>1</v>
      </c>
      <c r="F30" s="44">
        <v>15336</v>
      </c>
      <c r="G30" s="38">
        <v>1.5</v>
      </c>
      <c r="H30" s="38">
        <v>3.1</v>
      </c>
      <c r="I30" s="44">
        <v>16282</v>
      </c>
      <c r="J30" s="44">
        <v>15081</v>
      </c>
      <c r="K30" s="40">
        <v>0.08</v>
      </c>
      <c r="L30" s="38">
        <f>J30*(1-K30)</f>
        <v>13874.52</v>
      </c>
      <c r="M30" s="29">
        <v>0.73499999999999999</v>
      </c>
      <c r="N30" s="26">
        <f>L30*M30</f>
        <v>10197.772199999999</v>
      </c>
      <c r="O30" s="40">
        <v>0.156</v>
      </c>
      <c r="P30" s="26">
        <f>L30*O30</f>
        <v>2164.4251199999999</v>
      </c>
      <c r="Q30" s="40">
        <v>0.109</v>
      </c>
      <c r="R30" s="26">
        <f>L30*Q30</f>
        <v>1512.32268</v>
      </c>
      <c r="S30" s="40">
        <v>0.19800000000000001</v>
      </c>
      <c r="T30" s="26">
        <f>L30*S30</f>
        <v>2747.1549600000003</v>
      </c>
      <c r="U30" s="40">
        <v>0.503</v>
      </c>
      <c r="V30" s="26">
        <f>L30*U30</f>
        <v>6978.8835600000002</v>
      </c>
      <c r="W30" s="40">
        <v>0.41</v>
      </c>
      <c r="X30" s="26">
        <f>W30*L30</f>
        <v>5688.5532000000003</v>
      </c>
      <c r="Y30" s="48">
        <v>3.3500000000000001E-3</v>
      </c>
      <c r="Z30" s="18">
        <f>L30*Y30</f>
        <v>46.479642000000005</v>
      </c>
      <c r="AA30" s="28">
        <f>IF(J30&gt;0,(AC30+AM30)/J30,0)</f>
        <v>3.3263701080830182E-3</v>
      </c>
      <c r="AB30" s="48">
        <v>3.5E-4</v>
      </c>
      <c r="AC30" s="38">
        <f>AB30*L30</f>
        <v>4.8560819999999998</v>
      </c>
      <c r="AD30" s="29">
        <v>0.2165</v>
      </c>
      <c r="AE30" s="42">
        <f>AH30*(1-AK30)*AD30</f>
        <v>44.567824000000002</v>
      </c>
      <c r="AF30" s="29">
        <f>IF(AND(AD30&gt;0,AB30&gt;0,Y30&gt;0),((Y30-AB30)*AD30)/((AD30-AB30)*Y30),0)</f>
        <v>0.89697245900960143</v>
      </c>
      <c r="AG30" s="30">
        <f t="shared" si="0"/>
        <v>0.89620533267111913</v>
      </c>
      <c r="AH30" s="44">
        <v>224</v>
      </c>
      <c r="AI30" s="168">
        <v>218.91</v>
      </c>
      <c r="AJ30" s="176"/>
      <c r="AK30" s="40">
        <v>8.1000000000000003E-2</v>
      </c>
      <c r="AL30" s="29">
        <v>0.22009999999999999</v>
      </c>
      <c r="AM30" s="42">
        <f>AH30*(1-AK30)*AL30</f>
        <v>45.308905599999996</v>
      </c>
      <c r="AN30" s="18">
        <v>1.7</v>
      </c>
      <c r="AO30" s="18"/>
      <c r="AP30" s="122">
        <f>AP29+AH30-AO30</f>
        <v>2414.2119999999995</v>
      </c>
      <c r="AQ30" s="123"/>
      <c r="AR30" s="44"/>
      <c r="AS30" s="49"/>
      <c r="AT30" s="42"/>
      <c r="AU30" s="42"/>
      <c r="AV30" s="42"/>
      <c r="AW30" s="42"/>
    </row>
    <row r="31" spans="1:49" s="22" customFormat="1" ht="13.5" thickBot="1" x14ac:dyDescent="0.25">
      <c r="A31" s="198"/>
      <c r="B31" s="50" t="s">
        <v>38</v>
      </c>
      <c r="C31" s="51"/>
      <c r="D31" s="52">
        <f>SUM(D28:D30)</f>
        <v>50600</v>
      </c>
      <c r="E31" s="52"/>
      <c r="F31" s="52">
        <f>SUM(F28:F30)</f>
        <v>44384</v>
      </c>
      <c r="G31" s="53"/>
      <c r="H31" s="53"/>
      <c r="I31" s="52">
        <f>SUM(I28:I30)</f>
        <v>47531</v>
      </c>
      <c r="J31" s="52">
        <f>SUM(J28:J30)</f>
        <v>45503</v>
      </c>
      <c r="K31" s="21">
        <f>IF(J31&gt;0,(J28*K28+J29*K29+J30*K30)/J31,0)</f>
        <v>7.6657407203920613E-2</v>
      </c>
      <c r="L31" s="53">
        <f>L28+L29+L30</f>
        <v>42014.858</v>
      </c>
      <c r="M31" s="54">
        <f>IF(L31&gt;0,N31/L31,0)</f>
        <v>0.72060429008233229</v>
      </c>
      <c r="N31" s="55">
        <f>N28+N29+N30</f>
        <v>30276.086921999999</v>
      </c>
      <c r="O31" s="21">
        <f>IF(L31&gt;0,P31/L31,0)</f>
        <v>0.21258163214546627</v>
      </c>
      <c r="P31" s="55">
        <f>P28+P29+P30</f>
        <v>8931.5870880000002</v>
      </c>
      <c r="Q31" s="21">
        <f>IF(L31&gt;0,R31/L31,0)</f>
        <v>6.6814077772201441E-2</v>
      </c>
      <c r="R31" s="55">
        <f>R28+R29+R30</f>
        <v>2807.18399</v>
      </c>
      <c r="S31" s="21">
        <f>IF(L31&gt;0,T31/L31,0)</f>
        <v>0.1986670117985404</v>
      </c>
      <c r="T31" s="55">
        <f>T28+T29+T30</f>
        <v>8346.9662900000003</v>
      </c>
      <c r="U31" s="21">
        <f>IF(L31&gt;0,V31/L31,0)</f>
        <v>0.50936765431886022</v>
      </c>
      <c r="V31" s="55">
        <f>V28+V29+V30</f>
        <v>21401.009665999998</v>
      </c>
      <c r="W31" s="21">
        <f>IF(L31&gt;0,X31/L31,0)</f>
        <v>0.40664884503477317</v>
      </c>
      <c r="X31" s="55">
        <f>X28+X29+X30</f>
        <v>17085.29348</v>
      </c>
      <c r="Y31" s="56">
        <f>IF(L31&gt;0,Z31/L31,0)</f>
        <v>3.3365907812898002E-3</v>
      </c>
      <c r="Z31" s="57">
        <f>SUM(Z28:Z30)</f>
        <v>140.18638788000001</v>
      </c>
      <c r="AA31" s="63">
        <f>IF(L31&gt;0,(AA28*L28+AA29*L29+AA30*L30)/L31,0)</f>
        <v>3.2017830124743017E-3</v>
      </c>
      <c r="AB31" s="56">
        <f>IF(J31&gt;0,(J28*AB28+J29*AB29+J30*AB30)/J31,0)</f>
        <v>3.5000263718875681E-4</v>
      </c>
      <c r="AC31" s="53">
        <f>SUM(AC28:AC30)</f>
        <v>14.705007080000001</v>
      </c>
      <c r="AD31" s="54">
        <f>IF(J31&gt;0,(J28*AD28+J29*AD29+J30*AD30)/J31,0)</f>
        <v>0.2165006592971892</v>
      </c>
      <c r="AE31" s="59">
        <f>SUM(AE28:AE30)</f>
        <v>130.67379400000002</v>
      </c>
      <c r="AF31" s="54">
        <f>IF(AND(Z31&gt;0),((Z28*AF28+Z29*AF29+Z30*AF30)/Z31),0)</f>
        <v>0.89655319026821445</v>
      </c>
      <c r="AG31" s="58">
        <f t="shared" si="0"/>
        <v>0.89212405956992491</v>
      </c>
      <c r="AH31" s="52">
        <f>SUM(AH28:AH30)</f>
        <v>657</v>
      </c>
      <c r="AI31" s="169">
        <f>SUM(AI28:AI30)</f>
        <v>640.67999999999995</v>
      </c>
      <c r="AJ31" s="177">
        <f>(AI31+AJ27)-AO31</f>
        <v>2322.2999999999997</v>
      </c>
      <c r="AK31" s="21">
        <f>IF(AH31&gt;0,(AK28*AH28+AK29*AH29+AK30*AH30)/AH31,0)</f>
        <v>8.1330289193302915E-2</v>
      </c>
      <c r="AL31" s="54">
        <f>IF(J31&gt;0,(AL28*J28+AL29*J29+AL30*J30)/J31,0)</f>
        <v>0.21699189503988747</v>
      </c>
      <c r="AM31" s="59">
        <f>SUM(AM28:AM30)</f>
        <v>130.99752580000001</v>
      </c>
      <c r="AN31" s="57"/>
      <c r="AO31" s="57">
        <f>SUM(AO28:AO30)</f>
        <v>0</v>
      </c>
      <c r="AP31" s="124"/>
      <c r="AQ31" s="125">
        <f>AP30</f>
        <v>2414.2119999999995</v>
      </c>
      <c r="AR31" s="52">
        <f>SUM(AR28:AR30)</f>
        <v>0</v>
      </c>
      <c r="AS31" s="60"/>
      <c r="AT31" s="59"/>
      <c r="AU31" s="59"/>
      <c r="AV31" s="59"/>
      <c r="AW31" s="59"/>
    </row>
    <row r="32" spans="1:49" x14ac:dyDescent="0.2">
      <c r="A32" s="196">
        <v>8</v>
      </c>
      <c r="B32" s="23">
        <v>1</v>
      </c>
      <c r="C32" s="47" t="s">
        <v>51</v>
      </c>
      <c r="D32" s="12">
        <v>3913</v>
      </c>
      <c r="E32" s="12">
        <v>0</v>
      </c>
      <c r="F32" s="12">
        <v>10454</v>
      </c>
      <c r="G32" s="13">
        <v>0.5</v>
      </c>
      <c r="H32" s="13">
        <v>2.7</v>
      </c>
      <c r="I32" s="12">
        <v>12328</v>
      </c>
      <c r="J32" s="12">
        <v>14669</v>
      </c>
      <c r="K32" s="14">
        <v>7.0999999999999994E-2</v>
      </c>
      <c r="L32" s="25">
        <f>J32*(1-K32)</f>
        <v>13627.501</v>
      </c>
      <c r="M32" s="15">
        <v>0.69099999999999995</v>
      </c>
      <c r="N32" s="26">
        <f>L32*M32</f>
        <v>9416.6031910000002</v>
      </c>
      <c r="O32" s="14">
        <v>0.22800000000000001</v>
      </c>
      <c r="P32" s="26">
        <f>L32*O32</f>
        <v>3107.070228</v>
      </c>
      <c r="Q32" s="16">
        <v>8.1000000000000003E-2</v>
      </c>
      <c r="R32" s="26">
        <f>L32*Q32</f>
        <v>1103.827581</v>
      </c>
      <c r="S32" s="16">
        <v>0.193</v>
      </c>
      <c r="T32" s="26">
        <f>L32*S32</f>
        <v>2630.1076929999999</v>
      </c>
      <c r="U32" s="16">
        <v>0.51500000000000001</v>
      </c>
      <c r="V32" s="26">
        <f>L32*U32</f>
        <v>7018.1630150000001</v>
      </c>
      <c r="W32" s="16">
        <v>0.4</v>
      </c>
      <c r="X32" s="26">
        <f>W32*L32</f>
        <v>5451.0004000000008</v>
      </c>
      <c r="Y32" s="17">
        <v>3.32E-3</v>
      </c>
      <c r="Z32" s="61">
        <f>L32*Y32</f>
        <v>45.243303320000003</v>
      </c>
      <c r="AA32" s="28">
        <f>IF(J32&gt;0,(AC32+AM32)/J32,0)</f>
        <v>3.1126056527370645E-3</v>
      </c>
      <c r="AB32" s="17">
        <v>3.2000000000000003E-4</v>
      </c>
      <c r="AC32" s="25">
        <f>AB32*L32</f>
        <v>4.3608003200000001</v>
      </c>
      <c r="AD32" s="141">
        <v>0.21740000000000001</v>
      </c>
      <c r="AE32" s="31">
        <f>AH32*(1-AK32)*AD32</f>
        <v>43.060852799999999</v>
      </c>
      <c r="AF32" s="29">
        <f>IF(AND(AD32&gt;0,AB32&gt;0,Y32&gt;0),((Y32-AB32)*AD32)/((AD32-AB32)*Y32),0)</f>
        <v>0.90494648577727155</v>
      </c>
      <c r="AG32" s="62">
        <f t="shared" si="0"/>
        <v>0.89857134710110997</v>
      </c>
      <c r="AH32" s="12">
        <v>216</v>
      </c>
      <c r="AI32" s="170">
        <v>210.459</v>
      </c>
      <c r="AJ32" s="174"/>
      <c r="AK32" s="14">
        <v>8.3000000000000004E-2</v>
      </c>
      <c r="AL32" s="15">
        <v>0.20849999999999999</v>
      </c>
      <c r="AM32" s="31">
        <f>AH32*(1-AK32)*AL32</f>
        <v>41.298012</v>
      </c>
      <c r="AN32" s="19">
        <v>1.65</v>
      </c>
      <c r="AO32" s="19">
        <v>1201.8</v>
      </c>
      <c r="AP32" s="119">
        <f>AP30+AH32-AO32</f>
        <v>1428.4119999999996</v>
      </c>
      <c r="AQ32" s="120"/>
      <c r="AR32" s="12"/>
      <c r="AS32" s="32"/>
      <c r="AT32" s="20"/>
      <c r="AU32" s="20"/>
      <c r="AV32" s="20"/>
      <c r="AW32" s="20"/>
    </row>
    <row r="33" spans="1:49" x14ac:dyDescent="0.2">
      <c r="A33" s="197"/>
      <c r="B33" s="34">
        <v>2</v>
      </c>
      <c r="C33" s="11" t="s">
        <v>53</v>
      </c>
      <c r="D33" s="44">
        <v>20649</v>
      </c>
      <c r="E33" s="44">
        <v>3</v>
      </c>
      <c r="F33" s="35">
        <v>15118</v>
      </c>
      <c r="G33" s="36">
        <v>1.3</v>
      </c>
      <c r="H33" s="38">
        <v>3.7</v>
      </c>
      <c r="I33" s="35">
        <v>15796</v>
      </c>
      <c r="J33" s="35">
        <v>15027</v>
      </c>
      <c r="K33" s="40">
        <v>7.9000000000000001E-2</v>
      </c>
      <c r="L33" s="38">
        <f>J33*(1-K33)</f>
        <v>13839.867</v>
      </c>
      <c r="M33" s="39">
        <v>0.64300000000000002</v>
      </c>
      <c r="N33" s="26">
        <f>L33*M33</f>
        <v>8899.0344810000006</v>
      </c>
      <c r="O33" s="37">
        <v>0.34499999999999997</v>
      </c>
      <c r="P33" s="26">
        <f>L33*O33</f>
        <v>4774.7541149999997</v>
      </c>
      <c r="Q33" s="40">
        <v>1.2E-2</v>
      </c>
      <c r="R33" s="26">
        <f>L33*Q33</f>
        <v>166.07840400000001</v>
      </c>
      <c r="S33" s="40">
        <v>0.18099999999999999</v>
      </c>
      <c r="T33" s="26">
        <f>L33*S33</f>
        <v>2505.0159269999999</v>
      </c>
      <c r="U33" s="40">
        <v>0.54700000000000004</v>
      </c>
      <c r="V33" s="26">
        <f>L33*U33</f>
        <v>7570.4072490000008</v>
      </c>
      <c r="W33" s="40">
        <v>0.39</v>
      </c>
      <c r="X33" s="26">
        <f>W33*L33</f>
        <v>5397.5481300000001</v>
      </c>
      <c r="Y33" s="41">
        <v>3.2299999999999998E-3</v>
      </c>
      <c r="Z33" s="18">
        <f>L33*Y33</f>
        <v>44.702770409999999</v>
      </c>
      <c r="AA33" s="28">
        <f>IF(J33&gt;0,(AC33+AM33)/J33,0)</f>
        <v>2.8027823717308845E-3</v>
      </c>
      <c r="AB33" s="41">
        <v>2.9999999999999997E-4</v>
      </c>
      <c r="AC33" s="38">
        <f>AB33*L33</f>
        <v>4.1519600999999993</v>
      </c>
      <c r="AD33" s="29">
        <v>0.2311</v>
      </c>
      <c r="AE33" s="42">
        <f>AH33*(1-AK33)*AD33</f>
        <v>41.959902599999999</v>
      </c>
      <c r="AF33" s="29">
        <f>IF(AND(AD33&gt;0,AB33&gt;0,Y33&gt;0),((Y33-AB33)*AD33)/((AD33-AB33)*Y33),0)</f>
        <v>0.90829984278669973</v>
      </c>
      <c r="AG33" s="30">
        <f t="shared" si="0"/>
        <v>0.8942464990125395</v>
      </c>
      <c r="AH33" s="35">
        <v>198</v>
      </c>
      <c r="AI33" s="167">
        <v>192.91900000000001</v>
      </c>
      <c r="AJ33" s="175"/>
      <c r="AK33" s="40">
        <v>8.3000000000000004E-2</v>
      </c>
      <c r="AL33" s="39">
        <v>0.20910000000000001</v>
      </c>
      <c r="AM33" s="42">
        <f>AH33*(1-AK33)*AL33</f>
        <v>37.965450600000004</v>
      </c>
      <c r="AN33" s="18">
        <v>1.6</v>
      </c>
      <c r="AO33" s="18"/>
      <c r="AP33" s="122">
        <f>AP32+AH33-AO33</f>
        <v>1626.4119999999996</v>
      </c>
      <c r="AQ33" s="123"/>
      <c r="AR33" s="44"/>
      <c r="AS33" s="49"/>
      <c r="AT33" s="42"/>
      <c r="AU33" s="42"/>
      <c r="AV33" s="42"/>
      <c r="AW33" s="42"/>
    </row>
    <row r="34" spans="1:49" x14ac:dyDescent="0.2">
      <c r="A34" s="197"/>
      <c r="B34" s="34">
        <v>3</v>
      </c>
      <c r="C34" s="11" t="s">
        <v>50</v>
      </c>
      <c r="D34" s="44">
        <v>18538</v>
      </c>
      <c r="E34" s="44">
        <v>1</v>
      </c>
      <c r="F34" s="44">
        <v>15510</v>
      </c>
      <c r="G34" s="38">
        <v>1.5</v>
      </c>
      <c r="H34" s="38">
        <v>3.6</v>
      </c>
      <c r="I34" s="44">
        <v>16269</v>
      </c>
      <c r="J34" s="44">
        <v>15006</v>
      </c>
      <c r="K34" s="40">
        <v>8.1000000000000003E-2</v>
      </c>
      <c r="L34" s="38">
        <f>J34*(1-K34)</f>
        <v>13790.514000000001</v>
      </c>
      <c r="M34" s="29">
        <v>0.69</v>
      </c>
      <c r="N34" s="26">
        <f>L34*M34</f>
        <v>9515.4546599999994</v>
      </c>
      <c r="O34" s="40">
        <v>0.26900000000000002</v>
      </c>
      <c r="P34" s="26">
        <f>L34*O34</f>
        <v>3709.6482660000006</v>
      </c>
      <c r="Q34" s="40">
        <v>4.1000000000000002E-2</v>
      </c>
      <c r="R34" s="26">
        <f>L34*Q34</f>
        <v>565.4110740000001</v>
      </c>
      <c r="S34" s="40">
        <v>0.18099999999999999</v>
      </c>
      <c r="T34" s="26">
        <f>L34*S34</f>
        <v>2496.0830340000002</v>
      </c>
      <c r="U34" s="40">
        <v>0.54600000000000004</v>
      </c>
      <c r="V34" s="26">
        <f>L34*U34</f>
        <v>7529.6206440000014</v>
      </c>
      <c r="W34" s="40">
        <v>0.4</v>
      </c>
      <c r="X34" s="26">
        <f>W34*L34</f>
        <v>5516.2056000000011</v>
      </c>
      <c r="Y34" s="48">
        <v>3.2299999999999998E-3</v>
      </c>
      <c r="Z34" s="18">
        <f>L34*Y34</f>
        <v>44.543360220000004</v>
      </c>
      <c r="AA34" s="28">
        <f>IF(J34&gt;0,(AC34+AM34)/J34,0)</f>
        <v>2.9904623164067712E-3</v>
      </c>
      <c r="AB34" s="48">
        <v>2.7999999999999998E-4</v>
      </c>
      <c r="AC34" s="38">
        <f>AB34*L34</f>
        <v>3.8613439199999999</v>
      </c>
      <c r="AD34" s="29">
        <v>0.22239999999999999</v>
      </c>
      <c r="AE34" s="42">
        <f>AH34*(1-AK34)*AD34</f>
        <v>45.021766399999997</v>
      </c>
      <c r="AF34" s="29">
        <f>IF(AND(AD34&gt;0,AB34&gt;0,Y34&gt;0),((Y34-AB34)*AD34)/((AD34-AB34)*Y34),0)</f>
        <v>0.91446399709191306</v>
      </c>
      <c r="AG34" s="30">
        <f t="shared" si="0"/>
        <v>0.90762335830254626</v>
      </c>
      <c r="AH34" s="44">
        <v>221</v>
      </c>
      <c r="AI34" s="168">
        <v>216.24</v>
      </c>
      <c r="AJ34" s="176"/>
      <c r="AK34" s="40">
        <v>8.4000000000000005E-2</v>
      </c>
      <c r="AL34" s="29">
        <v>0.2026</v>
      </c>
      <c r="AM34" s="42">
        <f>AH34*(1-AK34)*AL34</f>
        <v>41.013533600000002</v>
      </c>
      <c r="AN34" s="18">
        <v>1.68</v>
      </c>
      <c r="AO34" s="18"/>
      <c r="AP34" s="122">
        <f>AP33+AH34-AO34</f>
        <v>1847.4119999999996</v>
      </c>
      <c r="AQ34" s="123"/>
      <c r="AR34" s="44"/>
      <c r="AS34" s="49"/>
      <c r="AT34" s="42"/>
      <c r="AU34" s="42"/>
      <c r="AV34" s="42"/>
      <c r="AW34" s="42"/>
    </row>
    <row r="35" spans="1:49" s="22" customFormat="1" ht="13.5" thickBot="1" x14ac:dyDescent="0.25">
      <c r="A35" s="198"/>
      <c r="B35" s="50" t="s">
        <v>38</v>
      </c>
      <c r="C35" s="51"/>
      <c r="D35" s="52">
        <f>SUM(D32:D34)</f>
        <v>43100</v>
      </c>
      <c r="E35" s="52"/>
      <c r="F35" s="52">
        <f>SUM(F32:F34)</f>
        <v>41082</v>
      </c>
      <c r="G35" s="53"/>
      <c r="H35" s="53"/>
      <c r="I35" s="52">
        <f>SUM(I32:I34)</f>
        <v>44393</v>
      </c>
      <c r="J35" s="52">
        <f>SUM(J32:J34)</f>
        <v>44702</v>
      </c>
      <c r="K35" s="21">
        <f>IF(J35&gt;0,(J32*K32+J33*K33+J34*K34)/J35,0)</f>
        <v>7.7046172430763712E-2</v>
      </c>
      <c r="L35" s="53">
        <f>L32+L33+L34</f>
        <v>41257.882000000005</v>
      </c>
      <c r="M35" s="54">
        <f>IF(L35&gt;0,N35/L35,0)</f>
        <v>0.6745642525227058</v>
      </c>
      <c r="N35" s="55">
        <f>N32+N33+N34</f>
        <v>27831.092332</v>
      </c>
      <c r="O35" s="21">
        <f>IF(L35&gt;0,P35/L35,0)</f>
        <v>0.2809517126691089</v>
      </c>
      <c r="P35" s="55">
        <f>P32+P33+P34</f>
        <v>11591.472609</v>
      </c>
      <c r="Q35" s="21">
        <f>IF(L35&gt;0,R35/L35,0)</f>
        <v>4.448403480818526E-2</v>
      </c>
      <c r="R35" s="55">
        <f>R32+R33+R34</f>
        <v>1835.3170590000002</v>
      </c>
      <c r="S35" s="21">
        <f>IF(L35&gt;0,T35/L35,0)</f>
        <v>0.18496360656613442</v>
      </c>
      <c r="T35" s="55">
        <f>T32+T33+T34</f>
        <v>7631.2066540000005</v>
      </c>
      <c r="U35" s="21">
        <f>IF(L35&gt;0,V35/L35,0)</f>
        <v>0.53609613086779395</v>
      </c>
      <c r="V35" s="55">
        <f>V32+V33+V34</f>
        <v>22118.190908000004</v>
      </c>
      <c r="W35" s="21">
        <f>IF(L35&gt;0,X35/L35,0)</f>
        <v>0.3966455216969208</v>
      </c>
      <c r="X35" s="55">
        <f>X32+X33+X34</f>
        <v>16364.754130000001</v>
      </c>
      <c r="Y35" s="56">
        <f>IF(L35&gt;0,Z35/L35,0)</f>
        <v>3.2597270492460079E-3</v>
      </c>
      <c r="Z35" s="57">
        <f>SUM(Z32:Z34)</f>
        <v>134.48943395000001</v>
      </c>
      <c r="AA35" s="63">
        <f>IF(L35&gt;0,(AA32*L32+AA33*L33+AA34*L34)/L35,0)</f>
        <v>2.9678494969969616E-3</v>
      </c>
      <c r="AB35" s="56">
        <f>IF(J35&gt;0,(J32*AB32+J33*AB33+J34*AB34)/J35,0)</f>
        <v>2.9984922374837815E-4</v>
      </c>
      <c r="AC35" s="53">
        <f>SUM(AC32:AC34)</f>
        <v>12.374104339999999</v>
      </c>
      <c r="AD35" s="54">
        <f>IF(J35&gt;0,(J32*AD32+J33*AD33+J34*AD34)/J35,0)</f>
        <v>0.22368383293812358</v>
      </c>
      <c r="AE35" s="59">
        <f>SUM(AE32:AE34)</f>
        <v>130.0425218</v>
      </c>
      <c r="AF35" s="54">
        <f>IF(AND(Z35&gt;0),((Z32*AF32+Z33*AF33+Z34*AF34)/Z35),0)</f>
        <v>0.90921333609054289</v>
      </c>
      <c r="AG35" s="58">
        <f t="shared" si="0"/>
        <v>0.90027335780164441</v>
      </c>
      <c r="AH35" s="52">
        <f>SUM(AH32:AH34)</f>
        <v>635</v>
      </c>
      <c r="AI35" s="169">
        <f>SUM(AI32:AI34)</f>
        <v>619.61800000000005</v>
      </c>
      <c r="AJ35" s="177">
        <f>(AI35+AJ31)-AO35</f>
        <v>1740.1179999999997</v>
      </c>
      <c r="AK35" s="21">
        <f>IF(AH35&gt;0,(AK32*AH32+AK33*AH33+AK34*AH34)/AH35,0)</f>
        <v>8.3348031496062999E-2</v>
      </c>
      <c r="AL35" s="54">
        <f>IF(J35&gt;0,(AL32*J32+AL33*J33+AL34*J34)/J35,0)</f>
        <v>0.20672112657151803</v>
      </c>
      <c r="AM35" s="59">
        <f>SUM(AM32:AM34)</f>
        <v>120.2769962</v>
      </c>
      <c r="AN35" s="57"/>
      <c r="AO35" s="57">
        <f>SUM(AO32:AO34)</f>
        <v>1201.8</v>
      </c>
      <c r="AP35" s="124"/>
      <c r="AQ35" s="125">
        <f>AP34</f>
        <v>1847.4119999999996</v>
      </c>
      <c r="AR35" s="52">
        <f>SUM(AR32:AR34)</f>
        <v>0</v>
      </c>
      <c r="AS35" s="60"/>
      <c r="AT35" s="59"/>
      <c r="AU35" s="59"/>
      <c r="AV35" s="59"/>
      <c r="AW35" s="59"/>
    </row>
    <row r="36" spans="1:49" x14ac:dyDescent="0.2">
      <c r="A36" s="196">
        <v>9</v>
      </c>
      <c r="B36" s="23">
        <v>1</v>
      </c>
      <c r="C36" s="47" t="s">
        <v>51</v>
      </c>
      <c r="D36" s="12">
        <v>3110</v>
      </c>
      <c r="E36" s="12">
        <v>1</v>
      </c>
      <c r="F36" s="12">
        <v>14233</v>
      </c>
      <c r="G36" s="13">
        <v>1.1000000000000001</v>
      </c>
      <c r="H36" s="13">
        <v>5.4</v>
      </c>
      <c r="I36" s="12">
        <v>16640</v>
      </c>
      <c r="J36" s="12">
        <v>14961</v>
      </c>
      <c r="K36" s="14">
        <v>7.3999999999999996E-2</v>
      </c>
      <c r="L36" s="25">
        <f>J36*(1-K36)</f>
        <v>13853.886</v>
      </c>
      <c r="M36" s="15">
        <v>0.67200000000000004</v>
      </c>
      <c r="N36" s="26">
        <f>L36*M36</f>
        <v>9309.8113920000014</v>
      </c>
      <c r="O36" s="14">
        <v>0.16500000000000001</v>
      </c>
      <c r="P36" s="26">
        <f>L36*O36</f>
        <v>2285.8911900000003</v>
      </c>
      <c r="Q36" s="16">
        <v>0.16300000000000001</v>
      </c>
      <c r="R36" s="26">
        <f>L36*Q36</f>
        <v>2258.1834180000001</v>
      </c>
      <c r="S36" s="16">
        <v>0.19800000000000001</v>
      </c>
      <c r="T36" s="26">
        <f>L36*S36</f>
        <v>2743.0694280000002</v>
      </c>
      <c r="U36" s="16">
        <v>0.52500000000000002</v>
      </c>
      <c r="V36" s="26">
        <f>L36*U36</f>
        <v>7273.2901500000007</v>
      </c>
      <c r="W36" s="16">
        <v>0.4</v>
      </c>
      <c r="X36" s="26">
        <f>W36*L36</f>
        <v>5541.5544000000009</v>
      </c>
      <c r="Y36" s="17">
        <v>3.1900000000000001E-3</v>
      </c>
      <c r="Z36" s="61">
        <f>L36*Y36</f>
        <v>44.193896340000002</v>
      </c>
      <c r="AA36" s="28">
        <f>IF(J36&gt;0,(AC36+AM36)/J36,0)</f>
        <v>2.8596024196243562E-3</v>
      </c>
      <c r="AB36" s="17">
        <v>2.9999999999999997E-4</v>
      </c>
      <c r="AC36" s="25">
        <f>AB36*L36</f>
        <v>4.1561658000000001</v>
      </c>
      <c r="AD36" s="141">
        <v>0.22600000000000001</v>
      </c>
      <c r="AE36" s="31">
        <f>AH36*(1-AK36)*AD36</f>
        <v>42.438279999999999</v>
      </c>
      <c r="AF36" s="29">
        <f>IF(AND(AD36&gt;0,AB36&gt;0,Y36&gt;0),((Y36-AB36)*AD36)/((AD36-AB36)*Y36),0)</f>
        <v>0.90716030795171554</v>
      </c>
      <c r="AG36" s="62">
        <f t="shared" ref="AG36:AG67" si="1">IF(AND(AA36&gt;0,AL36&gt;0,AB36&gt;0),((AL36*(AA36-AB36))/(AA36*(AL36-AB36))),0)</f>
        <v>0.8963976485351981</v>
      </c>
      <c r="AH36" s="12">
        <v>205</v>
      </c>
      <c r="AI36" s="170">
        <v>200.46</v>
      </c>
      <c r="AJ36" s="174"/>
      <c r="AK36" s="14">
        <v>8.4000000000000005E-2</v>
      </c>
      <c r="AL36" s="15">
        <v>0.20569999999999999</v>
      </c>
      <c r="AM36" s="31">
        <f>AH36*(1-AK36)*AL36</f>
        <v>38.626345999999998</v>
      </c>
      <c r="AN36" s="19">
        <v>1.65</v>
      </c>
      <c r="AO36" s="19">
        <v>888.88</v>
      </c>
      <c r="AP36" s="119">
        <f>AP34+AH36-AO36</f>
        <v>1163.5319999999992</v>
      </c>
      <c r="AQ36" s="120"/>
      <c r="AR36" s="12"/>
      <c r="AS36" s="32"/>
      <c r="AT36" s="20"/>
      <c r="AU36" s="20"/>
      <c r="AV36" s="20"/>
      <c r="AW36" s="20"/>
    </row>
    <row r="37" spans="1:49" x14ac:dyDescent="0.2">
      <c r="A37" s="197"/>
      <c r="B37" s="34">
        <v>2</v>
      </c>
      <c r="C37" s="11" t="s">
        <v>49</v>
      </c>
      <c r="D37" s="35">
        <v>21164</v>
      </c>
      <c r="E37" s="44">
        <v>5</v>
      </c>
      <c r="F37" s="35">
        <v>13962</v>
      </c>
      <c r="G37" s="36">
        <v>4.5</v>
      </c>
      <c r="H37" s="38">
        <v>6.4</v>
      </c>
      <c r="I37" s="35">
        <v>14832</v>
      </c>
      <c r="J37" s="35">
        <v>14846</v>
      </c>
      <c r="K37" s="40">
        <v>8.1000000000000003E-2</v>
      </c>
      <c r="L37" s="38">
        <f>J37*(1-K37)</f>
        <v>13643.474</v>
      </c>
      <c r="M37" s="39">
        <v>0.65800000000000003</v>
      </c>
      <c r="N37" s="26">
        <f>L37*M37</f>
        <v>8977.4058920000007</v>
      </c>
      <c r="O37" s="37">
        <v>0.30499999999999999</v>
      </c>
      <c r="P37" s="26">
        <f>L37*O37</f>
        <v>4161.2595700000002</v>
      </c>
      <c r="Q37" s="40">
        <v>3.6999999999999998E-2</v>
      </c>
      <c r="R37" s="26">
        <f>L37*Q37</f>
        <v>504.808538</v>
      </c>
      <c r="S37" s="40">
        <v>0.19900000000000001</v>
      </c>
      <c r="T37" s="26">
        <f>L37*S37</f>
        <v>2715.0513260000002</v>
      </c>
      <c r="U37" s="40">
        <v>0.52900000000000003</v>
      </c>
      <c r="V37" s="26">
        <f>L37*U37</f>
        <v>7217.3977460000006</v>
      </c>
      <c r="W37" s="40">
        <v>0.4</v>
      </c>
      <c r="X37" s="26">
        <f>W37*L37</f>
        <v>5457.3896000000004</v>
      </c>
      <c r="Y37" s="41">
        <v>3.0699999999999998E-3</v>
      </c>
      <c r="Z37" s="18">
        <f>L37*Y37</f>
        <v>41.885465179999997</v>
      </c>
      <c r="AA37" s="28">
        <f>IF(J37&gt;0,(AC37+AM37)/J37,0)</f>
        <v>2.5620376842247069E-3</v>
      </c>
      <c r="AB37" s="41">
        <v>2.9E-4</v>
      </c>
      <c r="AC37" s="38">
        <f>AB37*L37</f>
        <v>3.9566074599999999</v>
      </c>
      <c r="AD37" s="29">
        <v>0.2238</v>
      </c>
      <c r="AE37" s="42">
        <f>AH37*(1-AK37)*AD37</f>
        <v>37.024129199999997</v>
      </c>
      <c r="AF37" s="29">
        <f>IF(AND(AD37&gt;0,AB37&gt;0,Y37&gt;0),((Y37-AB37)*AD37)/((AD37-AB37)*Y37),0)</f>
        <v>0.90671237701947194</v>
      </c>
      <c r="AG37" s="30">
        <f t="shared" si="1"/>
        <v>0.88805902699114259</v>
      </c>
      <c r="AH37" s="35">
        <v>181</v>
      </c>
      <c r="AI37" s="167">
        <v>176.54499999999999</v>
      </c>
      <c r="AJ37" s="175"/>
      <c r="AK37" s="40">
        <v>8.5999999999999993E-2</v>
      </c>
      <c r="AL37" s="39">
        <v>0.20599999999999999</v>
      </c>
      <c r="AM37" s="42">
        <f>AH37*(1-AK37)*AL37</f>
        <v>34.079403999999997</v>
      </c>
      <c r="AN37" s="18">
        <v>1.55</v>
      </c>
      <c r="AO37" s="18"/>
      <c r="AP37" s="122">
        <f>AP36+AH37-AO37</f>
        <v>1344.5319999999992</v>
      </c>
      <c r="AQ37" s="123"/>
      <c r="AR37" s="44"/>
      <c r="AS37" s="49"/>
      <c r="AT37" s="42"/>
      <c r="AU37" s="42"/>
      <c r="AV37" s="42"/>
      <c r="AW37" s="42"/>
    </row>
    <row r="38" spans="1:49" x14ac:dyDescent="0.2">
      <c r="A38" s="197"/>
      <c r="B38" s="34">
        <v>3</v>
      </c>
      <c r="C38" s="11" t="s">
        <v>50</v>
      </c>
      <c r="D38" s="44">
        <v>17800</v>
      </c>
      <c r="E38" s="44">
        <v>2</v>
      </c>
      <c r="F38" s="44">
        <v>15676</v>
      </c>
      <c r="G38" s="38">
        <v>4.9000000000000004</v>
      </c>
      <c r="H38" s="38">
        <v>6.4</v>
      </c>
      <c r="I38" s="44">
        <v>17179</v>
      </c>
      <c r="J38" s="44">
        <v>14855</v>
      </c>
      <c r="K38" s="40">
        <v>0.08</v>
      </c>
      <c r="L38" s="38">
        <f>J38*(1-K38)</f>
        <v>13666.6</v>
      </c>
      <c r="M38" s="29">
        <v>0.56999999999999995</v>
      </c>
      <c r="N38" s="26">
        <f>L38*M38</f>
        <v>7789.9619999999995</v>
      </c>
      <c r="O38" s="40">
        <v>0.14599999999999999</v>
      </c>
      <c r="P38" s="26">
        <f>L38*O38</f>
        <v>1995.3235999999999</v>
      </c>
      <c r="Q38" s="40">
        <v>0.28399999999999997</v>
      </c>
      <c r="R38" s="26">
        <f>L38*Q38</f>
        <v>3881.3143999999998</v>
      </c>
      <c r="S38" s="40">
        <v>0.20599999999999999</v>
      </c>
      <c r="T38" s="26">
        <f>L38*S38</f>
        <v>2815.3195999999998</v>
      </c>
      <c r="U38" s="40">
        <v>0.52</v>
      </c>
      <c r="V38" s="26">
        <f>L38*U38</f>
        <v>7106.6320000000005</v>
      </c>
      <c r="W38" s="40">
        <v>0.4</v>
      </c>
      <c r="X38" s="26">
        <f>W38*L38</f>
        <v>5466.64</v>
      </c>
      <c r="Y38" s="48">
        <v>3.16E-3</v>
      </c>
      <c r="Z38" s="18">
        <f>L38*Y38</f>
        <v>43.186456</v>
      </c>
      <c r="AA38" s="28">
        <f>IF(J38&gt;0,(AC38+AM38)/J38,0)</f>
        <v>2.6948669134971388E-3</v>
      </c>
      <c r="AB38" s="48">
        <v>2.9E-4</v>
      </c>
      <c r="AC38" s="38">
        <f>AB38*L38</f>
        <v>3.963314</v>
      </c>
      <c r="AD38" s="29">
        <v>0.2195</v>
      </c>
      <c r="AE38" s="42">
        <f>AH38*(1-AK38)*AD38</f>
        <v>37.557547500000005</v>
      </c>
      <c r="AF38" s="29">
        <f>IF(AND(AD38&gt;0,AB38&gt;0,Y38&gt;0),((Y38-AB38)*AD38)/((AD38-AB38)*Y38),0)</f>
        <v>0.9094293721008524</v>
      </c>
      <c r="AG38" s="30">
        <f t="shared" si="1"/>
        <v>0.89361736654365964</v>
      </c>
      <c r="AH38" s="44">
        <v>187</v>
      </c>
      <c r="AI38" s="168">
        <v>182.22</v>
      </c>
      <c r="AJ38" s="176"/>
      <c r="AK38" s="40">
        <v>8.5000000000000006E-2</v>
      </c>
      <c r="AL38" s="29">
        <v>0.21079999999999999</v>
      </c>
      <c r="AM38" s="42">
        <f>AH38*(1-AK38)*AL38</f>
        <v>36.068933999999999</v>
      </c>
      <c r="AN38" s="18">
        <v>1.65</v>
      </c>
      <c r="AO38" s="18"/>
      <c r="AP38" s="122">
        <f>AP37+AH38-AO38</f>
        <v>1531.5319999999992</v>
      </c>
      <c r="AQ38" s="123"/>
      <c r="AR38" s="44"/>
      <c r="AS38" s="49"/>
      <c r="AT38" s="42"/>
      <c r="AU38" s="42"/>
      <c r="AV38" s="42"/>
      <c r="AW38" s="42"/>
    </row>
    <row r="39" spans="1:49" s="22" customFormat="1" ht="13.5" thickBot="1" x14ac:dyDescent="0.25">
      <c r="A39" s="198"/>
      <c r="B39" s="50" t="s">
        <v>38</v>
      </c>
      <c r="C39" s="51"/>
      <c r="D39" s="52">
        <f>SUM(D36:D38)</f>
        <v>42074</v>
      </c>
      <c r="E39" s="52"/>
      <c r="F39" s="52">
        <f>SUM(F36:F38)</f>
        <v>43871</v>
      </c>
      <c r="G39" s="53"/>
      <c r="H39" s="53"/>
      <c r="I39" s="52">
        <f>SUM(I36:I38)</f>
        <v>48651</v>
      </c>
      <c r="J39" s="52">
        <f>SUM(J36:J38)</f>
        <v>44662</v>
      </c>
      <c r="K39" s="21">
        <f>IF(J39&gt;0,(J36*K36+J37*K37+J38*K38)/J39,0)</f>
        <v>7.8322511307151496E-2</v>
      </c>
      <c r="L39" s="53">
        <f>L36+L37+L38</f>
        <v>41163.96</v>
      </c>
      <c r="M39" s="54">
        <f>IF(L39&gt;0,N39/L39,0)</f>
        <v>0.63349539947079925</v>
      </c>
      <c r="N39" s="55">
        <f>N36+N37+N38</f>
        <v>26077.179284000002</v>
      </c>
      <c r="O39" s="21">
        <f>IF(L39&gt;0,P39/L39,0)</f>
        <v>0.20509383353788121</v>
      </c>
      <c r="P39" s="55">
        <f>P36+P37+P38</f>
        <v>8442.4743600000002</v>
      </c>
      <c r="Q39" s="21">
        <f>IF(L39&gt;0,R39/L39,0)</f>
        <v>0.16141076699131957</v>
      </c>
      <c r="R39" s="55">
        <f>R36+R37+R38</f>
        <v>6644.3063559999991</v>
      </c>
      <c r="S39" s="21">
        <f>IF(L39&gt;0,T39/L39,0)</f>
        <v>0.20098747433434491</v>
      </c>
      <c r="T39" s="55">
        <f>T36+T37+T38</f>
        <v>8273.4403540000003</v>
      </c>
      <c r="U39" s="21">
        <f>IF(L39&gt;0,V39/L39,0)</f>
        <v>0.52466574877635686</v>
      </c>
      <c r="V39" s="55">
        <f>V36+V37+V38</f>
        <v>21597.319896000001</v>
      </c>
      <c r="W39" s="21">
        <f>IF(L39&gt;0,X39/L39,0)</f>
        <v>0.40000000000000008</v>
      </c>
      <c r="X39" s="55">
        <f>X36+X37+X38</f>
        <v>16465.584000000003</v>
      </c>
      <c r="Y39" s="56">
        <f>IF(L39&gt;0,Z39/L39,0)</f>
        <v>3.1402668139799959E-3</v>
      </c>
      <c r="Z39" s="57">
        <f>SUM(Z36:Z38)</f>
        <v>129.26581751999998</v>
      </c>
      <c r="AA39" s="63">
        <f>IF(L39&gt;0,(AA36*L36+AA37*L37+AA38*L38)/L39,0)</f>
        <v>2.706284055725931E-3</v>
      </c>
      <c r="AB39" s="56">
        <f>IF(J39&gt;0,(J36*AB36+J37*AB37+J38*AB38)/J39,0)</f>
        <v>2.9334982759392773E-4</v>
      </c>
      <c r="AC39" s="53">
        <f>SUM(AC36:AC38)</f>
        <v>12.076087260000001</v>
      </c>
      <c r="AD39" s="54">
        <f>IF(J39&gt;0,(J36*AD36+J37*AD37+J38*AD38)/J39,0)</f>
        <v>0.22310674174913797</v>
      </c>
      <c r="AE39" s="59">
        <f>SUM(AE36:AE38)</f>
        <v>117.01995669999999</v>
      </c>
      <c r="AF39" s="54">
        <f>IF(AND(Z39&gt;0),((Z36*AF36+Z37*AF37+Z38*AF38)/Z39),0)</f>
        <v>0.90777323908147911</v>
      </c>
      <c r="AG39" s="58">
        <f t="shared" si="1"/>
        <v>0.89286649910738225</v>
      </c>
      <c r="AH39" s="52">
        <f>SUM(AH36:AH38)</f>
        <v>573</v>
      </c>
      <c r="AI39" s="169">
        <f>SUM(AI36:AI38)</f>
        <v>559.22500000000002</v>
      </c>
      <c r="AJ39" s="177">
        <f>(AI39+AJ35)-AO39</f>
        <v>1410.4629999999997</v>
      </c>
      <c r="AK39" s="21">
        <f>IF(AH39&gt;0,(AK36*AH36+AK37*AH37+AK38*AH38)/AH39,0)</f>
        <v>8.4958115183246086E-2</v>
      </c>
      <c r="AL39" s="54">
        <f>IF(J39&gt;0,(AL36*J36+AL37*J37+AL38*J38)/J39,0)</f>
        <v>0.20749603018225782</v>
      </c>
      <c r="AM39" s="59">
        <f>SUM(AM36:AM38)</f>
        <v>108.77468399999999</v>
      </c>
      <c r="AN39" s="57"/>
      <c r="AO39" s="57">
        <f>SUM(AO36:AO38)</f>
        <v>888.88</v>
      </c>
      <c r="AP39" s="124"/>
      <c r="AQ39" s="125">
        <f>AP38</f>
        <v>1531.5319999999992</v>
      </c>
      <c r="AR39" s="52">
        <f>SUM(AR36:AR38)</f>
        <v>0</v>
      </c>
      <c r="AS39" s="60"/>
      <c r="AT39" s="59"/>
      <c r="AU39" s="59"/>
      <c r="AV39" s="59"/>
      <c r="AW39" s="59"/>
    </row>
    <row r="40" spans="1:49" x14ac:dyDescent="0.2">
      <c r="A40" s="196">
        <v>10</v>
      </c>
      <c r="B40" s="23">
        <v>1</v>
      </c>
      <c r="C40" s="47" t="s">
        <v>51</v>
      </c>
      <c r="D40" s="12">
        <v>7173</v>
      </c>
      <c r="E40" s="12">
        <v>1</v>
      </c>
      <c r="F40" s="12">
        <v>13516</v>
      </c>
      <c r="G40" s="13">
        <v>2.5</v>
      </c>
      <c r="H40" s="13">
        <v>4.5999999999999996</v>
      </c>
      <c r="I40" s="12">
        <v>14790</v>
      </c>
      <c r="J40" s="12">
        <v>14597</v>
      </c>
      <c r="K40" s="14">
        <v>7.0999999999999994E-2</v>
      </c>
      <c r="L40" s="25">
        <f>J40*(1-K40)</f>
        <v>13560.613000000001</v>
      </c>
      <c r="M40" s="15">
        <v>0.69699999999999995</v>
      </c>
      <c r="N40" s="26">
        <f>L40*M40</f>
        <v>9451.7472610000004</v>
      </c>
      <c r="O40" s="14">
        <v>0.129</v>
      </c>
      <c r="P40" s="26">
        <f>L40*O40</f>
        <v>1749.3190770000001</v>
      </c>
      <c r="Q40" s="16">
        <v>0.17399999999999999</v>
      </c>
      <c r="R40" s="26">
        <f>L40*Q40</f>
        <v>2359.5466620000002</v>
      </c>
      <c r="S40" s="16">
        <v>0.20799999999999999</v>
      </c>
      <c r="T40" s="26">
        <f>L40*S40</f>
        <v>2820.6075040000001</v>
      </c>
      <c r="U40" s="16">
        <v>0.52600000000000002</v>
      </c>
      <c r="V40" s="26">
        <f>L40*U40</f>
        <v>7132.8824380000005</v>
      </c>
      <c r="W40" s="16">
        <v>0.4</v>
      </c>
      <c r="X40" s="26">
        <f>W40*L40</f>
        <v>5424.2452000000012</v>
      </c>
      <c r="Y40" s="17">
        <v>3.29E-3</v>
      </c>
      <c r="Z40" s="61">
        <f>L40*Y40</f>
        <v>44.614416770000005</v>
      </c>
      <c r="AA40" s="28">
        <f>IF(J40&gt;0,(AC40+AM40)/J40,0)</f>
        <v>2.8685656066314998E-3</v>
      </c>
      <c r="AB40" s="17">
        <v>3.2000000000000003E-4</v>
      </c>
      <c r="AC40" s="25">
        <f>AB40*L40</f>
        <v>4.3393961600000006</v>
      </c>
      <c r="AD40" s="141">
        <v>0.2044</v>
      </c>
      <c r="AE40" s="31">
        <f>AH40*(1-AK40)*AD40</f>
        <v>39.302031999999997</v>
      </c>
      <c r="AF40" s="29">
        <f>IF(AND(AD40&gt;0,AB40&gt;0,Y40&gt;0),((Y40-AB40)*AD40)/((AD40-AB40)*Y40),0)</f>
        <v>0.90415106299573789</v>
      </c>
      <c r="AG40" s="62">
        <f t="shared" si="1"/>
        <v>0.88990484914223122</v>
      </c>
      <c r="AH40" s="12">
        <v>209</v>
      </c>
      <c r="AI40" s="170">
        <v>204.21</v>
      </c>
      <c r="AJ40" s="174"/>
      <c r="AK40" s="14">
        <v>0.08</v>
      </c>
      <c r="AL40" s="15">
        <v>0.19520000000000001</v>
      </c>
      <c r="AM40" s="31">
        <f>AH40*(1-AK40)*AL40</f>
        <v>37.533056000000002</v>
      </c>
      <c r="AN40" s="19">
        <v>1.65</v>
      </c>
      <c r="AO40" s="19">
        <v>1124.1600000000001</v>
      </c>
      <c r="AP40" s="119">
        <f>AP38+AH40-AO40</f>
        <v>616.37199999999916</v>
      </c>
      <c r="AQ40" s="120"/>
      <c r="AR40" s="12"/>
      <c r="AS40" s="32"/>
      <c r="AT40" s="20"/>
      <c r="AU40" s="20"/>
      <c r="AV40" s="20"/>
      <c r="AW40" s="20"/>
    </row>
    <row r="41" spans="1:49" x14ac:dyDescent="0.2">
      <c r="A41" s="197"/>
      <c r="B41" s="34">
        <v>2</v>
      </c>
      <c r="C41" s="11" t="s">
        <v>49</v>
      </c>
      <c r="D41" s="35">
        <v>23853</v>
      </c>
      <c r="E41" s="44">
        <v>1</v>
      </c>
      <c r="F41" s="35">
        <v>13558</v>
      </c>
      <c r="G41" s="36">
        <v>2.4</v>
      </c>
      <c r="H41" s="38">
        <v>5.8</v>
      </c>
      <c r="I41" s="35">
        <v>15123</v>
      </c>
      <c r="J41" s="35">
        <v>14124</v>
      </c>
      <c r="K41" s="40">
        <v>6.9000000000000006E-2</v>
      </c>
      <c r="L41" s="38">
        <f>J41*(1-K41)</f>
        <v>13149.444000000001</v>
      </c>
      <c r="M41" s="39">
        <v>0.54300000000000004</v>
      </c>
      <c r="N41" s="26">
        <f>L41*M41</f>
        <v>7140.1480920000013</v>
      </c>
      <c r="O41" s="37">
        <v>0.3</v>
      </c>
      <c r="P41" s="26">
        <f>L41*O41</f>
        <v>3944.8332</v>
      </c>
      <c r="Q41" s="40">
        <v>0.157</v>
      </c>
      <c r="R41" s="26">
        <f>L41*Q41</f>
        <v>2064.462708</v>
      </c>
      <c r="S41" s="40">
        <v>0.16500000000000001</v>
      </c>
      <c r="T41" s="26">
        <f>L41*S41</f>
        <v>2169.6582600000002</v>
      </c>
      <c r="U41" s="40">
        <v>0.54</v>
      </c>
      <c r="V41" s="26">
        <f>L41*U41</f>
        <v>7100.6997600000013</v>
      </c>
      <c r="W41" s="40">
        <v>0.39</v>
      </c>
      <c r="X41" s="26">
        <f>W41*L41</f>
        <v>5128.2831600000009</v>
      </c>
      <c r="Y41" s="41">
        <v>3.1900000000000001E-3</v>
      </c>
      <c r="Z41" s="18">
        <f>L41*Y41</f>
        <v>41.946726360000007</v>
      </c>
      <c r="AA41" s="28">
        <f>IF(J41&gt;0,(AC41+AM41)/J41,0)</f>
        <v>2.9161282667799489E-3</v>
      </c>
      <c r="AB41" s="41">
        <v>3.1E-4</v>
      </c>
      <c r="AC41" s="38">
        <f>AB41*L41</f>
        <v>4.0763276400000006</v>
      </c>
      <c r="AD41" s="29">
        <v>0.2059</v>
      </c>
      <c r="AE41" s="42">
        <f>AH41*(1-AK41)*AD41</f>
        <v>38.748320999999997</v>
      </c>
      <c r="AF41" s="29">
        <f>IF(AND(AD41&gt;0,AB41&gt;0,Y41&gt;0),((Y41-AB41)*AD41)/((AD41-AB41)*Y41),0)</f>
        <v>0.90418264064842224</v>
      </c>
      <c r="AG41" s="30">
        <f t="shared" si="1"/>
        <v>0.89510176960485344</v>
      </c>
      <c r="AH41" s="35">
        <v>205</v>
      </c>
      <c r="AI41" s="167">
        <v>199.714</v>
      </c>
      <c r="AJ41" s="175"/>
      <c r="AK41" s="40">
        <v>8.2000000000000003E-2</v>
      </c>
      <c r="AL41" s="39">
        <v>0.19719999999999999</v>
      </c>
      <c r="AM41" s="42">
        <f>AH41*(1-AK41)*AL41</f>
        <v>37.111067999999996</v>
      </c>
      <c r="AN41" s="18">
        <v>1.64</v>
      </c>
      <c r="AO41" s="18"/>
      <c r="AP41" s="122">
        <f>AP40+AH41-AO41</f>
        <v>821.37199999999916</v>
      </c>
      <c r="AQ41" s="123"/>
      <c r="AR41" s="44"/>
      <c r="AS41" s="49"/>
      <c r="AT41" s="42"/>
      <c r="AU41" s="42"/>
      <c r="AV41" s="42"/>
      <c r="AW41" s="42"/>
    </row>
    <row r="42" spans="1:49" x14ac:dyDescent="0.2">
      <c r="A42" s="197"/>
      <c r="B42" s="34">
        <v>3</v>
      </c>
      <c r="C42" s="11" t="s">
        <v>52</v>
      </c>
      <c r="D42" s="44">
        <v>19000</v>
      </c>
      <c r="E42" s="44">
        <v>1</v>
      </c>
      <c r="F42" s="44">
        <v>15802</v>
      </c>
      <c r="G42" s="38">
        <v>3</v>
      </c>
      <c r="H42" s="38">
        <v>4.4000000000000004</v>
      </c>
      <c r="I42" s="44">
        <v>16926</v>
      </c>
      <c r="J42" s="44">
        <v>14090</v>
      </c>
      <c r="K42" s="40">
        <v>7.1999999999999995E-2</v>
      </c>
      <c r="L42" s="38">
        <f>J42*(1-K42)</f>
        <v>13075.52</v>
      </c>
      <c r="M42" s="29">
        <v>0.52</v>
      </c>
      <c r="N42" s="26">
        <f>L42*M42</f>
        <v>6799.2704000000003</v>
      </c>
      <c r="O42" s="40">
        <v>0.27200000000000002</v>
      </c>
      <c r="P42" s="26">
        <f>L42*O42</f>
        <v>3556.5414400000004</v>
      </c>
      <c r="Q42" s="40">
        <v>0.20799999999999999</v>
      </c>
      <c r="R42" s="26">
        <f>L42*Q42</f>
        <v>2719.7081600000001</v>
      </c>
      <c r="S42" s="40">
        <v>0.17499999999999999</v>
      </c>
      <c r="T42" s="26">
        <f>L42*S42</f>
        <v>2288.2159999999999</v>
      </c>
      <c r="U42" s="40">
        <v>0.53400000000000003</v>
      </c>
      <c r="V42" s="26">
        <f>L42*U42</f>
        <v>6982.3276800000003</v>
      </c>
      <c r="W42" s="40">
        <v>0.39</v>
      </c>
      <c r="X42" s="26">
        <f>W42*L42</f>
        <v>5099.4528</v>
      </c>
      <c r="Y42" s="48">
        <v>3.2499999999999999E-3</v>
      </c>
      <c r="Z42" s="18">
        <f>L42*Y42</f>
        <v>42.495440000000002</v>
      </c>
      <c r="AA42" s="28">
        <f>IF(J42&gt;0,(AC42+AM42)/J42,0)</f>
        <v>2.955386174591909E-3</v>
      </c>
      <c r="AB42" s="48">
        <v>3.1E-4</v>
      </c>
      <c r="AC42" s="38">
        <f>AB42*L42</f>
        <v>4.0534112000000002</v>
      </c>
      <c r="AD42" s="29">
        <v>0.20530000000000001</v>
      </c>
      <c r="AE42" s="42">
        <f>AH42*(1-AK42)*AD42</f>
        <v>38.719580000000001</v>
      </c>
      <c r="AF42" s="29">
        <f>IF(AND(AD42&gt;0,AB42&gt;0,Y42&gt;0),((Y42-AB42)*AD42)/((AD42-AB42)*Y42),0)</f>
        <v>0.90598340632000818</v>
      </c>
      <c r="AG42" s="30">
        <f t="shared" si="1"/>
        <v>0.89650122809705446</v>
      </c>
      <c r="AH42" s="44">
        <v>205</v>
      </c>
      <c r="AI42" s="168">
        <v>199.80699999999999</v>
      </c>
      <c r="AJ42" s="176"/>
      <c r="AK42" s="40">
        <v>0.08</v>
      </c>
      <c r="AL42" s="29">
        <v>0.1993</v>
      </c>
      <c r="AM42" s="42">
        <f>AH42*(1-AK42)*AL42</f>
        <v>37.587980000000002</v>
      </c>
      <c r="AN42" s="18">
        <v>1.65</v>
      </c>
      <c r="AO42" s="18"/>
      <c r="AP42" s="122">
        <f>AP41+AH42-AO42</f>
        <v>1026.3719999999992</v>
      </c>
      <c r="AQ42" s="123"/>
      <c r="AR42" s="44"/>
      <c r="AS42" s="49"/>
      <c r="AT42" s="42"/>
      <c r="AU42" s="42"/>
      <c r="AV42" s="42"/>
      <c r="AW42" s="42"/>
    </row>
    <row r="43" spans="1:49" s="22" customFormat="1" ht="13.5" thickBot="1" x14ac:dyDescent="0.25">
      <c r="A43" s="198"/>
      <c r="B43" s="50" t="s">
        <v>38</v>
      </c>
      <c r="C43" s="51"/>
      <c r="D43" s="52">
        <f>SUM(D40:D42)</f>
        <v>50026</v>
      </c>
      <c r="E43" s="52"/>
      <c r="F43" s="52">
        <f>SUM(F40:F42)</f>
        <v>42876</v>
      </c>
      <c r="G43" s="53"/>
      <c r="H43" s="53"/>
      <c r="I43" s="52">
        <f>SUM(I40:I42)</f>
        <v>46839</v>
      </c>
      <c r="J43" s="52">
        <f>SUM(J40:J42)</f>
        <v>42811</v>
      </c>
      <c r="K43" s="21">
        <f>IF(J43&gt;0,(J40*K40+J41*K41+J42*K42)/J43,0)</f>
        <v>7.0669290602882434E-2</v>
      </c>
      <c r="L43" s="53">
        <f>L40+L41+L42</f>
        <v>39785.577000000005</v>
      </c>
      <c r="M43" s="54">
        <f>IF(L43&gt;0,N43/L43,0)</f>
        <v>0.58793079092456035</v>
      </c>
      <c r="N43" s="55">
        <f>N40+N41+N42</f>
        <v>23391.165753000001</v>
      </c>
      <c r="O43" s="21">
        <f>IF(L43&gt;0,P43/L43,0)</f>
        <v>0.23251375032213303</v>
      </c>
      <c r="P43" s="55">
        <f>P40+P41+P42</f>
        <v>9250.6937170000001</v>
      </c>
      <c r="Q43" s="21">
        <f>IF(L43&gt;0,R43/L43,0)</f>
        <v>0.17955545875330647</v>
      </c>
      <c r="R43" s="55">
        <f>R40+R41+R42</f>
        <v>7143.7175299999999</v>
      </c>
      <c r="S43" s="21">
        <f>IF(L43&gt;0,T43/L43,0)</f>
        <v>0.18294272228350489</v>
      </c>
      <c r="T43" s="55">
        <f>T40+T41+T42</f>
        <v>7278.4817640000001</v>
      </c>
      <c r="U43" s="21">
        <f>IF(L43&gt;0,V43/L43,0)</f>
        <v>0.53325630737993313</v>
      </c>
      <c r="V43" s="55">
        <f>V40+V41+V42</f>
        <v>21215.909878000002</v>
      </c>
      <c r="W43" s="21">
        <f>IF(L43&gt;0,X43/L43,0)</f>
        <v>0.3934084243644374</v>
      </c>
      <c r="X43" s="55">
        <f>X40+X41+X42</f>
        <v>15651.981160000003</v>
      </c>
      <c r="Y43" s="56">
        <f>IF(L43&gt;0,Z43/L43,0)</f>
        <v>3.2438032287429182E-3</v>
      </c>
      <c r="Z43" s="57">
        <f>SUM(Z40:Z42)</f>
        <v>129.05658313000001</v>
      </c>
      <c r="AA43" s="63">
        <f>IF(L43&gt;0,(AA40*L40+AA41*L41+AA42*L42)/L43,0)</f>
        <v>2.9128189954636071E-3</v>
      </c>
      <c r="AB43" s="56">
        <f>IF(J43&gt;0,(J40*AB40+J41*AB41+J42*AB42)/J43,0)</f>
        <v>3.134096377099344E-4</v>
      </c>
      <c r="AC43" s="53">
        <f>SUM(AC40:AC42)</f>
        <v>12.469135000000001</v>
      </c>
      <c r="AD43" s="54">
        <f>IF(J43&gt;0,(J40*AD40+J41*AD41+J42*AD42)/J43,0)</f>
        <v>0.20519108173133074</v>
      </c>
      <c r="AE43" s="59">
        <f>SUM(AE40:AE42)</f>
        <v>116.76993300000001</v>
      </c>
      <c r="AF43" s="54">
        <f>IF(AND(Z43&gt;0),((Z40*AF40+Z41*AF41+Z42*AF42)/Z43),0)</f>
        <v>0.90476467613372413</v>
      </c>
      <c r="AG43" s="58">
        <f t="shared" si="1"/>
        <v>0.89382381163161961</v>
      </c>
      <c r="AH43" s="52">
        <f>SUM(AH40:AH42)</f>
        <v>619</v>
      </c>
      <c r="AI43" s="169">
        <f>SUM(AI40:AI42)</f>
        <v>603.73099999999999</v>
      </c>
      <c r="AJ43" s="177">
        <f>(AI43+AJ39)-AO43</f>
        <v>890.03399999999965</v>
      </c>
      <c r="AK43" s="21">
        <f>IF(AH43&gt;0,(AK40*AH40+AK41*AH41+AK42*AH42)/AH43,0)</f>
        <v>8.066235864297254E-2</v>
      </c>
      <c r="AL43" s="54">
        <f>IF(J43&gt;0,(AL40*J40+AL41*J41+AL42*J42)/J43,0)</f>
        <v>0.19720922660064003</v>
      </c>
      <c r="AM43" s="59">
        <f>SUM(AM40:AM42)</f>
        <v>112.23210400000001</v>
      </c>
      <c r="AN43" s="57"/>
      <c r="AO43" s="57">
        <f>SUM(AO40:AO42)</f>
        <v>1124.1600000000001</v>
      </c>
      <c r="AP43" s="124"/>
      <c r="AQ43" s="125">
        <f>AP42</f>
        <v>1026.3719999999992</v>
      </c>
      <c r="AR43" s="52">
        <f>SUM(AR40:AR42)</f>
        <v>0</v>
      </c>
      <c r="AS43" s="60"/>
      <c r="AT43" s="59"/>
      <c r="AU43" s="59"/>
      <c r="AV43" s="59"/>
      <c r="AW43" s="59"/>
    </row>
    <row r="44" spans="1:49" x14ac:dyDescent="0.2">
      <c r="A44" s="196">
        <v>11</v>
      </c>
      <c r="B44" s="23">
        <v>1</v>
      </c>
      <c r="C44" s="11" t="s">
        <v>53</v>
      </c>
      <c r="D44" s="12">
        <v>2336</v>
      </c>
      <c r="E44" s="12">
        <v>1</v>
      </c>
      <c r="F44" s="12">
        <v>13184</v>
      </c>
      <c r="G44" s="13">
        <v>1.5</v>
      </c>
      <c r="H44" s="13">
        <v>4.4000000000000004</v>
      </c>
      <c r="I44" s="12">
        <v>14118</v>
      </c>
      <c r="J44" s="12">
        <v>13850</v>
      </c>
      <c r="K44" s="14">
        <v>7.0999999999999994E-2</v>
      </c>
      <c r="L44" s="25">
        <f>J44*(1-K44)</f>
        <v>12866.650000000001</v>
      </c>
      <c r="M44" s="15">
        <v>0.54600000000000004</v>
      </c>
      <c r="N44" s="26">
        <f>L44*M44</f>
        <v>7025.1909000000014</v>
      </c>
      <c r="O44" s="14">
        <v>0.23400000000000001</v>
      </c>
      <c r="P44" s="26">
        <f>L44*O44</f>
        <v>3010.7961000000005</v>
      </c>
      <c r="Q44" s="16">
        <v>0.22</v>
      </c>
      <c r="R44" s="26">
        <f>L44*Q44</f>
        <v>2830.6630000000005</v>
      </c>
      <c r="S44" s="16">
        <v>0.185</v>
      </c>
      <c r="T44" s="26">
        <f>L44*S44</f>
        <v>2380.3302500000004</v>
      </c>
      <c r="U44" s="16">
        <v>0.53400000000000003</v>
      </c>
      <c r="V44" s="26">
        <f>L44*U44</f>
        <v>6870.7911000000013</v>
      </c>
      <c r="W44" s="16">
        <v>0.4</v>
      </c>
      <c r="X44" s="26">
        <f>W44*L44</f>
        <v>5146.6600000000008</v>
      </c>
      <c r="Y44" s="17">
        <v>3.4199999999999999E-3</v>
      </c>
      <c r="Z44" s="61">
        <f>L44*Y44</f>
        <v>44.003943000000007</v>
      </c>
      <c r="AA44" s="28">
        <f>IF(J44&gt;0,(AC44+AM44)/J44,0)</f>
        <v>2.7255233068592061E-3</v>
      </c>
      <c r="AB44" s="17">
        <v>3.3E-4</v>
      </c>
      <c r="AC44" s="25">
        <f>AB44*L44</f>
        <v>4.2459945000000001</v>
      </c>
      <c r="AD44" s="141">
        <v>0.19</v>
      </c>
      <c r="AE44" s="31">
        <f>AH44*(1-AK44)*AD44</f>
        <v>33.626390000000001</v>
      </c>
      <c r="AF44" s="29">
        <f>IF(AND(AD44&gt;0,AB44&gt;0,Y44&gt;0),((Y44-AB44)*AD44)/((AD44-AB44)*Y44),0)</f>
        <v>0.9050807542925432</v>
      </c>
      <c r="AG44" s="62">
        <f t="shared" si="1"/>
        <v>0.88045720415662865</v>
      </c>
      <c r="AH44" s="12">
        <v>193</v>
      </c>
      <c r="AI44" s="170">
        <v>190.38</v>
      </c>
      <c r="AJ44" s="174"/>
      <c r="AK44" s="14">
        <v>8.3000000000000004E-2</v>
      </c>
      <c r="AL44" s="15">
        <v>0.1893</v>
      </c>
      <c r="AM44" s="31">
        <f>AH44*(1-AK44)*AL44</f>
        <v>33.502503300000001</v>
      </c>
      <c r="AN44" s="19">
        <v>1.7</v>
      </c>
      <c r="AO44" s="19">
        <v>977.84</v>
      </c>
      <c r="AP44" s="119">
        <f>AP42+AH44-AO44-AQ44</f>
        <v>182.53199999999913</v>
      </c>
      <c r="AQ44" s="120">
        <v>59</v>
      </c>
      <c r="AR44" s="12"/>
      <c r="AS44" s="32"/>
      <c r="AT44" s="20"/>
      <c r="AU44" s="20"/>
      <c r="AV44" s="20"/>
      <c r="AW44" s="20"/>
    </row>
    <row r="45" spans="1:49" x14ac:dyDescent="0.2">
      <c r="A45" s="197"/>
      <c r="B45" s="34">
        <v>2</v>
      </c>
      <c r="C45" s="11" t="s">
        <v>49</v>
      </c>
      <c r="D45" s="35">
        <v>19864</v>
      </c>
      <c r="E45" s="44">
        <v>4</v>
      </c>
      <c r="F45" s="35">
        <v>15076</v>
      </c>
      <c r="G45" s="36">
        <v>1.6</v>
      </c>
      <c r="H45" s="38">
        <v>5.2</v>
      </c>
      <c r="I45" s="65">
        <v>15782</v>
      </c>
      <c r="J45" s="35">
        <v>13509</v>
      </c>
      <c r="K45" s="40">
        <v>7.4999999999999997E-2</v>
      </c>
      <c r="L45" s="38">
        <f>J45*(1-K45)</f>
        <v>12495.825000000001</v>
      </c>
      <c r="M45" s="39">
        <v>0.45100000000000001</v>
      </c>
      <c r="N45" s="26">
        <f>L45*M45</f>
        <v>5635.6170750000001</v>
      </c>
      <c r="O45" s="37">
        <v>0.24099999999999999</v>
      </c>
      <c r="P45" s="26">
        <f>L45*O45</f>
        <v>3011.493825</v>
      </c>
      <c r="Q45" s="40">
        <v>0.308</v>
      </c>
      <c r="R45" s="26">
        <f>L45*Q45</f>
        <v>3848.7141000000001</v>
      </c>
      <c r="S45" s="40">
        <v>0.184</v>
      </c>
      <c r="T45" s="26">
        <f>L45*S45</f>
        <v>2299.2318</v>
      </c>
      <c r="U45" s="40">
        <v>0.54</v>
      </c>
      <c r="V45" s="26">
        <f>L45*U45</f>
        <v>6747.7455000000009</v>
      </c>
      <c r="W45" s="40">
        <v>0.39</v>
      </c>
      <c r="X45" s="26">
        <f>W45*L45</f>
        <v>4873.3717500000002</v>
      </c>
      <c r="Y45" s="41">
        <v>3.4299999999999999E-3</v>
      </c>
      <c r="Z45" s="18">
        <f>L45*Y45</f>
        <v>42.860679750000003</v>
      </c>
      <c r="AA45" s="28">
        <f>IF(J45&gt;0,(AC45+AM45)/J45,0)</f>
        <v>3.2600611259160565E-3</v>
      </c>
      <c r="AB45" s="41">
        <v>3.5E-4</v>
      </c>
      <c r="AC45" s="38">
        <f>AB45*L45</f>
        <v>4.3735387499999998</v>
      </c>
      <c r="AD45" s="29">
        <v>0.19719999999999999</v>
      </c>
      <c r="AE45" s="42">
        <f>AH45*(1-AK45)*AD45</f>
        <v>41.453412</v>
      </c>
      <c r="AF45" s="29">
        <f>IF(AND(AD45&gt;0,AB45&gt;0,Y45&gt;0),((Y45-AB45)*AD45)/((AD45-AB45)*Y45),0)</f>
        <v>0.89955575829519008</v>
      </c>
      <c r="AG45" s="30">
        <f t="shared" si="1"/>
        <v>0.89429879163593629</v>
      </c>
      <c r="AH45" s="35">
        <v>231</v>
      </c>
      <c r="AI45" s="167">
        <v>226.4</v>
      </c>
      <c r="AJ45" s="175"/>
      <c r="AK45" s="40">
        <v>0.09</v>
      </c>
      <c r="AL45" s="29">
        <v>0.18870000000000001</v>
      </c>
      <c r="AM45" s="42">
        <f>AH45*(1-AK45)*AL45</f>
        <v>39.666627000000005</v>
      </c>
      <c r="AN45" s="18">
        <v>1.72</v>
      </c>
      <c r="AO45" s="18"/>
      <c r="AP45" s="122">
        <f>AP44+AH45-AO45</f>
        <v>413.53199999999913</v>
      </c>
      <c r="AQ45" s="123"/>
      <c r="AR45" s="44"/>
      <c r="AS45" s="49"/>
      <c r="AT45" s="42"/>
      <c r="AU45" s="42"/>
      <c r="AV45" s="42"/>
      <c r="AW45" s="42"/>
    </row>
    <row r="46" spans="1:49" x14ac:dyDescent="0.2">
      <c r="A46" s="197"/>
      <c r="B46" s="34">
        <v>3</v>
      </c>
      <c r="C46" s="11" t="s">
        <v>52</v>
      </c>
      <c r="D46" s="44">
        <v>18100</v>
      </c>
      <c r="E46" s="44">
        <v>2</v>
      </c>
      <c r="F46" s="44">
        <v>16171</v>
      </c>
      <c r="G46" s="38">
        <v>1.3</v>
      </c>
      <c r="H46" s="38">
        <v>5</v>
      </c>
      <c r="I46" s="44">
        <v>17491</v>
      </c>
      <c r="J46" s="44">
        <v>13880</v>
      </c>
      <c r="K46" s="40">
        <v>7.0000000000000007E-2</v>
      </c>
      <c r="L46" s="38">
        <f>J46*(1-K46)</f>
        <v>12908.4</v>
      </c>
      <c r="M46" s="29">
        <v>0.433</v>
      </c>
      <c r="N46" s="26">
        <f>L46*M46</f>
        <v>5589.3371999999999</v>
      </c>
      <c r="O46" s="40">
        <v>0.219</v>
      </c>
      <c r="P46" s="26">
        <f>L46*O46</f>
        <v>2826.9395999999997</v>
      </c>
      <c r="Q46" s="40">
        <v>0.34799999999999998</v>
      </c>
      <c r="R46" s="26">
        <f>L46*Q46</f>
        <v>4492.1232</v>
      </c>
      <c r="S46" s="40">
        <v>0.18099999999999999</v>
      </c>
      <c r="T46" s="26">
        <f>L46*S46</f>
        <v>2336.4204</v>
      </c>
      <c r="U46" s="40">
        <v>0.54700000000000004</v>
      </c>
      <c r="V46" s="26">
        <f>L46*U46</f>
        <v>7060.8948</v>
      </c>
      <c r="W46" s="40">
        <v>0.4</v>
      </c>
      <c r="X46" s="26">
        <f>W46*L46</f>
        <v>5163.3600000000006</v>
      </c>
      <c r="Y46" s="48">
        <v>3.3500000000000001E-3</v>
      </c>
      <c r="Z46" s="18">
        <f>L46*Y46</f>
        <v>43.243139999999997</v>
      </c>
      <c r="AA46" s="28">
        <f>IF(J46&gt;0,(AC46+AM46)/J46,0)</f>
        <v>3.0268769740634006E-3</v>
      </c>
      <c r="AB46" s="48">
        <v>3.3E-4</v>
      </c>
      <c r="AC46" s="38">
        <f>AB46*L46</f>
        <v>4.2597719999999999</v>
      </c>
      <c r="AD46" s="29">
        <v>0.2135</v>
      </c>
      <c r="AE46" s="42">
        <f>AH46*(1-AK46)*AD46</f>
        <v>39.764802000000003</v>
      </c>
      <c r="AF46" s="29">
        <f>IF(AND(AD46&gt;0,AB46&gt;0,Y46&gt;0),((Y46-AB46)*AD46)/((AD46-AB46)*Y46),0)</f>
        <v>0.90288810206134973</v>
      </c>
      <c r="AG46" s="30">
        <f t="shared" si="1"/>
        <v>0.89242963327249281</v>
      </c>
      <c r="AH46" s="44">
        <v>204</v>
      </c>
      <c r="AI46" s="168">
        <v>199.22</v>
      </c>
      <c r="AJ46" s="176"/>
      <c r="AK46" s="40">
        <v>8.6999999999999994E-2</v>
      </c>
      <c r="AL46" s="29">
        <v>0.20269999999999999</v>
      </c>
      <c r="AM46" s="42">
        <f>AH46*(1-AK46)*AL46</f>
        <v>37.753280400000001</v>
      </c>
      <c r="AN46" s="18">
        <v>1.65</v>
      </c>
      <c r="AO46" s="18"/>
      <c r="AP46" s="122">
        <f>AP45+AH46-AO46</f>
        <v>617.53199999999913</v>
      </c>
      <c r="AQ46" s="123"/>
      <c r="AR46" s="44"/>
      <c r="AS46" s="49"/>
      <c r="AT46" s="42"/>
      <c r="AU46" s="42"/>
      <c r="AV46" s="42"/>
      <c r="AW46" s="42"/>
    </row>
    <row r="47" spans="1:49" s="22" customFormat="1" ht="13.5" thickBot="1" x14ac:dyDescent="0.25">
      <c r="A47" s="198"/>
      <c r="B47" s="50" t="s">
        <v>38</v>
      </c>
      <c r="C47" s="51"/>
      <c r="D47" s="52">
        <f>SUM(D44:D46)</f>
        <v>40300</v>
      </c>
      <c r="E47" s="52"/>
      <c r="F47" s="52">
        <f>SUM(F44:F46)</f>
        <v>44431</v>
      </c>
      <c r="G47" s="53"/>
      <c r="H47" s="53"/>
      <c r="I47" s="52">
        <f>SUM(I44:I46)</f>
        <v>47391</v>
      </c>
      <c r="J47" s="52">
        <f>SUM(J44:J46)</f>
        <v>41239</v>
      </c>
      <c r="K47" s="21">
        <f>IF(J47&gt;0,(J44*K44+J45*K45+J46*K46)/J47,0)</f>
        <v>7.1973738451465846E-2</v>
      </c>
      <c r="L47" s="53">
        <f>L44+L45+L46</f>
        <v>38270.875</v>
      </c>
      <c r="M47" s="54">
        <f>IF(L47&gt;0,N47/L47,0)</f>
        <v>0.47686772709011754</v>
      </c>
      <c r="N47" s="55">
        <f>N44+N45+N46</f>
        <v>18250.145175000001</v>
      </c>
      <c r="O47" s="21">
        <f>IF(L47&gt;0,P47/L47,0)</f>
        <v>0.2312262137983519</v>
      </c>
      <c r="P47" s="55">
        <f>P44+P45+P46</f>
        <v>8849.2295250000006</v>
      </c>
      <c r="Q47" s="21">
        <f>IF(L47&gt;0,R47/L47,0)</f>
        <v>0.29190605911153061</v>
      </c>
      <c r="R47" s="55">
        <f>R44+R45+R46</f>
        <v>11171.5003</v>
      </c>
      <c r="S47" s="21">
        <f>IF(L47&gt;0,T47/L47,0)</f>
        <v>0.18332432822609884</v>
      </c>
      <c r="T47" s="55">
        <f>T44+T45+T46</f>
        <v>7015.9824500000004</v>
      </c>
      <c r="U47" s="21">
        <f>IF(L47&gt;0,V47/L47,0)</f>
        <v>0.54034383588041823</v>
      </c>
      <c r="V47" s="55">
        <f>V44+V45+V46</f>
        <v>20679.431400000001</v>
      </c>
      <c r="W47" s="21">
        <f>IF(L47&gt;0,X47/L47,0)</f>
        <v>0.39673489958094771</v>
      </c>
      <c r="X47" s="55">
        <f>X44+X45+X46</f>
        <v>15183.391750000003</v>
      </c>
      <c r="Y47" s="56">
        <f>IF(L47&gt;0,Z47/L47,0)</f>
        <v>3.3996547701091238E-3</v>
      </c>
      <c r="Z47" s="57">
        <f>SUM(Z44:Z46)</f>
        <v>130.10776275000001</v>
      </c>
      <c r="AA47" s="63">
        <f>IF(L47&gt;0,(AA44*L44+AA45*L45+AA46*L46)/L47,0)</f>
        <v>3.0016989814565256E-3</v>
      </c>
      <c r="AB47" s="56">
        <f>IF(J47&gt;0,(J44*AB44+J45*AB45+J46*AB46)/J47,0)</f>
        <v>3.3655156526588909E-4</v>
      </c>
      <c r="AC47" s="53">
        <f>SUM(AC44:AC46)</f>
        <v>12.87930525</v>
      </c>
      <c r="AD47" s="54">
        <f>IF(J47&gt;0,(J44*AD44+J45*AD45+J46*AD46)/J47,0)</f>
        <v>0.20026806663595142</v>
      </c>
      <c r="AE47" s="59">
        <f>SUM(AE44:AE46)</f>
        <v>114.844604</v>
      </c>
      <c r="AF47" s="54">
        <f>IF(AND(Z47&gt;0),((Z44*AF44+Z45*AF45+Z46*AF46)/Z47),0)</f>
        <v>0.90253192673254135</v>
      </c>
      <c r="AG47" s="58">
        <f t="shared" si="1"/>
        <v>0.8894256988316942</v>
      </c>
      <c r="AH47" s="52">
        <f>SUM(AH44:AH46)</f>
        <v>628</v>
      </c>
      <c r="AI47" s="169">
        <f>SUM(AI44:AI46)</f>
        <v>616</v>
      </c>
      <c r="AJ47" s="177">
        <f>(AI47+AJ43)-AO47</f>
        <v>528.19399999999962</v>
      </c>
      <c r="AK47" s="21">
        <f>IF(AH47&gt;0,(AK44*AH44+AK45*AH45+AK46*AH46)/AH47,0)</f>
        <v>8.6874203821656046E-2</v>
      </c>
      <c r="AL47" s="54">
        <f>IF(J47&gt;0,(AL44*J44+AL45*J45+AL46*J46)/J47,0)</f>
        <v>0.19361355270496375</v>
      </c>
      <c r="AM47" s="59">
        <f>SUM(AM44:AM46)</f>
        <v>110.9224107</v>
      </c>
      <c r="AN47" s="57"/>
      <c r="AO47" s="57">
        <f>SUM(AO44:AO46)</f>
        <v>977.84</v>
      </c>
      <c r="AP47" s="124"/>
      <c r="AQ47" s="125">
        <f>AP46</f>
        <v>617.53199999999913</v>
      </c>
      <c r="AR47" s="52">
        <f>SUM(AR44:AR46)</f>
        <v>0</v>
      </c>
      <c r="AS47" s="60"/>
      <c r="AT47" s="59"/>
      <c r="AU47" s="59"/>
      <c r="AV47" s="59"/>
      <c r="AW47" s="59"/>
    </row>
    <row r="48" spans="1:49" x14ac:dyDescent="0.2">
      <c r="A48" s="196">
        <v>12</v>
      </c>
      <c r="B48" s="23">
        <v>1</v>
      </c>
      <c r="C48" s="11" t="s">
        <v>53</v>
      </c>
      <c r="D48" s="12">
        <v>8021</v>
      </c>
      <c r="E48" s="12">
        <v>1</v>
      </c>
      <c r="F48" s="12">
        <v>10895</v>
      </c>
      <c r="G48" s="13">
        <v>2.1</v>
      </c>
      <c r="H48" s="13">
        <v>3.7</v>
      </c>
      <c r="I48" s="12">
        <v>12175</v>
      </c>
      <c r="J48" s="12">
        <v>14438</v>
      </c>
      <c r="K48" s="14">
        <v>6.6000000000000003E-2</v>
      </c>
      <c r="L48" s="25">
        <f>J48*(1-K48)</f>
        <v>13485.091999999999</v>
      </c>
      <c r="M48" s="15">
        <v>0.59899999999999998</v>
      </c>
      <c r="N48" s="26">
        <f>L48*M48</f>
        <v>8077.570107999999</v>
      </c>
      <c r="O48" s="14">
        <v>0.36199999999999999</v>
      </c>
      <c r="P48" s="26">
        <f>L48*O48</f>
        <v>4881.6033039999993</v>
      </c>
      <c r="Q48" s="16">
        <v>3.9E-2</v>
      </c>
      <c r="R48" s="26">
        <f>L48*Q48</f>
        <v>525.918588</v>
      </c>
      <c r="S48" s="16">
        <v>0.17499999999999999</v>
      </c>
      <c r="T48" s="26">
        <f>L48*S48</f>
        <v>2359.8910999999998</v>
      </c>
      <c r="U48" s="16">
        <v>0.54100000000000004</v>
      </c>
      <c r="V48" s="26">
        <f>L48*U48</f>
        <v>7295.4347719999996</v>
      </c>
      <c r="W48" s="16">
        <v>0.41</v>
      </c>
      <c r="X48" s="26">
        <f>W48*L48</f>
        <v>5528.8877199999988</v>
      </c>
      <c r="Y48" s="17">
        <v>3.3700000000000002E-3</v>
      </c>
      <c r="Z48" s="61">
        <f>L48*Y48</f>
        <v>45.444760039999998</v>
      </c>
      <c r="AA48" s="28">
        <f>IF(J48&gt;0,(AC48+AM48)/J48,0)</f>
        <v>3.0183007951239786E-3</v>
      </c>
      <c r="AB48" s="17">
        <v>3.4000000000000002E-4</v>
      </c>
      <c r="AC48" s="25">
        <f>AB48*L48</f>
        <v>4.5849312800000002</v>
      </c>
      <c r="AD48" s="141">
        <v>0.2225</v>
      </c>
      <c r="AE48" s="31">
        <f>AH48*(1-AK48)*AD48</f>
        <v>41.373429999999999</v>
      </c>
      <c r="AF48" s="29">
        <f>IF(AND(AD48&gt;0,AB48&gt;0,Y48&gt;0),((Y48-AB48)*AD48)/((AD48-AB48)*Y48),0)</f>
        <v>0.90048581555357765</v>
      </c>
      <c r="AG48" s="62">
        <f t="shared" si="1"/>
        <v>0.88879489803059075</v>
      </c>
      <c r="AH48" s="12">
        <v>203</v>
      </c>
      <c r="AI48" s="170">
        <v>198.42099999999999</v>
      </c>
      <c r="AJ48" s="174"/>
      <c r="AK48" s="14">
        <v>8.4000000000000005E-2</v>
      </c>
      <c r="AL48" s="15">
        <v>0.2097</v>
      </c>
      <c r="AM48" s="31">
        <f>AH48*(1-AK48)*AL48</f>
        <v>38.993295600000003</v>
      </c>
      <c r="AN48" s="19">
        <v>1.75</v>
      </c>
      <c r="AO48" s="19">
        <v>514.20000000000005</v>
      </c>
      <c r="AP48" s="119">
        <f>AP46+AH48-AO48+AQ48</f>
        <v>326.33199999999908</v>
      </c>
      <c r="AQ48" s="120">
        <v>20</v>
      </c>
      <c r="AR48" s="12"/>
      <c r="AS48" s="32"/>
      <c r="AT48" s="20"/>
      <c r="AU48" s="20"/>
      <c r="AV48" s="20"/>
      <c r="AW48" s="20"/>
    </row>
    <row r="49" spans="1:49" x14ac:dyDescent="0.2">
      <c r="A49" s="197"/>
      <c r="B49" s="34">
        <v>2</v>
      </c>
      <c r="C49" s="11" t="s">
        <v>50</v>
      </c>
      <c r="D49" s="35">
        <v>19579</v>
      </c>
      <c r="E49" s="44">
        <v>3</v>
      </c>
      <c r="F49" s="35">
        <v>14586</v>
      </c>
      <c r="G49" s="36">
        <v>1.4</v>
      </c>
      <c r="H49" s="38">
        <v>3.1</v>
      </c>
      <c r="I49" s="35">
        <v>16337</v>
      </c>
      <c r="J49" s="35">
        <v>14698</v>
      </c>
      <c r="K49" s="66">
        <v>7.2999999999999995E-2</v>
      </c>
      <c r="L49" s="38">
        <f>J49*(1-K49)</f>
        <v>13625.046</v>
      </c>
      <c r="M49" s="39">
        <v>0.61199999999999999</v>
      </c>
      <c r="N49" s="26">
        <f>L49*M49</f>
        <v>8338.5281520000008</v>
      </c>
      <c r="O49" s="37">
        <v>0.17</v>
      </c>
      <c r="P49" s="26">
        <f>L49*O49</f>
        <v>2316.2578200000003</v>
      </c>
      <c r="Q49" s="40">
        <v>0.218</v>
      </c>
      <c r="R49" s="26">
        <f>L49*Q49</f>
        <v>2970.2600280000001</v>
      </c>
      <c r="S49" s="40">
        <v>0.19</v>
      </c>
      <c r="T49" s="26">
        <f>L49*S49</f>
        <v>2588.7587400000002</v>
      </c>
      <c r="U49" s="40">
        <v>0.51800000000000002</v>
      </c>
      <c r="V49" s="26">
        <f>L49*U49</f>
        <v>7057.7738280000003</v>
      </c>
      <c r="W49" s="40">
        <v>0.4</v>
      </c>
      <c r="X49" s="26">
        <f>W49*L49</f>
        <v>5450.0184000000008</v>
      </c>
      <c r="Y49" s="41">
        <v>3.2499999999999999E-3</v>
      </c>
      <c r="Z49" s="18">
        <f>L49*Y49</f>
        <v>44.281399499999999</v>
      </c>
      <c r="AA49" s="28">
        <f>IF(J49&gt;0,(AC49+AM49)/J49,0)</f>
        <v>2.8068798190229965E-3</v>
      </c>
      <c r="AB49" s="41">
        <v>3.3E-4</v>
      </c>
      <c r="AC49" s="38">
        <f>AB49*L49</f>
        <v>4.49626518</v>
      </c>
      <c r="AD49" s="29">
        <v>0.24010000000000001</v>
      </c>
      <c r="AE49" s="42">
        <f>AH49*(1-AK49)*AD49</f>
        <v>40.7286432</v>
      </c>
      <c r="AF49" s="29">
        <f>IF(AND(AD49&gt;0,AB49&gt;0,Y49&gt;0),((Y49-AB49)*AD49)/((AD49-AB49)*Y49),0)</f>
        <v>0.89969810812284845</v>
      </c>
      <c r="AG49" s="30">
        <f t="shared" si="1"/>
        <v>0.88377758576638399</v>
      </c>
      <c r="AH49" s="35">
        <v>186</v>
      </c>
      <c r="AI49" s="167">
        <v>182.12799999999999</v>
      </c>
      <c r="AJ49" s="175"/>
      <c r="AK49" s="66">
        <v>8.7999999999999995E-2</v>
      </c>
      <c r="AL49" s="67">
        <v>0.2167</v>
      </c>
      <c r="AM49" s="42">
        <f>AH49*(1-AK49)*AL49</f>
        <v>36.759254400000003</v>
      </c>
      <c r="AN49" s="18">
        <v>1.65</v>
      </c>
      <c r="AO49" s="18"/>
      <c r="AP49" s="122">
        <f>AP48+AH49-AO49</f>
        <v>512.33199999999908</v>
      </c>
      <c r="AQ49" s="123"/>
      <c r="AR49" s="44"/>
      <c r="AS49" s="49"/>
      <c r="AT49" s="42"/>
      <c r="AU49" s="42"/>
      <c r="AV49" s="42"/>
      <c r="AW49" s="42"/>
    </row>
    <row r="50" spans="1:49" x14ac:dyDescent="0.2">
      <c r="A50" s="197"/>
      <c r="B50" s="34">
        <v>3</v>
      </c>
      <c r="C50" s="11" t="s">
        <v>52</v>
      </c>
      <c r="D50" s="44">
        <v>15600</v>
      </c>
      <c r="E50" s="44">
        <v>4</v>
      </c>
      <c r="F50" s="44">
        <v>16722</v>
      </c>
      <c r="G50" s="38">
        <v>1.5</v>
      </c>
      <c r="H50" s="38">
        <v>3.9</v>
      </c>
      <c r="I50" s="44">
        <v>17358</v>
      </c>
      <c r="J50" s="44">
        <v>14719</v>
      </c>
      <c r="K50" s="66">
        <v>6.8000000000000005E-2</v>
      </c>
      <c r="L50" s="38">
        <f>J50*(1-K50)</f>
        <v>13718.107999999998</v>
      </c>
      <c r="M50" s="29">
        <v>0.62</v>
      </c>
      <c r="N50" s="26">
        <f>L50*M50</f>
        <v>8505.2269599999981</v>
      </c>
      <c r="O50" s="40">
        <v>0.152</v>
      </c>
      <c r="P50" s="26">
        <f>L50*O50</f>
        <v>2085.1524159999999</v>
      </c>
      <c r="Q50" s="40">
        <v>0.22800000000000001</v>
      </c>
      <c r="R50" s="26">
        <f>L50*Q50</f>
        <v>3127.7286239999999</v>
      </c>
      <c r="S50" s="40">
        <v>0.183</v>
      </c>
      <c r="T50" s="26">
        <f>L50*S50</f>
        <v>2510.4137639999994</v>
      </c>
      <c r="U50" s="40">
        <v>0.54200000000000004</v>
      </c>
      <c r="V50" s="26">
        <f>L50*U50</f>
        <v>7435.2145359999995</v>
      </c>
      <c r="W50" s="40">
        <v>0.4</v>
      </c>
      <c r="X50" s="26">
        <f>W50*L50</f>
        <v>5487.2431999999999</v>
      </c>
      <c r="Y50" s="48">
        <v>3.2299999999999998E-3</v>
      </c>
      <c r="Z50" s="18">
        <f>L50*Y50</f>
        <v>44.309488839999993</v>
      </c>
      <c r="AA50" s="28">
        <f>IF(J50&gt;0,(AC50+AM50)/J50,0)</f>
        <v>2.8076069529179974E-3</v>
      </c>
      <c r="AB50" s="48">
        <v>3.3E-4</v>
      </c>
      <c r="AC50" s="38">
        <f>AB50*L50</f>
        <v>4.5269756399999999</v>
      </c>
      <c r="AD50" s="29">
        <v>0.24590000000000001</v>
      </c>
      <c r="AE50" s="42">
        <f>AH50*(1-AK50)*AD50</f>
        <v>38.390645700000007</v>
      </c>
      <c r="AF50" s="29">
        <f>IF(AND(AD50&gt;0,AB50&gt;0,Y50&gt;0),((Y50-AB50)*AD50)/((AD50-AB50)*Y50),0)</f>
        <v>0.89903933617006038</v>
      </c>
      <c r="AG50" s="30">
        <f t="shared" si="1"/>
        <v>0.88369943442938526</v>
      </c>
      <c r="AH50" s="44">
        <v>171</v>
      </c>
      <c r="AI50" s="168">
        <v>167.48699999999999</v>
      </c>
      <c r="AJ50" s="176"/>
      <c r="AK50" s="66">
        <v>8.6999999999999994E-2</v>
      </c>
      <c r="AL50" s="67">
        <v>0.23569999999999999</v>
      </c>
      <c r="AM50" s="42">
        <f>AH50*(1-AK50)*AL50</f>
        <v>36.798191100000004</v>
      </c>
      <c r="AN50" s="18">
        <v>1.65</v>
      </c>
      <c r="AO50" s="18"/>
      <c r="AP50" s="122">
        <f>AP49+AH50-AO50</f>
        <v>683.33199999999908</v>
      </c>
      <c r="AQ50" s="123"/>
      <c r="AR50" s="44"/>
      <c r="AS50" s="49"/>
      <c r="AT50" s="42"/>
      <c r="AU50" s="42"/>
      <c r="AV50" s="42"/>
      <c r="AW50" s="42"/>
    </row>
    <row r="51" spans="1:49" s="22" customFormat="1" ht="13.5" thickBot="1" x14ac:dyDescent="0.25">
      <c r="A51" s="198"/>
      <c r="B51" s="50" t="s">
        <v>38</v>
      </c>
      <c r="C51" s="51"/>
      <c r="D51" s="52">
        <f>SUM(D48:D50)</f>
        <v>43200</v>
      </c>
      <c r="E51" s="68"/>
      <c r="F51" s="52">
        <f>SUM(F48:F50)</f>
        <v>42203</v>
      </c>
      <c r="G51" s="53"/>
      <c r="H51" s="69"/>
      <c r="I51" s="52">
        <f>SUM(I48:I50)</f>
        <v>45870</v>
      </c>
      <c r="J51" s="52">
        <f>SUM(J48:J50)</f>
        <v>43855</v>
      </c>
      <c r="K51" s="21">
        <f>IF(J51&gt;0,(J48*K48+J49*K49+J50*K50)/J51,0)</f>
        <v>6.9017307034545658E-2</v>
      </c>
      <c r="L51" s="53">
        <f>L48+L49+L50</f>
        <v>40828.245999999999</v>
      </c>
      <c r="M51" s="54">
        <f>IF(L51&gt;0,N51/L51,0)</f>
        <v>0.61039421629819712</v>
      </c>
      <c r="N51" s="55">
        <f>N48+N49+N50</f>
        <v>24921.325219999999</v>
      </c>
      <c r="O51" s="21">
        <f>IF(L51&gt;0,P51/L51,0)</f>
        <v>0.2273674343002636</v>
      </c>
      <c r="P51" s="55">
        <f>P48+P49+P50</f>
        <v>9283.0135399999999</v>
      </c>
      <c r="Q51" s="21">
        <f>IF(L51&gt;0,R51/L51,0)</f>
        <v>0.16223834940153933</v>
      </c>
      <c r="R51" s="55">
        <f>R48+R49+R50</f>
        <v>6623.9072400000005</v>
      </c>
      <c r="S51" s="21">
        <f>IF(L51&gt;0,T51/L51,0)</f>
        <v>0.18269370680288347</v>
      </c>
      <c r="T51" s="55">
        <f>T48+T49+T50</f>
        <v>7459.063603999999</v>
      </c>
      <c r="U51" s="21">
        <f>IF(L51&gt;0,V51/L51,0)</f>
        <v>0.53366052355028915</v>
      </c>
      <c r="V51" s="55">
        <f>V48+V49+V50</f>
        <v>21788.423135999998</v>
      </c>
      <c r="W51" s="21">
        <f>IF(L51&gt;0,X51/L51,0)</f>
        <v>0.40330288300898354</v>
      </c>
      <c r="X51" s="55">
        <f>X48+X49+X50</f>
        <v>16466.14932</v>
      </c>
      <c r="Y51" s="56">
        <f>IF(L51&gt;0,Z51/L51,0)</f>
        <v>3.2829146855831133E-3</v>
      </c>
      <c r="Z51" s="57">
        <f>SUM(Z48:Z50)</f>
        <v>134.03564838</v>
      </c>
      <c r="AA51" s="63">
        <f>IF(L51&gt;0,(AA48*L48+AA49*L49+AA50*L50)/L51,0)</f>
        <v>2.8769540077293551E-3</v>
      </c>
      <c r="AB51" s="56">
        <f>IF(J51&gt;0,(J48*AB48+J49*AB49+J50*AB50)/J51,0)</f>
        <v>3.3329221297457532E-4</v>
      </c>
      <c r="AC51" s="53">
        <f>SUM(AC48:AC50)</f>
        <v>13.608172100000001</v>
      </c>
      <c r="AD51" s="54">
        <f>IF(J51&gt;0,(J48*AD48+J49*AD49+J50*AD50)/J51,0)</f>
        <v>0.23625235206931935</v>
      </c>
      <c r="AE51" s="59">
        <f>SUM(AE48:AE50)</f>
        <v>120.49271890000001</v>
      </c>
      <c r="AF51" s="54">
        <f>IF(AND(Z51&gt;0),((Z48*AF48+Z49*AF49+Z50*AF50)/Z51),0)</f>
        <v>0.8997474034167563</v>
      </c>
      <c r="AG51" s="58">
        <f t="shared" si="1"/>
        <v>0.8854878004201624</v>
      </c>
      <c r="AH51" s="52">
        <f>SUM(AH48:AH50)</f>
        <v>560</v>
      </c>
      <c r="AI51" s="169">
        <f>SUM(AI48:AI50)</f>
        <v>548.03599999999994</v>
      </c>
      <c r="AJ51" s="177">
        <f>(AI51+AJ47)-AO51</f>
        <v>562.02999999999952</v>
      </c>
      <c r="AK51" s="21">
        <f>IF(AH51&gt;0,(AK48*AH48+AK49*AH49+AK50*AH50)/AH51,0)</f>
        <v>8.6244642857142853E-2</v>
      </c>
      <c r="AL51" s="54">
        <f>IF(J51&gt;0,(AL48*J48+AL49*J49+AL50*J50)/J51,0)</f>
        <v>0.22077239767415346</v>
      </c>
      <c r="AM51" s="59">
        <f>SUM(AM48:AM50)</f>
        <v>112.55074110000001</v>
      </c>
      <c r="AN51" s="70"/>
      <c r="AO51" s="57">
        <f>SUM(AO48:AO50)</f>
        <v>514.20000000000005</v>
      </c>
      <c r="AP51" s="124"/>
      <c r="AQ51" s="125">
        <f>AP50</f>
        <v>683.33199999999908</v>
      </c>
      <c r="AR51" s="52">
        <f>SUM(AR48:AR50)</f>
        <v>0</v>
      </c>
      <c r="AS51" s="71"/>
      <c r="AT51" s="72"/>
      <c r="AU51" s="72"/>
      <c r="AV51" s="72"/>
      <c r="AW51" s="72"/>
    </row>
    <row r="52" spans="1:49" x14ac:dyDescent="0.2">
      <c r="A52" s="196">
        <v>13</v>
      </c>
      <c r="B52" s="23">
        <v>1</v>
      </c>
      <c r="C52" s="11" t="s">
        <v>53</v>
      </c>
      <c r="D52" s="12">
        <v>19547</v>
      </c>
      <c r="E52" s="12">
        <v>0</v>
      </c>
      <c r="F52" s="12">
        <v>15983</v>
      </c>
      <c r="G52" s="13">
        <v>1.5</v>
      </c>
      <c r="H52" s="13">
        <v>4.0999999999999996</v>
      </c>
      <c r="I52" s="12">
        <v>16989</v>
      </c>
      <c r="J52" s="12">
        <v>14782</v>
      </c>
      <c r="K52" s="14">
        <v>7.2999999999999995E-2</v>
      </c>
      <c r="L52" s="25">
        <f>J52*(1-K52)</f>
        <v>13702.914000000001</v>
      </c>
      <c r="M52" s="15">
        <v>0.72799999999999998</v>
      </c>
      <c r="N52" s="26">
        <f>L52*M52</f>
        <v>9975.7213919999995</v>
      </c>
      <c r="O52" s="14">
        <v>0.23200000000000001</v>
      </c>
      <c r="P52" s="26">
        <f>L52*O52</f>
        <v>3179.0760480000004</v>
      </c>
      <c r="Q52" s="16">
        <v>0.04</v>
      </c>
      <c r="R52" s="26">
        <f>L52*Q52</f>
        <v>548.11656000000005</v>
      </c>
      <c r="S52" s="16">
        <v>0.20300000000000001</v>
      </c>
      <c r="T52" s="26">
        <f>L52*S52</f>
        <v>2781.6915420000005</v>
      </c>
      <c r="U52" s="16">
        <v>0.48699999999999999</v>
      </c>
      <c r="V52" s="26">
        <f>L52*U52</f>
        <v>6673.3191180000003</v>
      </c>
      <c r="W52" s="16">
        <v>0.4</v>
      </c>
      <c r="X52" s="26">
        <f>W52*L52</f>
        <v>5481.1656000000003</v>
      </c>
      <c r="Y52" s="17">
        <v>3.2399999999999998E-3</v>
      </c>
      <c r="Z52" s="61">
        <f>L52*Y52</f>
        <v>44.397441360000002</v>
      </c>
      <c r="AA52" s="28">
        <f>IF(J52&gt;0,(AC52+AM52)/J52,0)</f>
        <v>3.1529845880124479E-3</v>
      </c>
      <c r="AB52" s="17">
        <v>3.6999999999999999E-4</v>
      </c>
      <c r="AC52" s="25">
        <f>AB52*L52</f>
        <v>5.0700781800000003</v>
      </c>
      <c r="AD52" s="141">
        <v>0.22009999999999999</v>
      </c>
      <c r="AE52" s="31">
        <f>AH52*(1-AK52)*AD52</f>
        <v>39.271342500000003</v>
      </c>
      <c r="AF52" s="29">
        <f>IF(AND(AD52&gt;0,AB52&gt;0,Y52&gt;0),((Y52-AB52)*AD52)/((AD52-AB52)*Y52),0)</f>
        <v>0.88729405842074416</v>
      </c>
      <c r="AG52" s="62">
        <f t="shared" si="1"/>
        <v>0.88405594119078112</v>
      </c>
      <c r="AH52" s="12">
        <v>195</v>
      </c>
      <c r="AI52" s="170">
        <v>190.41</v>
      </c>
      <c r="AJ52" s="174"/>
      <c r="AK52" s="14">
        <v>8.5000000000000006E-2</v>
      </c>
      <c r="AL52" s="15">
        <v>0.23280000000000001</v>
      </c>
      <c r="AM52" s="31">
        <f>AH52*(1-AK52)*AL52</f>
        <v>41.53734</v>
      </c>
      <c r="AN52" s="19">
        <v>1.65</v>
      </c>
      <c r="AO52" s="19"/>
      <c r="AP52" s="119">
        <f>AP50+AH52-AO52</f>
        <v>878.33199999999908</v>
      </c>
      <c r="AQ52" s="120"/>
      <c r="AR52" s="12"/>
      <c r="AS52" s="32"/>
      <c r="AT52" s="20"/>
      <c r="AU52" s="20"/>
      <c r="AV52" s="20"/>
      <c r="AW52" s="20"/>
    </row>
    <row r="53" spans="1:49" x14ac:dyDescent="0.2">
      <c r="A53" s="197"/>
      <c r="B53" s="34">
        <v>2</v>
      </c>
      <c r="C53" s="11" t="s">
        <v>50</v>
      </c>
      <c r="D53" s="35">
        <v>19153</v>
      </c>
      <c r="E53" s="44">
        <v>2</v>
      </c>
      <c r="F53" s="35">
        <v>14981</v>
      </c>
      <c r="G53" s="36">
        <v>1</v>
      </c>
      <c r="H53" s="38">
        <v>4.2</v>
      </c>
      <c r="I53" s="35">
        <v>16328</v>
      </c>
      <c r="J53" s="35">
        <v>14938</v>
      </c>
      <c r="K53" s="66">
        <v>7.5999999999999998E-2</v>
      </c>
      <c r="L53" s="38">
        <f>J53*(1-K53)</f>
        <v>13802.712000000001</v>
      </c>
      <c r="M53" s="39">
        <v>0.72899999999999998</v>
      </c>
      <c r="N53" s="26">
        <f>L53*M53</f>
        <v>10062.177048000001</v>
      </c>
      <c r="O53" s="37">
        <v>0.09</v>
      </c>
      <c r="P53" s="26">
        <f>L53*O53</f>
        <v>1242.2440800000002</v>
      </c>
      <c r="Q53" s="40">
        <v>0.18099999999999999</v>
      </c>
      <c r="R53" s="26">
        <f>L53*Q53</f>
        <v>2498.290872</v>
      </c>
      <c r="S53" s="40">
        <v>0.20899999999999999</v>
      </c>
      <c r="T53" s="26">
        <f>L53*S53</f>
        <v>2884.7668080000003</v>
      </c>
      <c r="U53" s="40">
        <v>0.499</v>
      </c>
      <c r="V53" s="26">
        <f>L53*U53</f>
        <v>6887.553288000001</v>
      </c>
      <c r="W53" s="40">
        <v>0.4</v>
      </c>
      <c r="X53" s="26">
        <f>W53*L53</f>
        <v>5521.0848000000005</v>
      </c>
      <c r="Y53" s="41">
        <v>3.2799999999999999E-3</v>
      </c>
      <c r="Z53" s="18">
        <f>L53*Y53</f>
        <v>45.272895360000007</v>
      </c>
      <c r="AA53" s="28">
        <f>IF(J53&gt;0,(AC53+AM53)/J53,0)</f>
        <v>2.9312489837997058E-3</v>
      </c>
      <c r="AB53" s="41">
        <v>3.6000000000000002E-4</v>
      </c>
      <c r="AC53" s="38">
        <f>AB53*L53</f>
        <v>4.9689763200000012</v>
      </c>
      <c r="AD53" s="29">
        <v>0.20880000000000001</v>
      </c>
      <c r="AE53" s="42">
        <f>AH53*(1-AK53)*AD53</f>
        <v>39.080052000000009</v>
      </c>
      <c r="AF53" s="29">
        <f>IF(AND(AD53&gt;0,AB53&gt;0,Y53&gt;0),((Y53-AB53)*AD53)/((AD53-AB53)*Y53),0)</f>
        <v>0.89178145667467035</v>
      </c>
      <c r="AG53" s="30">
        <f t="shared" si="1"/>
        <v>0.87871070368341742</v>
      </c>
      <c r="AH53" s="35">
        <v>205</v>
      </c>
      <c r="AI53" s="167">
        <v>200.06</v>
      </c>
      <c r="AJ53" s="175"/>
      <c r="AK53" s="66">
        <v>8.6999999999999994E-2</v>
      </c>
      <c r="AL53" s="67">
        <v>0.2074</v>
      </c>
      <c r="AM53" s="42">
        <f>AH53*(1-AK53)*AL53</f>
        <v>38.818021000000002</v>
      </c>
      <c r="AN53" s="18">
        <v>1.7</v>
      </c>
      <c r="AO53" s="18"/>
      <c r="AP53" s="122">
        <f>AP52+AH53-AO53</f>
        <v>1083.331999999999</v>
      </c>
      <c r="AQ53" s="123"/>
      <c r="AR53" s="44"/>
      <c r="AS53" s="49"/>
      <c r="AT53" s="42"/>
      <c r="AU53" s="42"/>
      <c r="AV53" s="42"/>
      <c r="AW53" s="42"/>
    </row>
    <row r="54" spans="1:49" x14ac:dyDescent="0.2">
      <c r="A54" s="197"/>
      <c r="B54" s="34">
        <v>3</v>
      </c>
      <c r="C54" s="47" t="s">
        <v>51</v>
      </c>
      <c r="D54" s="44">
        <v>15740</v>
      </c>
      <c r="E54" s="44">
        <v>3</v>
      </c>
      <c r="F54" s="44">
        <v>17400</v>
      </c>
      <c r="G54" s="38">
        <v>1</v>
      </c>
      <c r="H54" s="38">
        <v>5.5</v>
      </c>
      <c r="I54" s="44">
        <v>18481</v>
      </c>
      <c r="J54" s="44">
        <v>14985</v>
      </c>
      <c r="K54" s="66">
        <v>7.2999999999999995E-2</v>
      </c>
      <c r="L54" s="38">
        <f>J54*(1-K54)</f>
        <v>13891.095000000001</v>
      </c>
      <c r="M54" s="29">
        <v>0.75600000000000001</v>
      </c>
      <c r="N54" s="26">
        <f>L54*M54</f>
        <v>10501.667820000001</v>
      </c>
      <c r="O54" s="40">
        <v>0.16400000000000001</v>
      </c>
      <c r="P54" s="26">
        <f>L54*O54</f>
        <v>2278.1395800000005</v>
      </c>
      <c r="Q54" s="40">
        <v>0.08</v>
      </c>
      <c r="R54" s="26">
        <f>L54*Q54</f>
        <v>1111.2876000000001</v>
      </c>
      <c r="S54" s="40">
        <v>0.19</v>
      </c>
      <c r="T54" s="26">
        <f>L54*S54</f>
        <v>2639.3080500000001</v>
      </c>
      <c r="U54" s="40">
        <v>0.52800000000000002</v>
      </c>
      <c r="V54" s="26">
        <f>L54*U54</f>
        <v>7334.498160000001</v>
      </c>
      <c r="W54" s="40">
        <v>0.4</v>
      </c>
      <c r="X54" s="26">
        <f>W54*L54</f>
        <v>5556.438000000001</v>
      </c>
      <c r="Y54" s="48">
        <v>3.31E-3</v>
      </c>
      <c r="Z54" s="18">
        <f>L54*Y54</f>
        <v>45.979524450000007</v>
      </c>
      <c r="AA54" s="28">
        <f>IF(J54&gt;0,(AC54+AM54)/J54,0)</f>
        <v>3.2002109909909913E-3</v>
      </c>
      <c r="AB54" s="48">
        <v>3.6000000000000002E-4</v>
      </c>
      <c r="AC54" s="38">
        <f>AB54*L54</f>
        <v>5.0007942000000005</v>
      </c>
      <c r="AD54" s="29">
        <v>0.21299999999999999</v>
      </c>
      <c r="AE54" s="42">
        <f>AH54*(1-AK54)*AD54</f>
        <v>43.755524999999999</v>
      </c>
      <c r="AF54" s="29">
        <f>IF(AND(AD54&gt;0,AB54&gt;0,Y54&gt;0),((Y54-AB54)*AD54)/((AD54-AB54)*Y54),0)</f>
        <v>0.89274753977617594</v>
      </c>
      <c r="AG54" s="30">
        <f t="shared" si="1"/>
        <v>0.88903804219976457</v>
      </c>
      <c r="AH54" s="44">
        <v>225</v>
      </c>
      <c r="AI54" s="168">
        <v>219.88</v>
      </c>
      <c r="AJ54" s="176"/>
      <c r="AK54" s="66">
        <v>8.6999999999999994E-2</v>
      </c>
      <c r="AL54" s="67">
        <v>0.20910000000000001</v>
      </c>
      <c r="AM54" s="42">
        <f>AH54*(1-AK54)*AL54</f>
        <v>42.954367500000004</v>
      </c>
      <c r="AN54" s="18">
        <v>1.7</v>
      </c>
      <c r="AO54" s="18"/>
      <c r="AP54" s="122">
        <f>AP53+AH54-AO54</f>
        <v>1308.331999999999</v>
      </c>
      <c r="AQ54" s="123"/>
      <c r="AR54" s="44"/>
      <c r="AS54" s="49"/>
      <c r="AT54" s="42"/>
      <c r="AU54" s="42"/>
      <c r="AV54" s="42"/>
      <c r="AW54" s="42"/>
    </row>
    <row r="55" spans="1:49" s="22" customFormat="1" ht="13.5" thickBot="1" x14ac:dyDescent="0.25">
      <c r="A55" s="198"/>
      <c r="B55" s="50" t="s">
        <v>38</v>
      </c>
      <c r="C55" s="51"/>
      <c r="D55" s="52">
        <f>SUM(D52:D54)</f>
        <v>54440</v>
      </c>
      <c r="E55" s="68"/>
      <c r="F55" s="52">
        <f>SUM(F52:F54)</f>
        <v>48364</v>
      </c>
      <c r="G55" s="53"/>
      <c r="H55" s="69"/>
      <c r="I55" s="52">
        <f>SUM(I52:I54)</f>
        <v>51798</v>
      </c>
      <c r="J55" s="52">
        <f>SUM(J52:J54)</f>
        <v>44705</v>
      </c>
      <c r="K55" s="21">
        <f>IF(J55&gt;0,(J52*K52+J53*K53+J54*K54)/J55,0)</f>
        <v>7.4002438206017207E-2</v>
      </c>
      <c r="L55" s="53">
        <f>L52+L53+L54</f>
        <v>41396.721000000005</v>
      </c>
      <c r="M55" s="54">
        <f>IF(L55&gt;0,N55/L55,0)</f>
        <v>0.73772911289278187</v>
      </c>
      <c r="N55" s="55">
        <f>N52+N53+N54</f>
        <v>30539.56626</v>
      </c>
      <c r="O55" s="21">
        <f>IF(L55&gt;0,P55/L55,0)</f>
        <v>0.16183551610283334</v>
      </c>
      <c r="P55" s="55">
        <f>P52+P53+P54</f>
        <v>6699.4597080000003</v>
      </c>
      <c r="Q55" s="21">
        <f>IF(L55&gt;0,R55/L55,0)</f>
        <v>0.1004353710043846</v>
      </c>
      <c r="R55" s="55">
        <f>R52+R53+R54</f>
        <v>4157.6950319999996</v>
      </c>
      <c r="S55" s="21">
        <f>IF(L55&gt;0,T55/L55,0)</f>
        <v>0.20063826794397555</v>
      </c>
      <c r="T55" s="55">
        <f>T52+T53+T54</f>
        <v>8305.7664000000004</v>
      </c>
      <c r="U55" s="21">
        <f>IF(L55&gt;0,V55/L55,0)</f>
        <v>0.50475907417884625</v>
      </c>
      <c r="V55" s="55">
        <f>V52+V53+V54</f>
        <v>20895.370566000005</v>
      </c>
      <c r="W55" s="21">
        <f>IF(L55&gt;0,X55/L55,0)</f>
        <v>0.4</v>
      </c>
      <c r="X55" s="55">
        <f>X52+X53+X54</f>
        <v>16558.688400000003</v>
      </c>
      <c r="Y55" s="56">
        <f>IF(L55&gt;0,Z55/L55,0)</f>
        <v>3.2768262290629249E-3</v>
      </c>
      <c r="Z55" s="57">
        <f>SUM(Z52:Z54)</f>
        <v>135.64986117000001</v>
      </c>
      <c r="AA55" s="63">
        <f>IF(L55&gt;0,(AA52*L52+AA53*L53+AA54*L54)/L55,0)</f>
        <v>3.0948996436804739E-3</v>
      </c>
      <c r="AB55" s="56">
        <f>IF(J55&gt;0,(J52*AB52+J53*AB53+J54*AB54)/J55,0)</f>
        <v>3.6330656526115649E-4</v>
      </c>
      <c r="AC55" s="53">
        <f>SUM(AC52:AC54)</f>
        <v>15.039848700000004</v>
      </c>
      <c r="AD55" s="54">
        <f>IF(J55&gt;0,(J52*AD52+J53*AD53+J54*AD54)/J55,0)</f>
        <v>0.21394424784699698</v>
      </c>
      <c r="AE55" s="59">
        <f>SUM(AE52:AE54)</f>
        <v>122.1069195</v>
      </c>
      <c r="AF55" s="54">
        <f>IF(AND(Z55&gt;0),((Z52*AF52+Z53*AF53+Z54*AF54)/Z55),0)</f>
        <v>0.89064021732568777</v>
      </c>
      <c r="AG55" s="58">
        <f t="shared" si="1"/>
        <v>0.88409569083390349</v>
      </c>
      <c r="AH55" s="52">
        <f>SUM(AH52:AH54)</f>
        <v>625</v>
      </c>
      <c r="AI55" s="169">
        <f>SUM(AI52:AI54)</f>
        <v>610.35</v>
      </c>
      <c r="AJ55" s="177">
        <f>(AI55+AJ51)-AO55</f>
        <v>1172.3799999999997</v>
      </c>
      <c r="AK55" s="21">
        <f>IF(J55&gt;0,(AK52*J52+AK53*J53+AK54*J54)/J55,0)</f>
        <v>8.6338686947768695E-2</v>
      </c>
      <c r="AL55" s="54">
        <f>IF(J55&gt;0,(AL52*J52+AL53*J53+AL54*J54)/J55,0)</f>
        <v>0.21636851135219776</v>
      </c>
      <c r="AM55" s="59">
        <f>SUM(AM52:AM54)</f>
        <v>123.30972850000001</v>
      </c>
      <c r="AN55" s="70"/>
      <c r="AO55" s="57">
        <f>SUM(AO52:AO54)</f>
        <v>0</v>
      </c>
      <c r="AP55" s="124"/>
      <c r="AQ55" s="125">
        <f>AP54</f>
        <v>1308.331999999999</v>
      </c>
      <c r="AR55" s="52">
        <f>SUM(AR52:AR54)</f>
        <v>0</v>
      </c>
      <c r="AS55" s="71"/>
      <c r="AT55" s="72"/>
      <c r="AU55" s="72"/>
      <c r="AV55" s="72"/>
      <c r="AW55" s="72"/>
    </row>
    <row r="56" spans="1:49" x14ac:dyDescent="0.2">
      <c r="A56" s="196"/>
      <c r="B56" s="23">
        <v>1</v>
      </c>
      <c r="C56" s="11" t="s">
        <v>49</v>
      </c>
      <c r="D56" s="12">
        <v>15043</v>
      </c>
      <c r="E56" s="12">
        <v>1</v>
      </c>
      <c r="F56" s="12">
        <v>16395</v>
      </c>
      <c r="G56" s="13">
        <v>1.2</v>
      </c>
      <c r="H56" s="13">
        <v>4.2</v>
      </c>
      <c r="I56" s="12">
        <v>17403</v>
      </c>
      <c r="J56" s="12">
        <v>14942</v>
      </c>
      <c r="K56" s="14">
        <v>7.4999999999999997E-2</v>
      </c>
      <c r="L56" s="25">
        <f>J56*(1-K56)</f>
        <v>13821.35</v>
      </c>
      <c r="M56" s="15">
        <v>0.80700000000000005</v>
      </c>
      <c r="N56" s="26">
        <f>L56*M56</f>
        <v>11153.829450000001</v>
      </c>
      <c r="O56" s="14">
        <v>0.155</v>
      </c>
      <c r="P56" s="26">
        <f>L56*O56</f>
        <v>2142.3092500000002</v>
      </c>
      <c r="Q56" s="16">
        <v>3.7999999999999999E-2</v>
      </c>
      <c r="R56" s="26">
        <f>L56*Q56</f>
        <v>525.21130000000005</v>
      </c>
      <c r="S56" s="16">
        <v>0.20599999999999999</v>
      </c>
      <c r="T56" s="26">
        <f>L56*S56</f>
        <v>2847.1981000000001</v>
      </c>
      <c r="U56" s="16">
        <v>0.51</v>
      </c>
      <c r="V56" s="26">
        <f>L56*U56</f>
        <v>7048.8885</v>
      </c>
      <c r="W56" s="16">
        <v>0.39</v>
      </c>
      <c r="X56" s="26">
        <f>W56*L56</f>
        <v>5390.3265000000001</v>
      </c>
      <c r="Y56" s="17">
        <v>3.2100000000000002E-3</v>
      </c>
      <c r="Z56" s="61">
        <f>L56*Y56</f>
        <v>44.366533500000003</v>
      </c>
      <c r="AA56" s="28">
        <f>IF(J56&gt;0,(AC56+AM56)/J56,0)</f>
        <v>3.1216164168116718E-3</v>
      </c>
      <c r="AB56" s="17">
        <v>3.5E-4</v>
      </c>
      <c r="AC56" s="25">
        <f>AB56*L56</f>
        <v>4.8374725000000005</v>
      </c>
      <c r="AD56" s="141">
        <v>0.2157</v>
      </c>
      <c r="AE56" s="31">
        <f>AH56*(1-AK56)*AD56</f>
        <v>40.988608200000002</v>
      </c>
      <c r="AF56" s="29">
        <f>IF(AND(AD56&gt;0,AB56&gt;0,Y56&gt;0),((Y56-AB56)*AD56)/((AD56-AB56)*Y56),0)</f>
        <v>0.89241378412451788</v>
      </c>
      <c r="AG56" s="62">
        <f t="shared" si="1"/>
        <v>0.8892933858661618</v>
      </c>
      <c r="AH56" s="12">
        <v>207</v>
      </c>
      <c r="AI56" s="170">
        <v>201.78700000000001</v>
      </c>
      <c r="AJ56" s="174"/>
      <c r="AK56" s="14">
        <v>8.2000000000000003E-2</v>
      </c>
      <c r="AL56" s="15">
        <v>0.22</v>
      </c>
      <c r="AM56" s="31">
        <f>AH56*(1-AK56)*AL56</f>
        <v>41.805720000000001</v>
      </c>
      <c r="AN56" s="19">
        <v>1.66</v>
      </c>
      <c r="AO56" s="19"/>
      <c r="AP56" s="119">
        <f>AP54+AH56-AO56</f>
        <v>1515.331999999999</v>
      </c>
      <c r="AQ56" s="120"/>
      <c r="AR56" s="12"/>
      <c r="AS56" s="32"/>
      <c r="AT56" s="20"/>
      <c r="AU56" s="20"/>
      <c r="AV56" s="20"/>
      <c r="AW56" s="20"/>
    </row>
    <row r="57" spans="1:49" x14ac:dyDescent="0.2">
      <c r="A57" s="197"/>
      <c r="B57" s="34">
        <v>2</v>
      </c>
      <c r="C57" s="11" t="s">
        <v>50</v>
      </c>
      <c r="D57" s="35">
        <v>18600</v>
      </c>
      <c r="E57" s="44">
        <v>2</v>
      </c>
      <c r="F57" s="35">
        <v>15542</v>
      </c>
      <c r="G57" s="36">
        <v>1.2</v>
      </c>
      <c r="H57" s="38">
        <v>4</v>
      </c>
      <c r="I57" s="35">
        <v>16749</v>
      </c>
      <c r="J57" s="35">
        <v>14974</v>
      </c>
      <c r="K57" s="66">
        <v>7.5999999999999998E-2</v>
      </c>
      <c r="L57" s="38">
        <f>J57*(1-K57)</f>
        <v>13835.976000000001</v>
      </c>
      <c r="M57" s="39">
        <v>0.71699999999999997</v>
      </c>
      <c r="N57" s="26">
        <f>L57*M57</f>
        <v>9920.3947919999991</v>
      </c>
      <c r="O57" s="37">
        <v>0.14899999999999999</v>
      </c>
      <c r="P57" s="26">
        <f>L57*O57</f>
        <v>2061.5604239999998</v>
      </c>
      <c r="Q57" s="40">
        <v>0.13400000000000001</v>
      </c>
      <c r="R57" s="26">
        <f>L57*Q57</f>
        <v>1854.0207840000003</v>
      </c>
      <c r="S57" s="40">
        <v>0.186</v>
      </c>
      <c r="T57" s="26">
        <f>L57*S57</f>
        <v>2573.491536</v>
      </c>
      <c r="U57" s="40">
        <v>0.52400000000000002</v>
      </c>
      <c r="V57" s="26">
        <f>L57*U57</f>
        <v>7250.0514240000002</v>
      </c>
      <c r="W57" s="40">
        <v>0.39</v>
      </c>
      <c r="X57" s="26">
        <f>W57*L57</f>
        <v>5396.0306400000009</v>
      </c>
      <c r="Y57" s="41">
        <v>3.2000000000000002E-3</v>
      </c>
      <c r="Z57" s="18">
        <f>L57*Y57</f>
        <v>44.275123200000003</v>
      </c>
      <c r="AA57" s="28">
        <f>IF(J57&gt;0,(AC57+AM57)/J57,0)</f>
        <v>2.9735371350340591E-3</v>
      </c>
      <c r="AB57" s="41">
        <v>3.1E-4</v>
      </c>
      <c r="AC57" s="38">
        <f>AB57*L57</f>
        <v>4.2891525599999998</v>
      </c>
      <c r="AD57" s="29">
        <v>0.22070000000000001</v>
      </c>
      <c r="AE57" s="42">
        <f>AH57*(1-AK57)*AD57</f>
        <v>39.2062515</v>
      </c>
      <c r="AF57" s="29">
        <f>IF(AND(AD57&gt;0,AB57&gt;0,Y57&gt;0),((Y57-AB57)*AD57)/((AD57-AB57)*Y57),0)</f>
        <v>0.90439533327283461</v>
      </c>
      <c r="AG57" s="30">
        <f t="shared" si="1"/>
        <v>0.89697470363871046</v>
      </c>
      <c r="AH57" s="35">
        <v>195</v>
      </c>
      <c r="AI57" s="167">
        <v>190.86</v>
      </c>
      <c r="AJ57" s="175"/>
      <c r="AK57" s="66">
        <v>8.8999999999999996E-2</v>
      </c>
      <c r="AL57" s="67">
        <v>0.22650000000000001</v>
      </c>
      <c r="AM57" s="42">
        <f>AH57*(1-AK57)*AL57</f>
        <v>40.2365925</v>
      </c>
      <c r="AN57" s="18">
        <v>1.65</v>
      </c>
      <c r="AO57" s="18"/>
      <c r="AP57" s="122">
        <f>AP56+AH57-AO57</f>
        <v>1710.331999999999</v>
      </c>
      <c r="AQ57" s="123"/>
      <c r="AR57" s="44"/>
      <c r="AS57" s="49"/>
      <c r="AT57" s="42"/>
      <c r="AU57" s="42"/>
      <c r="AV57" s="42"/>
      <c r="AW57" s="42"/>
    </row>
    <row r="58" spans="1:49" x14ac:dyDescent="0.2">
      <c r="A58" s="197"/>
      <c r="B58" s="34">
        <v>3</v>
      </c>
      <c r="C58" s="47" t="s">
        <v>51</v>
      </c>
      <c r="D58" s="44">
        <v>14657</v>
      </c>
      <c r="E58" s="44">
        <v>3</v>
      </c>
      <c r="F58" s="44">
        <v>16539</v>
      </c>
      <c r="G58" s="38">
        <v>1.1000000000000001</v>
      </c>
      <c r="H58" s="38">
        <v>4.4000000000000004</v>
      </c>
      <c r="I58" s="44">
        <v>17489</v>
      </c>
      <c r="J58" s="44">
        <v>14990</v>
      </c>
      <c r="K58" s="66">
        <v>7.2999999999999995E-2</v>
      </c>
      <c r="L58" s="38">
        <f>J58*(1-K58)</f>
        <v>13895.730000000001</v>
      </c>
      <c r="M58" s="29">
        <v>0.67600000000000005</v>
      </c>
      <c r="N58" s="26">
        <f>L58*M58</f>
        <v>9393.5134800000014</v>
      </c>
      <c r="O58" s="40">
        <v>0.22700000000000001</v>
      </c>
      <c r="P58" s="26">
        <f>L58*O58</f>
        <v>3154.3307100000006</v>
      </c>
      <c r="Q58" s="40">
        <v>9.7000000000000003E-2</v>
      </c>
      <c r="R58" s="26">
        <f>L58*Q58</f>
        <v>1347.8858100000002</v>
      </c>
      <c r="S58" s="40">
        <v>0.185</v>
      </c>
      <c r="T58" s="26">
        <f>L58*S58</f>
        <v>2570.7100500000001</v>
      </c>
      <c r="U58" s="40">
        <v>0.52900000000000003</v>
      </c>
      <c r="V58" s="26">
        <f>L58*U58</f>
        <v>7350.8411700000015</v>
      </c>
      <c r="W58" s="40">
        <v>0.4</v>
      </c>
      <c r="X58" s="26">
        <f>W58*L58</f>
        <v>5558.2920000000013</v>
      </c>
      <c r="Y58" s="48">
        <v>3.2399999999999998E-3</v>
      </c>
      <c r="Z58" s="18">
        <f>L58*Y58</f>
        <v>45.022165200000003</v>
      </c>
      <c r="AA58" s="28">
        <f>IF(J58&gt;0,(AC58+AM58)/J58,0)</f>
        <v>3.0069409673115408E-3</v>
      </c>
      <c r="AB58" s="48">
        <v>3.2000000000000003E-4</v>
      </c>
      <c r="AC58" s="38">
        <f>AB58*L58</f>
        <v>4.4466336000000011</v>
      </c>
      <c r="AD58" s="29">
        <v>0.22700000000000001</v>
      </c>
      <c r="AE58" s="42">
        <f>AH58*(1-AK58)*AD58</f>
        <v>40.325415000000007</v>
      </c>
      <c r="AF58" s="29">
        <f>IF(AND(AD58&gt;0,AB58&gt;0,Y58&gt;0),((Y58-AB58)*AD58)/((AD58-AB58)*Y58),0)</f>
        <v>0.90250682421731165</v>
      </c>
      <c r="AG58" s="30">
        <f t="shared" si="1"/>
        <v>0.8948316135885046</v>
      </c>
      <c r="AH58" s="44">
        <v>195</v>
      </c>
      <c r="AI58" s="168">
        <v>191.67</v>
      </c>
      <c r="AJ58" s="176"/>
      <c r="AK58" s="66">
        <v>8.8999999999999996E-2</v>
      </c>
      <c r="AL58" s="67">
        <v>0.22869999999999999</v>
      </c>
      <c r="AM58" s="42">
        <f>AH58*(1-AK58)*AL58</f>
        <v>40.627411500000001</v>
      </c>
      <c r="AN58" s="18">
        <v>1.7</v>
      </c>
      <c r="AO58" s="18"/>
      <c r="AP58" s="122">
        <f>AP57+AH58-AO58</f>
        <v>1905.331999999999</v>
      </c>
      <c r="AQ58" s="123"/>
      <c r="AR58" s="44"/>
      <c r="AS58" s="49"/>
      <c r="AT58" s="42"/>
      <c r="AU58" s="42"/>
      <c r="AV58" s="42"/>
      <c r="AW58" s="42"/>
    </row>
    <row r="59" spans="1:49" s="22" customFormat="1" ht="13.5" thickBot="1" x14ac:dyDescent="0.25">
      <c r="A59" s="198"/>
      <c r="B59" s="50" t="s">
        <v>38</v>
      </c>
      <c r="C59" s="51"/>
      <c r="D59" s="52">
        <f>SUM(D56:D58)</f>
        <v>48300</v>
      </c>
      <c r="E59" s="68"/>
      <c r="F59" s="52">
        <f>SUM(F56:F58)</f>
        <v>48476</v>
      </c>
      <c r="G59" s="53"/>
      <c r="H59" s="69"/>
      <c r="I59" s="52">
        <f>SUM(I56:I58)</f>
        <v>51641</v>
      </c>
      <c r="J59" s="52">
        <f>SUM(J56:J58)</f>
        <v>44906</v>
      </c>
      <c r="K59" s="21">
        <f>IF(J59&gt;0,(J56*K56+J57*K57+J58*K58)/J59,0)</f>
        <v>7.4665835300405284E-2</v>
      </c>
      <c r="L59" s="53">
        <f>L56+L57+L58</f>
        <v>41553.056000000004</v>
      </c>
      <c r="M59" s="54">
        <f>IF(L59&gt;0,N59/L59,0)</f>
        <v>0.73322495755787487</v>
      </c>
      <c r="N59" s="55">
        <f>N56+N57+N58</f>
        <v>30467.737722000002</v>
      </c>
      <c r="O59" s="21">
        <f>IF(L59&gt;0,P59/L59,0)</f>
        <v>0.17707964449112959</v>
      </c>
      <c r="P59" s="55">
        <f>P56+P57+P58</f>
        <v>7358.2003839999998</v>
      </c>
      <c r="Q59" s="21">
        <f>IF(L59&gt;0,R59/L59,0)</f>
        <v>8.9695397950995473E-2</v>
      </c>
      <c r="R59" s="55">
        <f>R56+R57+R58</f>
        <v>3727.1178940000004</v>
      </c>
      <c r="S59" s="21">
        <f>IF(L59&gt;0,T59/L59,0)</f>
        <v>0.19231797743107029</v>
      </c>
      <c r="T59" s="55">
        <f>T56+T57+T58</f>
        <v>7991.3996860000007</v>
      </c>
      <c r="U59" s="21">
        <f>IF(L59&gt;0,V59/L59,0)</f>
        <v>0.52101537595694525</v>
      </c>
      <c r="V59" s="55">
        <f>V56+V57+V58</f>
        <v>21649.781094000002</v>
      </c>
      <c r="W59" s="21">
        <f>IF(L59&gt;0,X59/L59,0)</f>
        <v>0.39334409339231269</v>
      </c>
      <c r="X59" s="55">
        <f>X56+X57+X58</f>
        <v>16344.649140000001</v>
      </c>
      <c r="Y59" s="56">
        <f>IF(L59&gt;0,Z59/L59,0)</f>
        <v>3.2167025669544015E-3</v>
      </c>
      <c r="Z59" s="57">
        <f>SUM(Z56:Z58)</f>
        <v>133.66382190000002</v>
      </c>
      <c r="AA59" s="63">
        <f>IF(L59&gt;0,(AA56*L56+AA57*L57+AA58*L58)/L59,0)</f>
        <v>3.0339617212664211E-3</v>
      </c>
      <c r="AB59" s="56">
        <f>IF(J59&gt;0,(J56*AB56+J57*AB57+J58*AB58)/J59,0)</f>
        <v>3.2664766400926381E-4</v>
      </c>
      <c r="AC59" s="53">
        <f>SUM(AC56:AC58)</f>
        <v>13.57325866</v>
      </c>
      <c r="AD59" s="54">
        <f>IF(J59&gt;0,(J56*AD56+J57*AD57+J58*AD58)/J59,0)</f>
        <v>0.22113929541709348</v>
      </c>
      <c r="AE59" s="59">
        <f>SUM(AE56:AE58)</f>
        <v>120.5202747</v>
      </c>
      <c r="AF59" s="54">
        <f>IF(AND(Z59&gt;0),((Z56*AF56+Z57*AF57+Z58*AF58)/Z59),0)</f>
        <v>0.8997822333361033</v>
      </c>
      <c r="AG59" s="58">
        <f t="shared" si="1"/>
        <v>0.89363319561900023</v>
      </c>
      <c r="AH59" s="52">
        <f>SUM(AH56:AH58)</f>
        <v>597</v>
      </c>
      <c r="AI59" s="169">
        <f>SUM(AI56:AI58)</f>
        <v>584.31700000000001</v>
      </c>
      <c r="AJ59" s="177">
        <f>(AI59+AJ55)-AO59</f>
        <v>1756.6969999999997</v>
      </c>
      <c r="AK59" s="21">
        <f>IF(AH59&gt;0,(AK56*AH56+AK57*AH57+AK58*AH58)/AH59,0)</f>
        <v>8.6572864321608031E-2</v>
      </c>
      <c r="AL59" s="54">
        <f>IF(J59&gt;0,(AL56*J56+AL57*J57+AL58*J58)/J59,0)</f>
        <v>0.22507157172760878</v>
      </c>
      <c r="AM59" s="59">
        <f>SUM(AM56:AM58)</f>
        <v>122.669724</v>
      </c>
      <c r="AN59" s="70"/>
      <c r="AO59" s="57">
        <f>SUM(AO56:AO58)</f>
        <v>0</v>
      </c>
      <c r="AP59" s="124"/>
      <c r="AQ59" s="125">
        <f>AP58</f>
        <v>1905.331999999999</v>
      </c>
      <c r="AR59" s="52">
        <f>SUM(AR56:AR58)</f>
        <v>0</v>
      </c>
      <c r="AS59" s="71"/>
      <c r="AT59" s="72"/>
      <c r="AU59" s="72"/>
      <c r="AV59" s="72"/>
      <c r="AW59" s="72"/>
    </row>
    <row r="60" spans="1:49" x14ac:dyDescent="0.2">
      <c r="A60" s="196">
        <v>15</v>
      </c>
      <c r="B60" s="23">
        <v>1</v>
      </c>
      <c r="C60" s="11" t="s">
        <v>49</v>
      </c>
      <c r="D60" s="12">
        <v>6226</v>
      </c>
      <c r="E60" s="12">
        <v>4</v>
      </c>
      <c r="F60" s="12">
        <v>10530</v>
      </c>
      <c r="G60" s="13">
        <v>1.2</v>
      </c>
      <c r="H60" s="13">
        <v>5.3</v>
      </c>
      <c r="I60" s="12">
        <v>11647</v>
      </c>
      <c r="J60" s="12">
        <v>14962</v>
      </c>
      <c r="K60" s="14">
        <v>7.6999999999999999E-2</v>
      </c>
      <c r="L60" s="25">
        <f>J60*(1-K60)</f>
        <v>13809.926000000001</v>
      </c>
      <c r="M60" s="15">
        <v>0.85399999999999998</v>
      </c>
      <c r="N60" s="26">
        <f>L60*M60</f>
        <v>11793.676804000001</v>
      </c>
      <c r="O60" s="14">
        <v>0.11600000000000001</v>
      </c>
      <c r="P60" s="26">
        <f>L60*O60</f>
        <v>1601.9514160000003</v>
      </c>
      <c r="Q60" s="16">
        <v>0.03</v>
      </c>
      <c r="R60" s="26">
        <f>L60*Q60</f>
        <v>414.29778000000005</v>
      </c>
      <c r="S60" s="16">
        <v>0.189</v>
      </c>
      <c r="T60" s="26">
        <f>L60*S60</f>
        <v>2610.0760140000002</v>
      </c>
      <c r="U60" s="16">
        <v>0.52</v>
      </c>
      <c r="V60" s="26">
        <f>L60*U60</f>
        <v>7181.1615200000006</v>
      </c>
      <c r="W60" s="16">
        <v>0.4</v>
      </c>
      <c r="X60" s="26">
        <f>W60*L60</f>
        <v>5523.9704000000011</v>
      </c>
      <c r="Y60" s="17">
        <v>3.29E-3</v>
      </c>
      <c r="Z60" s="61">
        <f>L60*Y60</f>
        <v>45.434656540000006</v>
      </c>
      <c r="AA60" s="28">
        <f>IF(J60&gt;0,(AC60+AM60)/J60,0)</f>
        <v>3.1396922243015642E-3</v>
      </c>
      <c r="AB60" s="17">
        <v>3.1E-4</v>
      </c>
      <c r="AC60" s="25">
        <f>AB60*L60</f>
        <v>4.2810770600000003</v>
      </c>
      <c r="AD60" s="141">
        <v>0.2233</v>
      </c>
      <c r="AE60" s="31">
        <f>AH60*(1-AK60)*AD60</f>
        <v>43.315734000000006</v>
      </c>
      <c r="AF60" s="29">
        <f>IF(AND(AD60&gt;0,AB60&gt;0,Y60&gt;0),((Y60-AB60)*AD60)/((AD60-AB60)*Y60),0)</f>
        <v>0.90703428166323652</v>
      </c>
      <c r="AG60" s="62">
        <f t="shared" si="1"/>
        <v>0.90253538408854983</v>
      </c>
      <c r="AH60" s="12">
        <v>212</v>
      </c>
      <c r="AI60" s="170">
        <v>207.34700000000001</v>
      </c>
      <c r="AJ60" s="174"/>
      <c r="AK60" s="14">
        <v>8.5000000000000006E-2</v>
      </c>
      <c r="AL60" s="15">
        <v>0.22009999999999999</v>
      </c>
      <c r="AM60" s="31">
        <f>AH60*(1-AK60)*AL60</f>
        <v>42.694998000000005</v>
      </c>
      <c r="AN60" s="19">
        <v>1.66</v>
      </c>
      <c r="AO60" s="19">
        <v>1210.18</v>
      </c>
      <c r="AP60" s="119">
        <f>AP58+AH60-AO60</f>
        <v>907.15199999999891</v>
      </c>
      <c r="AQ60" s="120"/>
      <c r="AR60" s="12"/>
      <c r="AS60" s="32"/>
      <c r="AT60" s="20"/>
      <c r="AU60" s="20"/>
      <c r="AV60" s="20"/>
      <c r="AW60" s="20"/>
    </row>
    <row r="61" spans="1:49" x14ac:dyDescent="0.2">
      <c r="A61" s="197"/>
      <c r="B61" s="34">
        <v>2</v>
      </c>
      <c r="C61" s="24" t="s">
        <v>52</v>
      </c>
      <c r="D61" s="35">
        <v>20300</v>
      </c>
      <c r="E61" s="44">
        <v>4</v>
      </c>
      <c r="F61" s="35">
        <v>15228</v>
      </c>
      <c r="G61" s="36">
        <v>1.2</v>
      </c>
      <c r="H61" s="38">
        <v>4.2</v>
      </c>
      <c r="I61" s="35">
        <v>16046</v>
      </c>
      <c r="J61" s="35">
        <v>15116</v>
      </c>
      <c r="K61" s="66">
        <v>7.0999999999999994E-2</v>
      </c>
      <c r="L61" s="38">
        <f>J61*(1-K61)</f>
        <v>14042.764000000001</v>
      </c>
      <c r="M61" s="39">
        <v>0.81799999999999995</v>
      </c>
      <c r="N61" s="26">
        <f>L61*M61</f>
        <v>11486.980952</v>
      </c>
      <c r="O61" s="37">
        <v>0.12</v>
      </c>
      <c r="P61" s="26">
        <f>L61*O61</f>
        <v>1685.13168</v>
      </c>
      <c r="Q61" s="40">
        <v>6.2E-2</v>
      </c>
      <c r="R61" s="26">
        <f>L61*Q61</f>
        <v>870.65136800000005</v>
      </c>
      <c r="S61" s="40">
        <v>0.19700000000000001</v>
      </c>
      <c r="T61" s="26">
        <f>L61*S61</f>
        <v>2766.4245080000005</v>
      </c>
      <c r="U61" s="40">
        <v>0.48099999999999998</v>
      </c>
      <c r="V61" s="26">
        <f>L61*U61</f>
        <v>6754.5694840000006</v>
      </c>
      <c r="W61" s="40">
        <v>0.4</v>
      </c>
      <c r="X61" s="26">
        <f>W61*L61</f>
        <v>5617.1056000000008</v>
      </c>
      <c r="Y61" s="41">
        <v>3.3E-3</v>
      </c>
      <c r="Z61" s="18">
        <f>L61*Y61</f>
        <v>46.341121200000003</v>
      </c>
      <c r="AA61" s="28">
        <f>IF(J61&gt;0,(AC61+AM61)/J61,0)</f>
        <v>3.1072121725324166E-3</v>
      </c>
      <c r="AB61" s="41">
        <v>2.9999999999999997E-4</v>
      </c>
      <c r="AC61" s="38">
        <f>AB61*L61</f>
        <v>4.2128291999999998</v>
      </c>
      <c r="AD61" s="29">
        <v>0.22489999999999999</v>
      </c>
      <c r="AE61" s="42">
        <f>AH61*(1-AK61)*AD61</f>
        <v>43.120077000000002</v>
      </c>
      <c r="AF61" s="29">
        <f>IF(AND(AD61&gt;0,AB61&gt;0,Y61&gt;0),((Y61-AB61)*AD61)/((AD61-AB61)*Y61),0)</f>
        <v>0.91030518902290936</v>
      </c>
      <c r="AG61" s="30">
        <f t="shared" si="1"/>
        <v>0.9046674711696574</v>
      </c>
      <c r="AH61" s="35">
        <v>210</v>
      </c>
      <c r="AI61" s="167">
        <v>204.82</v>
      </c>
      <c r="AJ61" s="175"/>
      <c r="AK61" s="66">
        <v>8.6999999999999994E-2</v>
      </c>
      <c r="AL61" s="67">
        <v>0.223</v>
      </c>
      <c r="AM61" s="42">
        <f>AH61*(1-AK61)*AL61</f>
        <v>42.755790000000005</v>
      </c>
      <c r="AN61" s="18">
        <v>1.7</v>
      </c>
      <c r="AO61" s="18"/>
      <c r="AP61" s="122">
        <f>AP60+AH61-AO61</f>
        <v>1117.1519999999989</v>
      </c>
      <c r="AQ61" s="123"/>
      <c r="AR61" s="44"/>
      <c r="AS61" s="49"/>
      <c r="AT61" s="42"/>
      <c r="AU61" s="42"/>
      <c r="AV61" s="42"/>
      <c r="AW61" s="42"/>
    </row>
    <row r="62" spans="1:49" x14ac:dyDescent="0.2">
      <c r="A62" s="197"/>
      <c r="B62" s="34">
        <v>3</v>
      </c>
      <c r="C62" s="47" t="s">
        <v>51</v>
      </c>
      <c r="D62" s="44">
        <v>15574</v>
      </c>
      <c r="E62" s="44">
        <v>0</v>
      </c>
      <c r="F62" s="44">
        <v>15852</v>
      </c>
      <c r="G62" s="38">
        <v>0.7</v>
      </c>
      <c r="H62" s="38">
        <v>4.9000000000000004</v>
      </c>
      <c r="I62" s="44">
        <v>17141</v>
      </c>
      <c r="J62" s="44">
        <v>15002</v>
      </c>
      <c r="K62" s="66">
        <v>6.2E-2</v>
      </c>
      <c r="L62" s="38">
        <f>J62*(1-K62)</f>
        <v>14071.875999999998</v>
      </c>
      <c r="M62" s="29">
        <v>0.77400000000000002</v>
      </c>
      <c r="N62" s="26">
        <f>L62*M62</f>
        <v>10891.632023999999</v>
      </c>
      <c r="O62" s="40">
        <v>0.128</v>
      </c>
      <c r="P62" s="26">
        <f>L62*O62</f>
        <v>1801.2001279999997</v>
      </c>
      <c r="Q62" s="40">
        <v>9.8000000000000004E-2</v>
      </c>
      <c r="R62" s="26">
        <f>L62*Q62</f>
        <v>1379.0438479999998</v>
      </c>
      <c r="S62" s="40">
        <v>0.17599999999999999</v>
      </c>
      <c r="T62" s="26">
        <f>L62*S62</f>
        <v>2476.6501759999996</v>
      </c>
      <c r="U62" s="40">
        <v>0.53500000000000003</v>
      </c>
      <c r="V62" s="26">
        <f>L62*U62</f>
        <v>7528.4536599999992</v>
      </c>
      <c r="W62" s="40">
        <v>0.4</v>
      </c>
      <c r="X62" s="26">
        <f>W62*L62</f>
        <v>5628.7503999999999</v>
      </c>
      <c r="Y62" s="48">
        <v>3.3700000000000002E-3</v>
      </c>
      <c r="Z62" s="18">
        <f>L62*Y62</f>
        <v>47.422222119999994</v>
      </c>
      <c r="AA62" s="28">
        <f>IF(J62&gt;0,(AC62+AM62)/J62,0)</f>
        <v>3.195160498600187E-3</v>
      </c>
      <c r="AB62" s="48">
        <v>2.9999999999999997E-4</v>
      </c>
      <c r="AC62" s="38">
        <f>AB62*L62</f>
        <v>4.2215627999999992</v>
      </c>
      <c r="AD62" s="29">
        <v>0.22500000000000001</v>
      </c>
      <c r="AE62" s="42">
        <f>AH62*(1-AK62)*AD62</f>
        <v>43.422750000000001</v>
      </c>
      <c r="AF62" s="29">
        <f>IF(AND(AD62&gt;0,AB62&gt;0,Y62&gt;0),((Y62-AB62)*AD62)/((AD62-AB62)*Y62),0)</f>
        <v>0.91219548913883197</v>
      </c>
      <c r="AG62" s="30">
        <f t="shared" si="1"/>
        <v>0.90730973773603396</v>
      </c>
      <c r="AH62" s="44">
        <v>210</v>
      </c>
      <c r="AI62" s="168">
        <v>204.73</v>
      </c>
      <c r="AJ62" s="176"/>
      <c r="AK62" s="66">
        <v>8.1000000000000003E-2</v>
      </c>
      <c r="AL62" s="67">
        <v>0.22650000000000001</v>
      </c>
      <c r="AM62" s="42">
        <f>AH62*(1-AK62)*AL62</f>
        <v>43.712235000000007</v>
      </c>
      <c r="AN62" s="18">
        <v>1.7</v>
      </c>
      <c r="AO62" s="18"/>
      <c r="AP62" s="122">
        <f>AP61+AH62-AO62</f>
        <v>1327.1519999999989</v>
      </c>
      <c r="AQ62" s="123"/>
      <c r="AR62" s="44"/>
      <c r="AS62" s="49"/>
      <c r="AT62" s="42"/>
      <c r="AU62" s="42"/>
      <c r="AV62" s="42"/>
      <c r="AW62" s="42"/>
    </row>
    <row r="63" spans="1:49" s="22" customFormat="1" ht="13.5" thickBot="1" x14ac:dyDescent="0.25">
      <c r="A63" s="198"/>
      <c r="B63" s="50" t="s">
        <v>38</v>
      </c>
      <c r="C63" s="51"/>
      <c r="D63" s="52">
        <f>SUM(D60:D62)</f>
        <v>42100</v>
      </c>
      <c r="E63" s="68"/>
      <c r="F63" s="52">
        <f>SUM(F60:F62)</f>
        <v>41610</v>
      </c>
      <c r="G63" s="53"/>
      <c r="H63" s="69"/>
      <c r="I63" s="52">
        <f>SUM(I60:I62)</f>
        <v>44834</v>
      </c>
      <c r="J63" s="52">
        <f>SUM(J60:J62)</f>
        <v>45080</v>
      </c>
      <c r="K63" s="21">
        <f>IF(J63&gt;0,(J60*K60+J61*K61+J62*K62)/J63,0)</f>
        <v>6.9996317657497781E-2</v>
      </c>
      <c r="L63" s="53">
        <f>L60+L61+L62</f>
        <v>41924.565999999999</v>
      </c>
      <c r="M63" s="54">
        <f>IF(L63&gt;0,N63/L63,0)</f>
        <v>0.81508988739442167</v>
      </c>
      <c r="N63" s="55">
        <f>N60+N61+N62</f>
        <v>34172.289779999999</v>
      </c>
      <c r="O63" s="21">
        <f>IF(L63&gt;0,P63/L63,0)</f>
        <v>0.12136758252905945</v>
      </c>
      <c r="P63" s="55">
        <f>P60+P61+P62</f>
        <v>5088.2832239999998</v>
      </c>
      <c r="Q63" s="21">
        <f>IF(L63&gt;0,R63/L63,0)</f>
        <v>6.3542530076518861E-2</v>
      </c>
      <c r="R63" s="55">
        <f>R60+R61+R62</f>
        <v>2663.9929959999999</v>
      </c>
      <c r="S63" s="21">
        <f>IF(L63&gt;0,T63/L63,0)</f>
        <v>0.18731620735203316</v>
      </c>
      <c r="T63" s="55">
        <f>T60+T61+T62</f>
        <v>7853.1506979999995</v>
      </c>
      <c r="U63" s="21">
        <f>IF(L63&gt;0,V63/L63,0)</f>
        <v>0.51197154107689513</v>
      </c>
      <c r="V63" s="55">
        <f>V60+V61+V62</f>
        <v>21464.184664</v>
      </c>
      <c r="W63" s="21">
        <f>IF(L63&gt;0,X63/L63,0)</f>
        <v>0.40000000000000008</v>
      </c>
      <c r="X63" s="55">
        <f>X60+X61+X62</f>
        <v>16769.826400000002</v>
      </c>
      <c r="Y63" s="56">
        <f>IF(L63&gt;0,Z63/L63,0)</f>
        <v>3.3202013316011433E-3</v>
      </c>
      <c r="Z63" s="57">
        <f>SUM(Z60:Z62)</f>
        <v>139.19799986000001</v>
      </c>
      <c r="AA63" s="63">
        <f>IF(L63&gt;0,(AA60*L60+AA61*L61+AA62*L62)/L63,0)</f>
        <v>3.1474307176746928E-3</v>
      </c>
      <c r="AB63" s="56">
        <f>IF(J63&gt;0,(J60*AB60+J61*AB61+J62*AB62)/J63,0)</f>
        <v>3.0331898846495118E-4</v>
      </c>
      <c r="AC63" s="53">
        <f>SUM(AC60:AC62)</f>
        <v>12.715469059999998</v>
      </c>
      <c r="AD63" s="54">
        <f>IF(J63&gt;0,(J60*AD60+J61*AD61+J62*AD62)/J63,0)</f>
        <v>0.22440224046140195</v>
      </c>
      <c r="AE63" s="59">
        <f>SUM(AE60:AE62)</f>
        <v>129.85856100000001</v>
      </c>
      <c r="AF63" s="54">
        <f>IF(AND(Z63&gt;0),((Z60*AF60+Z61*AF61+Z62*AF62)/Z63),0)</f>
        <v>0.90988154557580903</v>
      </c>
      <c r="AG63" s="58">
        <f t="shared" si="1"/>
        <v>0.90485930527344516</v>
      </c>
      <c r="AH63" s="52">
        <f>SUM(AH60:AH62)</f>
        <v>632</v>
      </c>
      <c r="AI63" s="169">
        <f>SUM(AI60:AI62)</f>
        <v>616.89700000000005</v>
      </c>
      <c r="AJ63" s="177">
        <f>(AI63+AJ59)-AO63</f>
        <v>1163.4139999999995</v>
      </c>
      <c r="AK63" s="21">
        <f>IF(J63&gt;0,(AK60*J60+AK61*J61+AK62*J62)/J63,0)</f>
        <v>8.4339485359361144E-2</v>
      </c>
      <c r="AL63" s="54">
        <f>IF(J63&gt;0,(AL60*J60+AL61*J61+AL62*J62)/J63,0)</f>
        <v>0.22320224489795917</v>
      </c>
      <c r="AM63" s="59">
        <f>SUM(AM60:AM62)</f>
        <v>129.16302300000001</v>
      </c>
      <c r="AN63" s="70"/>
      <c r="AO63" s="57">
        <f>SUM(AO60:AO62)</f>
        <v>1210.18</v>
      </c>
      <c r="AP63" s="124"/>
      <c r="AQ63" s="125">
        <f>AP62</f>
        <v>1327.1519999999989</v>
      </c>
      <c r="AR63" s="52">
        <f>SUM(AR60:AR62)</f>
        <v>0</v>
      </c>
      <c r="AS63" s="71"/>
      <c r="AT63" s="72"/>
      <c r="AU63" s="72"/>
      <c r="AV63" s="72"/>
      <c r="AW63" s="72"/>
    </row>
    <row r="64" spans="1:49" x14ac:dyDescent="0.2">
      <c r="A64" s="196">
        <v>16</v>
      </c>
      <c r="B64" s="23">
        <v>1</v>
      </c>
      <c r="C64" s="11" t="s">
        <v>49</v>
      </c>
      <c r="D64" s="12">
        <v>5006</v>
      </c>
      <c r="E64" s="12">
        <v>1</v>
      </c>
      <c r="F64" s="12">
        <v>6135</v>
      </c>
      <c r="G64" s="13">
        <v>1.5</v>
      </c>
      <c r="H64" s="13">
        <v>4.0999999999999996</v>
      </c>
      <c r="I64" s="12">
        <v>6918</v>
      </c>
      <c r="J64" s="12">
        <v>14988</v>
      </c>
      <c r="K64" s="14">
        <v>7.2999999999999995E-2</v>
      </c>
      <c r="L64" s="25">
        <f>J64*(1-K64)</f>
        <v>13893.876</v>
      </c>
      <c r="M64" s="15">
        <v>0.79400000000000004</v>
      </c>
      <c r="N64" s="26">
        <f>L64*M64</f>
        <v>11031.737544000001</v>
      </c>
      <c r="O64" s="14">
        <v>0.17199999999999999</v>
      </c>
      <c r="P64" s="26">
        <f>L64*O64</f>
        <v>2389.7466719999998</v>
      </c>
      <c r="Q64" s="16">
        <v>3.4000000000000002E-2</v>
      </c>
      <c r="R64" s="26">
        <f>L64*Q64</f>
        <v>472.39178400000003</v>
      </c>
      <c r="S64" s="16">
        <v>0.18099999999999999</v>
      </c>
      <c r="T64" s="26">
        <f>L64*S64</f>
        <v>2514.7915560000001</v>
      </c>
      <c r="U64" s="16">
        <v>0.53200000000000003</v>
      </c>
      <c r="V64" s="26">
        <f>L64*U64</f>
        <v>7391.5420320000003</v>
      </c>
      <c r="W64" s="16">
        <v>0.39</v>
      </c>
      <c r="X64" s="26">
        <f>W64*L64</f>
        <v>5418.6116400000001</v>
      </c>
      <c r="Y64" s="17">
        <v>3.4299999999999999E-3</v>
      </c>
      <c r="Z64" s="61">
        <f>L64*Y64</f>
        <v>47.655994679999999</v>
      </c>
      <c r="AA64" s="28">
        <f>IF(J64&gt;0,(AC64+AM64)/J64,0)</f>
        <v>3.3144789831865491E-3</v>
      </c>
      <c r="AB64" s="17">
        <v>2.9999999999999997E-4</v>
      </c>
      <c r="AC64" s="25">
        <f>AB64*L64</f>
        <v>4.1681627999999993</v>
      </c>
      <c r="AD64" s="141">
        <v>0.21709999999999999</v>
      </c>
      <c r="AE64" s="31">
        <f>AH64*(1-AK64)*AD64</f>
        <v>43.852897399999996</v>
      </c>
      <c r="AF64" s="29">
        <f>IF(AND(AD64&gt;0,AB64&gt;0,Y64&gt;0),((Y64-AB64)*AD64)/((AD64-AB64)*Y64),0)</f>
        <v>0.91379917807924438</v>
      </c>
      <c r="AG64" s="62">
        <f t="shared" si="1"/>
        <v>0.91070068744121957</v>
      </c>
      <c r="AH64" s="12">
        <v>221</v>
      </c>
      <c r="AI64" s="170">
        <v>215.39099999999999</v>
      </c>
      <c r="AJ64" s="174"/>
      <c r="AK64" s="14">
        <v>8.5999999999999993E-2</v>
      </c>
      <c r="AL64" s="15">
        <v>0.2253</v>
      </c>
      <c r="AM64" s="31">
        <f>AH64*(1-AK64)*AL64</f>
        <v>45.509248200000002</v>
      </c>
      <c r="AN64" s="19">
        <v>1.66</v>
      </c>
      <c r="AO64" s="18">
        <v>503.52</v>
      </c>
      <c r="AP64" s="119">
        <f>AP62+AH64-AO64</f>
        <v>1044.6319999999989</v>
      </c>
      <c r="AQ64" s="120"/>
      <c r="AR64" s="12"/>
      <c r="AS64" s="32"/>
      <c r="AT64" s="20"/>
      <c r="AU64" s="20"/>
      <c r="AV64" s="20"/>
      <c r="AW64" s="20"/>
    </row>
    <row r="65" spans="1:49" x14ac:dyDescent="0.2">
      <c r="A65" s="197"/>
      <c r="B65" s="34">
        <v>2</v>
      </c>
      <c r="C65" s="24" t="s">
        <v>52</v>
      </c>
      <c r="D65" s="35">
        <v>16700</v>
      </c>
      <c r="E65" s="44">
        <v>1</v>
      </c>
      <c r="F65" s="35">
        <v>12658</v>
      </c>
      <c r="G65" s="36">
        <v>1.8</v>
      </c>
      <c r="H65" s="38">
        <v>4.3</v>
      </c>
      <c r="I65" s="35">
        <v>14163</v>
      </c>
      <c r="J65" s="35">
        <v>14744</v>
      </c>
      <c r="K65" s="66">
        <v>7.0000000000000007E-2</v>
      </c>
      <c r="L65" s="38">
        <f>J65*(1-K65)</f>
        <v>13711.919999999998</v>
      </c>
      <c r="M65" s="39">
        <v>0.71199999999999997</v>
      </c>
      <c r="N65" s="26">
        <f>L65*M65</f>
        <v>9762.8870399999978</v>
      </c>
      <c r="O65" s="37">
        <v>0.17100000000000001</v>
      </c>
      <c r="P65" s="26">
        <f>L65*O65</f>
        <v>2344.7383199999999</v>
      </c>
      <c r="Q65" s="40">
        <v>0.11700000000000001</v>
      </c>
      <c r="R65" s="26">
        <f>L65*Q65</f>
        <v>1604.2946399999998</v>
      </c>
      <c r="S65" s="40">
        <v>0.186</v>
      </c>
      <c r="T65" s="26">
        <f>L65*S65</f>
        <v>2550.4171199999996</v>
      </c>
      <c r="U65" s="40">
        <v>0.53300000000000003</v>
      </c>
      <c r="V65" s="26">
        <f>L65*U65</f>
        <v>7308.4533599999995</v>
      </c>
      <c r="W65" s="40">
        <v>0.4</v>
      </c>
      <c r="X65" s="26">
        <f>W65*L65</f>
        <v>5484.768</v>
      </c>
      <c r="Y65" s="41">
        <v>3.3700000000000002E-3</v>
      </c>
      <c r="Z65" s="18">
        <f>L65*Y65</f>
        <v>46.209170399999998</v>
      </c>
      <c r="AA65" s="28">
        <f>IF(J65&gt;0,(AC65+AM65)/J65,0)</f>
        <v>3.1127783505154644E-3</v>
      </c>
      <c r="AB65" s="41">
        <v>3.1E-4</v>
      </c>
      <c r="AC65" s="38">
        <f>AB65*L65</f>
        <v>4.2506951999999991</v>
      </c>
      <c r="AD65" s="29">
        <v>0.21240000000000001</v>
      </c>
      <c r="AE65" s="42">
        <f>AH65*(1-AK65)*AD65</f>
        <v>41.841100800000007</v>
      </c>
      <c r="AF65" s="29">
        <f>IF(AND(AD65&gt;0,AB65&gt;0,Y65&gt;0),((Y65-AB65)*AD65)/((AD65-AB65)*Y65),0)</f>
        <v>0.90933905921188773</v>
      </c>
      <c r="AG65" s="30">
        <f t="shared" si="1"/>
        <v>0.90173282668630883</v>
      </c>
      <c r="AH65" s="35">
        <v>216</v>
      </c>
      <c r="AI65" s="167">
        <v>210.31399999999999</v>
      </c>
      <c r="AJ65" s="175"/>
      <c r="AK65" s="66">
        <v>8.7999999999999995E-2</v>
      </c>
      <c r="AL65" s="67">
        <v>0.2114</v>
      </c>
      <c r="AM65" s="42">
        <f>AH65*(1-AK65)*AL65</f>
        <v>41.644108800000005</v>
      </c>
      <c r="AN65" s="18">
        <v>1.7</v>
      </c>
      <c r="AO65" s="18"/>
      <c r="AP65" s="122">
        <f>AP64+AH65-AO65</f>
        <v>1260.6319999999989</v>
      </c>
      <c r="AQ65" s="123"/>
      <c r="AR65" s="44"/>
      <c r="AS65" s="49"/>
      <c r="AT65" s="42"/>
      <c r="AU65" s="42"/>
      <c r="AV65" s="42"/>
      <c r="AW65" s="42"/>
    </row>
    <row r="66" spans="1:49" x14ac:dyDescent="0.2">
      <c r="A66" s="197"/>
      <c r="B66" s="34">
        <v>3</v>
      </c>
      <c r="C66" s="11" t="s">
        <v>53</v>
      </c>
      <c r="D66" s="44">
        <v>15194</v>
      </c>
      <c r="E66" s="44">
        <v>2</v>
      </c>
      <c r="F66" s="44">
        <v>16525</v>
      </c>
      <c r="G66" s="38">
        <v>2.1</v>
      </c>
      <c r="H66" s="38">
        <v>3.6</v>
      </c>
      <c r="I66" s="44">
        <v>17612</v>
      </c>
      <c r="J66" s="44">
        <v>15073</v>
      </c>
      <c r="K66" s="66">
        <v>7.3999999999999996E-2</v>
      </c>
      <c r="L66" s="38">
        <f>J66*(1-K66)</f>
        <v>13957.598</v>
      </c>
      <c r="M66" s="29">
        <v>0.70799999999999996</v>
      </c>
      <c r="N66" s="26">
        <f>L66*M66</f>
        <v>9881.9793840000002</v>
      </c>
      <c r="O66" s="40">
        <v>0.23699999999999999</v>
      </c>
      <c r="P66" s="26">
        <f>L66*O66</f>
        <v>3307.950726</v>
      </c>
      <c r="Q66" s="40">
        <v>5.5E-2</v>
      </c>
      <c r="R66" s="26">
        <f>L66*Q66</f>
        <v>767.66789000000006</v>
      </c>
      <c r="S66" s="40">
        <v>0.17299999999999999</v>
      </c>
      <c r="T66" s="26">
        <f>L66*S66</f>
        <v>2414.6644539999998</v>
      </c>
      <c r="U66" s="40">
        <v>0.54</v>
      </c>
      <c r="V66" s="26">
        <f>L66*U66</f>
        <v>7537.1029200000003</v>
      </c>
      <c r="W66" s="40">
        <v>0.4</v>
      </c>
      <c r="X66" s="26">
        <f>W66*L66</f>
        <v>5583.0392000000002</v>
      </c>
      <c r="Y66" s="48">
        <v>3.5000000000000001E-3</v>
      </c>
      <c r="Z66" s="18">
        <f>L66*Y66</f>
        <v>48.851593000000001</v>
      </c>
      <c r="AA66" s="28">
        <f>IF(J66&gt;0,(AC66+AM66)/J66,0)</f>
        <v>3.1059485503881108E-3</v>
      </c>
      <c r="AB66" s="48">
        <v>3.5E-4</v>
      </c>
      <c r="AC66" s="38">
        <f>AB66*L66</f>
        <v>4.8851592999999998</v>
      </c>
      <c r="AD66" s="29">
        <v>0.222</v>
      </c>
      <c r="AE66" s="42">
        <f>AH66*(1-AK66)*AD66</f>
        <v>42.158687999999998</v>
      </c>
      <c r="AF66" s="29">
        <f>IF(AND(AD66&gt;0,AB66&gt;0,Y66&gt;0),((Y66-AB66)*AD66)/((AD66-AB66)*Y66),0)</f>
        <v>0.90142115948567558</v>
      </c>
      <c r="AG66" s="30">
        <f t="shared" si="1"/>
        <v>0.88872176061374719</v>
      </c>
      <c r="AH66" s="44">
        <v>208</v>
      </c>
      <c r="AI66" s="168">
        <v>202.81299999999999</v>
      </c>
      <c r="AJ66" s="176"/>
      <c r="AK66" s="66">
        <v>8.6999999999999994E-2</v>
      </c>
      <c r="AL66" s="67">
        <v>0.2208</v>
      </c>
      <c r="AM66" s="42">
        <f>AH66*(1-AK66)*AL66</f>
        <v>41.9308032</v>
      </c>
      <c r="AN66" s="18">
        <v>1.7</v>
      </c>
      <c r="AO66" s="18"/>
      <c r="AP66" s="122">
        <f>AP65+AH66-AO66</f>
        <v>1468.6319999999989</v>
      </c>
      <c r="AQ66" s="123"/>
      <c r="AR66" s="44"/>
      <c r="AS66" s="49"/>
      <c r="AT66" s="42"/>
      <c r="AU66" s="42"/>
      <c r="AV66" s="42"/>
      <c r="AW66" s="42"/>
    </row>
    <row r="67" spans="1:49" s="22" customFormat="1" ht="13.5" thickBot="1" x14ac:dyDescent="0.25">
      <c r="A67" s="198"/>
      <c r="B67" s="50" t="s">
        <v>38</v>
      </c>
      <c r="C67" s="51"/>
      <c r="D67" s="52">
        <f>SUM(D64:D66)</f>
        <v>36900</v>
      </c>
      <c r="E67" s="68"/>
      <c r="F67" s="52">
        <f>SUM(F64:F66)</f>
        <v>35318</v>
      </c>
      <c r="G67" s="53"/>
      <c r="H67" s="69"/>
      <c r="I67" s="52">
        <f>SUM(I64:I66)</f>
        <v>38693</v>
      </c>
      <c r="J67" s="52">
        <f>SUM(J64:J66)</f>
        <v>44805</v>
      </c>
      <c r="K67" s="21">
        <f>IF(J67&gt;0,(J64*K64+J65*K65+J66*K66)/J67,0)</f>
        <v>7.2349202097980139E-2</v>
      </c>
      <c r="L67" s="53">
        <f>L64+L65+L66</f>
        <v>41563.394</v>
      </c>
      <c r="M67" s="54">
        <f>IF(L67&gt;0,N67/L67,0)</f>
        <v>0.73806782882071653</v>
      </c>
      <c r="N67" s="55">
        <f>N64+N65+N66</f>
        <v>30676.603967999996</v>
      </c>
      <c r="O67" s="21">
        <f>IF(L67&gt;0,P67/L67,0)</f>
        <v>0.19349805066448614</v>
      </c>
      <c r="P67" s="55">
        <f>P64+P65+P66</f>
        <v>8042.4357179999997</v>
      </c>
      <c r="Q67" s="21">
        <f>IF(L67&gt;0,R67/L67,0)</f>
        <v>6.8434120514797234E-2</v>
      </c>
      <c r="R67" s="55">
        <f>R64+R65+R66</f>
        <v>2844.3543140000002</v>
      </c>
      <c r="S67" s="21">
        <f>IF(L67&gt;0,T67/L67,0)</f>
        <v>0.17996300133718626</v>
      </c>
      <c r="T67" s="55">
        <f>T64+T65+T66</f>
        <v>7479.8731299999999</v>
      </c>
      <c r="U67" s="21">
        <f>IF(L67&gt;0,V67/L67,0)</f>
        <v>0.53501642122873805</v>
      </c>
      <c r="V67" s="55">
        <f>V64+V65+V66</f>
        <v>22237.098312000002</v>
      </c>
      <c r="W67" s="21">
        <f>IF(L67&gt;0,X67/L67,0)</f>
        <v>0.39665718444456194</v>
      </c>
      <c r="X67" s="55">
        <f>X64+X65+X66</f>
        <v>16486.418839999998</v>
      </c>
      <c r="Y67" s="56">
        <f>IF(L67&gt;0,Z67/L67,0)</f>
        <v>3.4337128021835754E-3</v>
      </c>
      <c r="Z67" s="57">
        <f>SUM(Z64:Z66)</f>
        <v>142.71675808000001</v>
      </c>
      <c r="AA67" s="63">
        <f>IF(L67&gt;0,(AA64*L64+AA65*L65+AA66*L66)/L67,0)</f>
        <v>3.1779096045910014E-3</v>
      </c>
      <c r="AB67" s="56">
        <f>IF(J67&gt;0,(J64*AB64+J65*AB65+J66*AB66)/J67,0)</f>
        <v>3.2011137149871659E-4</v>
      </c>
      <c r="AC67" s="53">
        <f>SUM(AC64:AC66)</f>
        <v>13.304017299999998</v>
      </c>
      <c r="AD67" s="54">
        <f>IF(J67&gt;0,(J64*AD64+J65*AD65+J66*AD66)/J67,0)</f>
        <v>0.21720179444258453</v>
      </c>
      <c r="AE67" s="59">
        <f>SUM(AE64:AE66)</f>
        <v>127.85268620000001</v>
      </c>
      <c r="AF67" s="54">
        <f>IF(AND(Z67&gt;0),((Z64*AF64+Z65*AF65+Z66*AF66)/Z67),0)</f>
        <v>0.90811810509150925</v>
      </c>
      <c r="AG67" s="58">
        <f t="shared" si="1"/>
        <v>0.90058493875927503</v>
      </c>
      <c r="AH67" s="52">
        <f>SUM(AH64:AH66)</f>
        <v>645</v>
      </c>
      <c r="AI67" s="169">
        <f>SUM(AI64:AI66)</f>
        <v>628.51800000000003</v>
      </c>
      <c r="AJ67" s="177">
        <f>(AI67+AJ63)-AO67</f>
        <v>1288.4119999999996</v>
      </c>
      <c r="AK67" s="21">
        <f>IF(AH67&gt;0,(AK64*AH64+AK65*AH65+AK66*AH66)/AH67,0)</f>
        <v>8.6992248062015498E-2</v>
      </c>
      <c r="AL67" s="54">
        <f>IF(J67&gt;0,(AL64*J64+AL65*J65+AL66*J66)/J67,0)</f>
        <v>0.21921206115388905</v>
      </c>
      <c r="AM67" s="59">
        <f>SUM(AM64:AM66)</f>
        <v>129.08416019999999</v>
      </c>
      <c r="AN67" s="70"/>
      <c r="AO67" s="57">
        <f>SUM(AO64:AO66)</f>
        <v>503.52</v>
      </c>
      <c r="AP67" s="124"/>
      <c r="AQ67" s="125">
        <f>AP66</f>
        <v>1468.6319999999989</v>
      </c>
      <c r="AR67" s="52">
        <f>SUM(AR64:AR66)</f>
        <v>0</v>
      </c>
      <c r="AS67" s="71"/>
      <c r="AT67" s="72"/>
      <c r="AU67" s="72"/>
      <c r="AV67" s="72"/>
      <c r="AW67" s="72"/>
    </row>
    <row r="68" spans="1:49" x14ac:dyDescent="0.2">
      <c r="A68" s="196">
        <v>17</v>
      </c>
      <c r="B68" s="23">
        <v>1</v>
      </c>
      <c r="C68" s="11" t="s">
        <v>54</v>
      </c>
      <c r="D68" s="12">
        <v>6706</v>
      </c>
      <c r="E68" s="12">
        <v>1</v>
      </c>
      <c r="F68" s="12">
        <v>11681</v>
      </c>
      <c r="G68" s="13">
        <v>2.1</v>
      </c>
      <c r="H68" s="13">
        <v>3.9</v>
      </c>
      <c r="I68" s="12">
        <v>12763</v>
      </c>
      <c r="J68" s="12">
        <v>14807</v>
      </c>
      <c r="K68" s="14">
        <v>7.4999999999999997E-2</v>
      </c>
      <c r="L68" s="25">
        <f>J68*(1-K68)</f>
        <v>13696.475</v>
      </c>
      <c r="M68" s="15">
        <v>0.751</v>
      </c>
      <c r="N68" s="26">
        <f>L68*M68</f>
        <v>10286.052725</v>
      </c>
      <c r="O68" s="14">
        <v>0.126</v>
      </c>
      <c r="P68" s="26">
        <f>L68*O68</f>
        <v>1725.75585</v>
      </c>
      <c r="Q68" s="16">
        <v>0.123</v>
      </c>
      <c r="R68" s="26">
        <f>L68*Q68</f>
        <v>1684.6664250000001</v>
      </c>
      <c r="S68" s="16">
        <v>0.17399999999999999</v>
      </c>
      <c r="T68" s="26">
        <f>L68*S68</f>
        <v>2383.1866500000001</v>
      </c>
      <c r="U68" s="16">
        <v>0.53100000000000003</v>
      </c>
      <c r="V68" s="26">
        <f>L68*U68</f>
        <v>7272.8282250000002</v>
      </c>
      <c r="W68" s="16">
        <v>0.4</v>
      </c>
      <c r="X68" s="26">
        <f>W68*L68</f>
        <v>5478.59</v>
      </c>
      <c r="Y68" s="17">
        <v>3.3500000000000001E-3</v>
      </c>
      <c r="Z68" s="61">
        <f>L68*Y68</f>
        <v>45.883191250000003</v>
      </c>
      <c r="AA68" s="28">
        <f>IF(J68&gt;0,(AC68+AM68)/J68,0)</f>
        <v>2.8253043661781592E-3</v>
      </c>
      <c r="AB68" s="17">
        <v>2.9E-4</v>
      </c>
      <c r="AC68" s="25">
        <f>AB68*L68</f>
        <v>3.9719777500000002</v>
      </c>
      <c r="AD68" s="141">
        <v>0.22450000000000001</v>
      </c>
      <c r="AE68" s="31">
        <f>AH68*(1-AK68)*AD68</f>
        <v>39.009119999999996</v>
      </c>
      <c r="AF68" s="29">
        <f>IF(AND(AD68&gt;0,AB68&gt;0,Y68&gt;0),((Y68-AB68)*AD68)/((AD68-AB68)*Y68),0)</f>
        <v>0.91461429749694956</v>
      </c>
      <c r="AG68" s="62">
        <f t="shared" ref="AG68:AG99" si="2">IF(AND(AA68&gt;0,AL68&gt;0,AB68&gt;0),((AL68*(AA68-AB68))/(AA68*(AL68-AB68))),0)</f>
        <v>0.89855206172619417</v>
      </c>
      <c r="AH68" s="12">
        <v>192</v>
      </c>
      <c r="AI68" s="170">
        <v>187.499</v>
      </c>
      <c r="AJ68" s="174"/>
      <c r="AK68" s="14">
        <v>9.5000000000000001E-2</v>
      </c>
      <c r="AL68" s="15">
        <v>0.21790000000000001</v>
      </c>
      <c r="AM68" s="31">
        <f>AH68*(1-AK68)*AL68</f>
        <v>37.862304000000002</v>
      </c>
      <c r="AN68" s="19">
        <v>1.65</v>
      </c>
      <c r="AO68" s="19">
        <v>505.02</v>
      </c>
      <c r="AP68" s="119">
        <f>AP66+AH68-AO68</f>
        <v>1155.6119999999989</v>
      </c>
      <c r="AQ68" s="120"/>
      <c r="AR68" s="12"/>
      <c r="AS68" s="32"/>
      <c r="AT68" s="20"/>
      <c r="AU68" s="20"/>
      <c r="AV68" s="20"/>
      <c r="AW68" s="20"/>
    </row>
    <row r="69" spans="1:49" x14ac:dyDescent="0.2">
      <c r="A69" s="197"/>
      <c r="B69" s="34">
        <v>2</v>
      </c>
      <c r="C69" s="24" t="s">
        <v>52</v>
      </c>
      <c r="D69" s="35">
        <v>23600</v>
      </c>
      <c r="E69" s="44">
        <v>3</v>
      </c>
      <c r="F69" s="35">
        <v>17012</v>
      </c>
      <c r="G69" s="36">
        <v>2.1</v>
      </c>
      <c r="H69" s="38">
        <v>4.4000000000000004</v>
      </c>
      <c r="I69" s="35">
        <v>18269</v>
      </c>
      <c r="J69" s="35">
        <v>15279</v>
      </c>
      <c r="K69" s="66">
        <v>7.3999999999999996E-2</v>
      </c>
      <c r="L69" s="38">
        <f>J69*(1-K69)</f>
        <v>14148.354000000001</v>
      </c>
      <c r="M69" s="39">
        <v>0.73599999999999999</v>
      </c>
      <c r="N69" s="26">
        <f>L69*M69</f>
        <v>10413.188544000001</v>
      </c>
      <c r="O69" s="37">
        <v>0.22</v>
      </c>
      <c r="P69" s="26">
        <f>L69*O69</f>
        <v>3112.6378800000002</v>
      </c>
      <c r="Q69" s="40">
        <v>4.3999999999999997E-2</v>
      </c>
      <c r="R69" s="26">
        <f>L69*Q69</f>
        <v>622.52757600000007</v>
      </c>
      <c r="S69" s="40">
        <v>0.17</v>
      </c>
      <c r="T69" s="26">
        <f>L69*S69</f>
        <v>2405.2201800000003</v>
      </c>
      <c r="U69" s="40">
        <v>0.54100000000000004</v>
      </c>
      <c r="V69" s="26">
        <f>L69*U69</f>
        <v>7654.2595140000012</v>
      </c>
      <c r="W69" s="40">
        <v>0.4</v>
      </c>
      <c r="X69" s="26">
        <f>W69*L69</f>
        <v>5659.3416000000007</v>
      </c>
      <c r="Y69" s="41">
        <v>3.2000000000000002E-3</v>
      </c>
      <c r="Z69" s="18">
        <f>L69*Y69</f>
        <v>45.274732800000002</v>
      </c>
      <c r="AA69" s="28">
        <f>IF(J69&gt;0,(AC69+AM69)/J69,0)</f>
        <v>2.6443269271549182E-3</v>
      </c>
      <c r="AB69" s="41">
        <v>2.7999999999999998E-4</v>
      </c>
      <c r="AC69" s="38">
        <f>AB69*L69</f>
        <v>3.9615391199999999</v>
      </c>
      <c r="AD69" s="29">
        <v>0.224</v>
      </c>
      <c r="AE69" s="42">
        <f>AH69*(1-AK69)*AD69</f>
        <v>36.935808000000002</v>
      </c>
      <c r="AF69" s="29">
        <f>IF(AND(AD69&gt;0,AB69&gt;0,Y69&gt;0),((Y69-AB69)*AD69)/((AD69-AB69)*Y69),0)</f>
        <v>0.91364205256570707</v>
      </c>
      <c r="AG69" s="30">
        <f t="shared" si="2"/>
        <v>0.89524719134607256</v>
      </c>
      <c r="AH69" s="35">
        <v>182</v>
      </c>
      <c r="AI69" s="167">
        <v>177.74199999999999</v>
      </c>
      <c r="AJ69" s="175"/>
      <c r="AK69" s="66">
        <v>9.4E-2</v>
      </c>
      <c r="AL69" s="67">
        <v>0.221</v>
      </c>
      <c r="AM69" s="42">
        <f>AH69*(1-AK69)*AL69</f>
        <v>36.441131999999996</v>
      </c>
      <c r="AN69" s="18">
        <v>1.8</v>
      </c>
      <c r="AO69" s="18"/>
      <c r="AP69" s="122">
        <f>AP68+AH69-AO69</f>
        <v>1337.6119999999989</v>
      </c>
      <c r="AQ69" s="123"/>
      <c r="AR69" s="44"/>
      <c r="AS69" s="49"/>
      <c r="AT69" s="42"/>
      <c r="AU69" s="42"/>
      <c r="AV69" s="42"/>
      <c r="AW69" s="42"/>
    </row>
    <row r="70" spans="1:49" x14ac:dyDescent="0.2">
      <c r="A70" s="197"/>
      <c r="B70" s="34">
        <v>3</v>
      </c>
      <c r="C70" s="11" t="s">
        <v>53</v>
      </c>
      <c r="D70" s="44">
        <v>17540</v>
      </c>
      <c r="E70" s="44">
        <v>3</v>
      </c>
      <c r="F70" s="44">
        <v>18520</v>
      </c>
      <c r="G70" s="38">
        <v>3.1</v>
      </c>
      <c r="H70" s="38">
        <v>2.8</v>
      </c>
      <c r="I70" s="44">
        <v>19473</v>
      </c>
      <c r="J70" s="44">
        <v>15289</v>
      </c>
      <c r="K70" s="66">
        <v>7.2999999999999995E-2</v>
      </c>
      <c r="L70" s="38">
        <f>J70*(1-K70)</f>
        <v>14172.903</v>
      </c>
      <c r="M70" s="29">
        <v>0.79900000000000004</v>
      </c>
      <c r="N70" s="26">
        <f>L70*M70</f>
        <v>11324.149497</v>
      </c>
      <c r="O70" s="40">
        <v>0.18</v>
      </c>
      <c r="P70" s="26">
        <f>L70*O70</f>
        <v>2551.1225399999998</v>
      </c>
      <c r="Q70" s="40">
        <v>2.1000000000000001E-2</v>
      </c>
      <c r="R70" s="26">
        <f>L70*Q70</f>
        <v>297.63096300000001</v>
      </c>
      <c r="S70" s="40">
        <v>0.184</v>
      </c>
      <c r="T70" s="26">
        <f>L70*S70</f>
        <v>2607.8141519999999</v>
      </c>
      <c r="U70" s="40">
        <v>0.53500000000000003</v>
      </c>
      <c r="V70" s="26">
        <f>L70*U70</f>
        <v>7582.5031050000007</v>
      </c>
      <c r="W70" s="40">
        <v>0.4</v>
      </c>
      <c r="X70" s="26">
        <f>W70*L70</f>
        <v>5669.1612000000005</v>
      </c>
      <c r="Y70" s="48">
        <v>3.2699999999999999E-3</v>
      </c>
      <c r="Z70" s="18">
        <f>L70*Y70</f>
        <v>46.34539281</v>
      </c>
      <c r="AA70" s="28">
        <f>IF(J70&gt;0,(AC70+AM70)/J70,0)</f>
        <v>3.4799679403492707E-3</v>
      </c>
      <c r="AB70" s="48">
        <v>2.7999999999999998E-4</v>
      </c>
      <c r="AC70" s="38">
        <f>AB70*L70</f>
        <v>3.9684128399999996</v>
      </c>
      <c r="AD70" s="29">
        <v>0.2208</v>
      </c>
      <c r="AE70" s="42">
        <f>AH70*(1-AK70)*AD70</f>
        <v>49.281456000000006</v>
      </c>
      <c r="AF70" s="29">
        <f>IF(AND(AD70&gt;0,AB70&gt;0,Y70&gt;0),((Y70-AB70)*AD70)/((AD70-AB70)*Y70),0)</f>
        <v>0.91553409206263103</v>
      </c>
      <c r="AG70" s="30">
        <f t="shared" si="2"/>
        <v>0.92070811180913226</v>
      </c>
      <c r="AH70" s="44">
        <v>245</v>
      </c>
      <c r="AI70" s="168">
        <v>200.40299999999999</v>
      </c>
      <c r="AJ70" s="176"/>
      <c r="AK70" s="66">
        <v>8.8999999999999996E-2</v>
      </c>
      <c r="AL70" s="67">
        <v>0.22059999999999999</v>
      </c>
      <c r="AM70" s="42">
        <f>AH70*(1-AK70)*AL70</f>
        <v>49.236817000000002</v>
      </c>
      <c r="AN70" s="18">
        <v>1.75</v>
      </c>
      <c r="AO70" s="18"/>
      <c r="AP70" s="122">
        <f>AP69+AH70-AO70</f>
        <v>1582.6119999999989</v>
      </c>
      <c r="AQ70" s="123"/>
      <c r="AR70" s="44"/>
      <c r="AS70" s="49"/>
      <c r="AT70" s="42"/>
      <c r="AU70" s="42"/>
      <c r="AV70" s="42"/>
      <c r="AW70" s="42"/>
    </row>
    <row r="71" spans="1:49" s="22" customFormat="1" ht="13.5" thickBot="1" x14ac:dyDescent="0.25">
      <c r="A71" s="198"/>
      <c r="B71" s="50" t="s">
        <v>38</v>
      </c>
      <c r="C71" s="51"/>
      <c r="D71" s="52">
        <f>SUM(D68:D70)</f>
        <v>47846</v>
      </c>
      <c r="E71" s="68"/>
      <c r="F71" s="52">
        <f>SUM(F68:F70)</f>
        <v>47213</v>
      </c>
      <c r="G71" s="53"/>
      <c r="H71" s="69"/>
      <c r="I71" s="52">
        <f>SUM(I68:I70)</f>
        <v>50505</v>
      </c>
      <c r="J71" s="52">
        <f>SUM(J68:J70)</f>
        <v>45375</v>
      </c>
      <c r="K71" s="21">
        <f>IF(J71&gt;0,(J68*K68+J69*K69+J70*K70)/J71,0)</f>
        <v>7.3989377410468321E-2</v>
      </c>
      <c r="L71" s="53">
        <f>L68+L69+L70</f>
        <v>42017.732000000004</v>
      </c>
      <c r="M71" s="54">
        <f>IF(L71&gt;0,N71/L71,0)</f>
        <v>0.76213991669041048</v>
      </c>
      <c r="N71" s="55">
        <f>N68+N69+N70</f>
        <v>32023.390765999997</v>
      </c>
      <c r="O71" s="21">
        <f>IF(L71&gt;0,P71/L71,0)</f>
        <v>0.17586661436176515</v>
      </c>
      <c r="P71" s="55">
        <f>P68+P69+P70</f>
        <v>7389.5162700000001</v>
      </c>
      <c r="Q71" s="21">
        <f>IF(L71&gt;0,R71/L71,0)</f>
        <v>6.1993468947824225E-2</v>
      </c>
      <c r="R71" s="55">
        <f>R68+R69+R70</f>
        <v>2604.8249640000004</v>
      </c>
      <c r="S71" s="21">
        <f>IF(L71&gt;0,T71/L71,0)</f>
        <v>0.17602618299340858</v>
      </c>
      <c r="T71" s="55">
        <f>T68+T69+T70</f>
        <v>7396.2209819999998</v>
      </c>
      <c r="U71" s="21">
        <f>IF(L71&gt;0,V71/L71,0)</f>
        <v>0.53571646475349977</v>
      </c>
      <c r="V71" s="55">
        <f>V68+V69+V70</f>
        <v>22509.590844000002</v>
      </c>
      <c r="W71" s="21">
        <f>IF(L71&gt;0,X71/L71,0)</f>
        <v>0.39999999999999991</v>
      </c>
      <c r="X71" s="55">
        <f>X68+X69+X70</f>
        <v>16807.092799999999</v>
      </c>
      <c r="Y71" s="56">
        <f>IF(L71&gt;0,Z71/L71,0)</f>
        <v>3.2725068754305918E-3</v>
      </c>
      <c r="Z71" s="57">
        <f>SUM(Z68:Z70)</f>
        <v>137.50331686000001</v>
      </c>
      <c r="AA71" s="63">
        <f>IF(L71&gt;0,(AA68*L68+AA69*L69+AA70*L70)/L71,0)</f>
        <v>2.98518806625617E-3</v>
      </c>
      <c r="AB71" s="56">
        <f>IF(J71&gt;0,(J68*AB68+J69*AB69+J70*AB70)/J71,0)</f>
        <v>2.8326325068870527E-4</v>
      </c>
      <c r="AC71" s="53">
        <f>SUM(AC68:AC70)</f>
        <v>11.901929709999999</v>
      </c>
      <c r="AD71" s="54">
        <f>IF(J71&gt;0,(J68*AD68+J69*AD69+J70*AD70)/J71,0)</f>
        <v>0.2230849300275482</v>
      </c>
      <c r="AE71" s="59">
        <f>SUM(AE68:AE70)</f>
        <v>125.22638400000001</v>
      </c>
      <c r="AF71" s="54">
        <f>IF(AND(Z71&gt;0),((Z68*AF68+Z69*AF69+Z70*AF70)/Z71),0)</f>
        <v>0.9146041894569481</v>
      </c>
      <c r="AG71" s="58">
        <f t="shared" si="2"/>
        <v>0.90627808160487233</v>
      </c>
      <c r="AH71" s="52">
        <f>SUM(AH68:AH70)</f>
        <v>619</v>
      </c>
      <c r="AI71" s="169">
        <f>SUM(AI68:AI70)</f>
        <v>565.64400000000001</v>
      </c>
      <c r="AJ71" s="177">
        <f>(AI71+AJ67)-AO71</f>
        <v>1349.0359999999996</v>
      </c>
      <c r="AK71" s="21">
        <f>IF(AH71&gt;0,(AK68*AH68+AK69*AH69+AK70*AH70)/AH71,0)</f>
        <v>9.2331179321486267E-2</v>
      </c>
      <c r="AL71" s="54">
        <f>IF(J71&gt;0,(AL68*J68+AL69*J69+AL70*J70)/J71,0)</f>
        <v>0.21985361322314051</v>
      </c>
      <c r="AM71" s="59">
        <f>SUM(AM68:AM70)</f>
        <v>123.54025300000001</v>
      </c>
      <c r="AN71" s="70"/>
      <c r="AO71" s="57">
        <f>SUM(AO68:AO70)</f>
        <v>505.02</v>
      </c>
      <c r="AP71" s="124"/>
      <c r="AQ71" s="125">
        <f>AP70</f>
        <v>1582.6119999999989</v>
      </c>
      <c r="AR71" s="52">
        <f>SUM(AR68:AR70)</f>
        <v>0</v>
      </c>
      <c r="AS71" s="71"/>
      <c r="AT71" s="72"/>
      <c r="AU71" s="72"/>
      <c r="AV71" s="72"/>
      <c r="AW71" s="72"/>
    </row>
    <row r="72" spans="1:49" x14ac:dyDescent="0.2">
      <c r="A72" s="196">
        <v>18</v>
      </c>
      <c r="B72" s="23">
        <v>1</v>
      </c>
      <c r="C72" s="11" t="s">
        <v>54</v>
      </c>
      <c r="D72" s="12">
        <v>6652</v>
      </c>
      <c r="E72" s="12">
        <v>2</v>
      </c>
      <c r="F72" s="12">
        <v>12078</v>
      </c>
      <c r="G72" s="13">
        <v>2.7</v>
      </c>
      <c r="H72" s="13">
        <v>3.1</v>
      </c>
      <c r="I72" s="12">
        <v>13147</v>
      </c>
      <c r="J72" s="12">
        <v>15324</v>
      </c>
      <c r="K72" s="14">
        <v>7.5999999999999998E-2</v>
      </c>
      <c r="L72" s="25">
        <f>J72*(1-K72)</f>
        <v>14159.376</v>
      </c>
      <c r="M72" s="15">
        <v>0.69</v>
      </c>
      <c r="N72" s="26">
        <f>L72*M72</f>
        <v>9769.9694399999989</v>
      </c>
      <c r="O72" s="14">
        <v>0.189</v>
      </c>
      <c r="P72" s="26">
        <f>L72*O72</f>
        <v>2676.1220640000001</v>
      </c>
      <c r="Q72" s="16">
        <v>0.121</v>
      </c>
      <c r="R72" s="26">
        <f>L72*Q72</f>
        <v>1713.284496</v>
      </c>
      <c r="S72" s="16">
        <v>0.17499999999999999</v>
      </c>
      <c r="T72" s="26">
        <f>L72*S72</f>
        <v>2477.8907999999997</v>
      </c>
      <c r="U72" s="16">
        <v>0.53700000000000003</v>
      </c>
      <c r="V72" s="26">
        <f>L72*U72</f>
        <v>7603.5849120000003</v>
      </c>
      <c r="W72" s="16">
        <v>0.4</v>
      </c>
      <c r="X72" s="26">
        <f>W72*L72</f>
        <v>5663.7504000000008</v>
      </c>
      <c r="Y72" s="17">
        <v>3.1800000000000001E-3</v>
      </c>
      <c r="Z72" s="61">
        <f>L72*Y72</f>
        <v>45.026815679999999</v>
      </c>
      <c r="AA72" s="28">
        <f>IF(J72&gt;0,(AC72+AM72)/J72,0)</f>
        <v>2.6298112137823028E-3</v>
      </c>
      <c r="AB72" s="17">
        <v>2.9E-4</v>
      </c>
      <c r="AC72" s="25">
        <f>AB72*L72</f>
        <v>4.10621904</v>
      </c>
      <c r="AD72" s="141">
        <v>0.2215</v>
      </c>
      <c r="AE72" s="31">
        <f>AH72*(1-AK72)*AD72</f>
        <v>38.102430000000005</v>
      </c>
      <c r="AF72" s="29">
        <f>IF(AND(AD72&gt;0,AB72&gt;0,Y72&gt;0),((Y72-AB72)*AD72)/((AD72-AB72)*Y72),0)</f>
        <v>0.90999644891916642</v>
      </c>
      <c r="AG72" s="62">
        <f t="shared" si="2"/>
        <v>0.8909539505114088</v>
      </c>
      <c r="AH72" s="12">
        <v>188</v>
      </c>
      <c r="AI72" s="170">
        <v>178.72</v>
      </c>
      <c r="AJ72" s="174"/>
      <c r="AK72" s="14">
        <v>8.5000000000000006E-2</v>
      </c>
      <c r="AL72" s="15">
        <v>0.2104</v>
      </c>
      <c r="AM72" s="31">
        <f>AH72*(1-AK72)*AL72</f>
        <v>36.193008000000006</v>
      </c>
      <c r="AN72" s="19">
        <v>1.7</v>
      </c>
      <c r="AO72" s="19">
        <v>1208.1600000000001</v>
      </c>
      <c r="AP72" s="119">
        <f>AP70+AH72-AO72-AQ72</f>
        <v>540.45199999999886</v>
      </c>
      <c r="AQ72" s="120">
        <v>22</v>
      </c>
      <c r="AR72" s="12"/>
      <c r="AS72" s="32"/>
      <c r="AT72" s="20"/>
      <c r="AU72" s="20"/>
      <c r="AV72" s="20"/>
      <c r="AW72" s="20"/>
    </row>
    <row r="73" spans="1:49" x14ac:dyDescent="0.2">
      <c r="A73" s="197"/>
      <c r="B73" s="34">
        <v>2</v>
      </c>
      <c r="C73" s="47" t="s">
        <v>51</v>
      </c>
      <c r="D73" s="35">
        <v>18802</v>
      </c>
      <c r="E73" s="44">
        <v>6</v>
      </c>
      <c r="F73" s="35">
        <v>15545</v>
      </c>
      <c r="G73" s="36">
        <v>2.1</v>
      </c>
      <c r="H73" s="38">
        <v>3.9</v>
      </c>
      <c r="I73" s="35">
        <v>16695</v>
      </c>
      <c r="J73" s="35">
        <v>15386</v>
      </c>
      <c r="K73" s="66">
        <v>7.1999999999999995E-2</v>
      </c>
      <c r="L73" s="38">
        <f>J73*(1-K73)</f>
        <v>14278.208000000001</v>
      </c>
      <c r="M73" s="39">
        <v>0.78200000000000003</v>
      </c>
      <c r="N73" s="26">
        <f>L73*M73</f>
        <v>11165.558656000001</v>
      </c>
      <c r="O73" s="37">
        <v>0.14099999999999999</v>
      </c>
      <c r="P73" s="26">
        <f>L73*O73</f>
        <v>2013.2273279999999</v>
      </c>
      <c r="Q73" s="40">
        <v>7.6999999999999999E-2</v>
      </c>
      <c r="R73" s="26">
        <f>L73*Q73</f>
        <v>1099.422016</v>
      </c>
      <c r="S73" s="40">
        <v>0.17799999999999999</v>
      </c>
      <c r="T73" s="26">
        <f>L73*S73</f>
        <v>2541.5210240000001</v>
      </c>
      <c r="U73" s="40">
        <v>0.53</v>
      </c>
      <c r="V73" s="26">
        <f>L73*U73</f>
        <v>7567.450240000001</v>
      </c>
      <c r="W73" s="40">
        <v>0.4</v>
      </c>
      <c r="X73" s="26">
        <f>W73*L73</f>
        <v>5711.2832000000008</v>
      </c>
      <c r="Y73" s="41">
        <v>3.0999999999999999E-3</v>
      </c>
      <c r="Z73" s="18">
        <f>L73*Y73</f>
        <v>44.262444799999997</v>
      </c>
      <c r="AA73" s="28">
        <f>IF(J73&gt;0,(AC73+AM73)/J73,0)</f>
        <v>3.0040074249317564E-3</v>
      </c>
      <c r="AB73" s="41">
        <v>2.7999999999999998E-4</v>
      </c>
      <c r="AC73" s="38">
        <f>AB73*L73</f>
        <v>3.9978982399999996</v>
      </c>
      <c r="AD73" s="29">
        <v>0.2228</v>
      </c>
      <c r="AE73" s="42">
        <f>AH73*(1-AK73)*AD73</f>
        <v>41.995572000000003</v>
      </c>
      <c r="AF73" s="29">
        <f>IF(AND(AD73&gt;0,AB73&gt;0,Y73&gt;0),((Y73-AB73)*AD73)/((AD73-AB73)*Y73),0)</f>
        <v>0.91082207905922197</v>
      </c>
      <c r="AG73" s="30">
        <f t="shared" si="2"/>
        <v>0.90792608339290926</v>
      </c>
      <c r="AH73" s="35">
        <v>206</v>
      </c>
      <c r="AI73" s="167">
        <v>201.75</v>
      </c>
      <c r="AJ73" s="175"/>
      <c r="AK73" s="66">
        <v>8.5000000000000006E-2</v>
      </c>
      <c r="AL73" s="67">
        <v>0.224</v>
      </c>
      <c r="AM73" s="42">
        <f>AH73*(1-AK73)*AL73</f>
        <v>42.221760000000003</v>
      </c>
      <c r="AN73" s="18">
        <v>1.75</v>
      </c>
      <c r="AO73" s="18"/>
      <c r="AP73" s="122">
        <f>AP72+AH73-AO73</f>
        <v>746.45199999999886</v>
      </c>
      <c r="AQ73" s="123"/>
      <c r="AR73" s="44"/>
      <c r="AS73" s="49"/>
      <c r="AT73" s="42"/>
      <c r="AU73" s="42"/>
      <c r="AV73" s="42"/>
      <c r="AW73" s="42"/>
    </row>
    <row r="74" spans="1:49" x14ac:dyDescent="0.2">
      <c r="A74" s="197"/>
      <c r="B74" s="34">
        <v>3</v>
      </c>
      <c r="C74" s="11" t="s">
        <v>53</v>
      </c>
      <c r="D74" s="44">
        <v>23204</v>
      </c>
      <c r="E74" s="44">
        <v>1</v>
      </c>
      <c r="F74" s="44">
        <v>15984</v>
      </c>
      <c r="G74" s="38">
        <v>1</v>
      </c>
      <c r="H74" s="38">
        <v>3.6</v>
      </c>
      <c r="I74" s="44">
        <v>17690</v>
      </c>
      <c r="J74" s="44">
        <v>15265</v>
      </c>
      <c r="K74" s="66">
        <v>7.6999999999999999E-2</v>
      </c>
      <c r="L74" s="38">
        <f>J74*(1-K74)</f>
        <v>14089.595000000001</v>
      </c>
      <c r="M74" s="29">
        <v>0.82</v>
      </c>
      <c r="N74" s="26">
        <f>L74*M74</f>
        <v>11553.4679</v>
      </c>
      <c r="O74" s="40">
        <v>0.158</v>
      </c>
      <c r="P74" s="26">
        <f>L74*O74</f>
        <v>2226.1560100000002</v>
      </c>
      <c r="Q74" s="40">
        <v>2.1999999999999999E-2</v>
      </c>
      <c r="R74" s="26">
        <f>L74*Q74</f>
        <v>309.97109</v>
      </c>
      <c r="S74" s="40">
        <v>0.18</v>
      </c>
      <c r="T74" s="26">
        <f>L74*S74</f>
        <v>2536.1271000000002</v>
      </c>
      <c r="U74" s="40">
        <v>0.53100000000000003</v>
      </c>
      <c r="V74" s="26">
        <f>L74*U74</f>
        <v>7481.5749450000012</v>
      </c>
      <c r="W74" s="40">
        <v>0.4</v>
      </c>
      <c r="X74" s="26">
        <f>W74*L74</f>
        <v>5635.8380000000006</v>
      </c>
      <c r="Y74" s="48">
        <v>3.1700000000000001E-3</v>
      </c>
      <c r="Z74" s="18">
        <f>L74*Y74</f>
        <v>44.664016150000002</v>
      </c>
      <c r="AA74" s="28">
        <f>IF(J74&gt;0,(AC74+AM74)/J74,0)</f>
        <v>3.0380524402227314E-3</v>
      </c>
      <c r="AB74" s="48">
        <v>2.9999999999999997E-4</v>
      </c>
      <c r="AC74" s="38">
        <f>AB74*L74</f>
        <v>4.2268784999999998</v>
      </c>
      <c r="AD74" s="29">
        <v>0.223</v>
      </c>
      <c r="AE74" s="42">
        <f>AH74*(1-AK74)*AD74</f>
        <v>43.115712000000002</v>
      </c>
      <c r="AF74" s="29">
        <f>IF(AND(AD74&gt;0,AB74&gt;0,Y74&gt;0),((Y74-AB74)*AD74)/((AD74-AB74)*Y74),0)</f>
        <v>0.9065823935950954</v>
      </c>
      <c r="AG74" s="30">
        <f t="shared" si="2"/>
        <v>0.9024944923300442</v>
      </c>
      <c r="AH74" s="44">
        <v>212</v>
      </c>
      <c r="AI74" s="168">
        <v>207.25200000000001</v>
      </c>
      <c r="AJ74" s="176"/>
      <c r="AK74" s="66">
        <v>8.7999999999999995E-2</v>
      </c>
      <c r="AL74" s="67">
        <v>0.218</v>
      </c>
      <c r="AM74" s="42">
        <f>AH74*(1-AK74)*AL74</f>
        <v>42.148992</v>
      </c>
      <c r="AN74" s="18">
        <v>1.7</v>
      </c>
      <c r="AO74" s="18"/>
      <c r="AP74" s="122">
        <f>AP73+AH74-AO74</f>
        <v>958.45199999999886</v>
      </c>
      <c r="AQ74" s="123"/>
      <c r="AR74" s="44"/>
      <c r="AS74" s="49"/>
      <c r="AT74" s="42"/>
      <c r="AU74" s="42"/>
      <c r="AV74" s="42"/>
      <c r="AW74" s="42"/>
    </row>
    <row r="75" spans="1:49" s="22" customFormat="1" ht="13.5" thickBot="1" x14ac:dyDescent="0.25">
      <c r="A75" s="198"/>
      <c r="B75" s="50" t="s">
        <v>38</v>
      </c>
      <c r="C75" s="51"/>
      <c r="D75" s="52">
        <f>SUM(D72:D74)</f>
        <v>48658</v>
      </c>
      <c r="E75" s="68"/>
      <c r="F75" s="52">
        <f>SUM(F72:F74)</f>
        <v>43607</v>
      </c>
      <c r="G75" s="53"/>
      <c r="H75" s="69"/>
      <c r="I75" s="52">
        <f>SUM(I72:I74)</f>
        <v>47532</v>
      </c>
      <c r="J75" s="52">
        <f>SUM(J72:J74)</f>
        <v>45975</v>
      </c>
      <c r="K75" s="21">
        <f>IF(J75&gt;0,(J72*K72+J73*K73+J74*K74)/J75,0)</f>
        <v>7.4993387710712345E-2</v>
      </c>
      <c r="L75" s="53">
        <f>L72+L73+L74</f>
        <v>42527.179000000004</v>
      </c>
      <c r="M75" s="54">
        <f>IF(L75&gt;0,N75/L75,0)</f>
        <v>0.76395840871551812</v>
      </c>
      <c r="N75" s="55">
        <f>N72+N73+N74</f>
        <v>32488.995996000001</v>
      </c>
      <c r="O75" s="21">
        <f>IF(L75&gt;0,P75/L75,0)</f>
        <v>0.16261378169476043</v>
      </c>
      <c r="P75" s="55">
        <f>P72+P73+P74</f>
        <v>6915.5054020000007</v>
      </c>
      <c r="Q75" s="21">
        <f>IF(L75&gt;0,R75/L75,0)</f>
        <v>7.3427809589721421E-2</v>
      </c>
      <c r="R75" s="55">
        <f>R72+R73+R74</f>
        <v>3122.6776019999998</v>
      </c>
      <c r="S75" s="21">
        <f>IF(L75&gt;0,T75/L75,0)</f>
        <v>0.1776637694214328</v>
      </c>
      <c r="T75" s="55">
        <f>T72+T73+T74</f>
        <v>7555.5389240000004</v>
      </c>
      <c r="U75" s="21">
        <f>IF(L75&gt;0,V75/L75,0)</f>
        <v>0.53266195006727346</v>
      </c>
      <c r="V75" s="55">
        <f>V72+V73+V74</f>
        <v>22652.610097000001</v>
      </c>
      <c r="W75" s="21">
        <f>IF(L75&gt;0,X75/L75,0)</f>
        <v>0.4</v>
      </c>
      <c r="X75" s="55">
        <f>X72+X73+X74</f>
        <v>17010.871600000002</v>
      </c>
      <c r="Y75" s="56">
        <f>IF(L75&gt;0,Z75/L75,0)</f>
        <v>3.1498274698634489E-3</v>
      </c>
      <c r="Z75" s="57">
        <f>SUM(Z72:Z74)</f>
        <v>133.95327663</v>
      </c>
      <c r="AA75" s="63">
        <f>IF(L75&gt;0,(AA72*L72+AA73*L73+AA74*L74)/L75,0)</f>
        <v>2.8906986071937668E-3</v>
      </c>
      <c r="AB75" s="56">
        <f>IF(J75&gt;0,(J72*AB72+J73*AB73+J74*AB74)/J75,0)</f>
        <v>2.8997368134855896E-4</v>
      </c>
      <c r="AC75" s="53">
        <f>SUM(AC72:AC74)</f>
        <v>12.33099578</v>
      </c>
      <c r="AD75" s="54">
        <f>IF(J75&gt;0,(J72*AD72+J73*AD73+J74*AD74)/J75,0)</f>
        <v>0.22243310059815113</v>
      </c>
      <c r="AE75" s="59">
        <f>SUM(AE72:AE74)</f>
        <v>123.21371400000001</v>
      </c>
      <c r="AF75" s="54">
        <f>IF(AND(Z75&gt;0),((Z72*AF72+Z73*AF73+Z74*AF74)/Z75),0)</f>
        <v>0.9091309156784072</v>
      </c>
      <c r="AG75" s="58">
        <f t="shared" si="2"/>
        <v>0.90088854981490341</v>
      </c>
      <c r="AH75" s="52">
        <f>SUM(AH72:AH74)</f>
        <v>606</v>
      </c>
      <c r="AI75" s="169">
        <f>SUM(AI72:AI74)</f>
        <v>587.72199999999998</v>
      </c>
      <c r="AJ75" s="177">
        <f>(AI75+AJ71)-AO75</f>
        <v>728.5979999999995</v>
      </c>
      <c r="AK75" s="21">
        <f>IF(AH75&gt;0,(AK72*AH72+AK73*AH73+AK74*AH74)/AH75,0)</f>
        <v>8.6049504950495057E-2</v>
      </c>
      <c r="AL75" s="54">
        <f>IF(J75&gt;0,(AL72*J72+AL73*J73+AL74*J74)/J75,0)</f>
        <v>0.21747479282218596</v>
      </c>
      <c r="AM75" s="59">
        <f>SUM(AM72:AM74)</f>
        <v>120.56376</v>
      </c>
      <c r="AN75" s="70"/>
      <c r="AO75" s="57">
        <f>SUM(AO72:AO74)</f>
        <v>1208.1600000000001</v>
      </c>
      <c r="AP75" s="124"/>
      <c r="AQ75" s="125">
        <f>AP74</f>
        <v>958.45199999999886</v>
      </c>
      <c r="AR75" s="52">
        <f>SUM(AR72:AR74)</f>
        <v>0</v>
      </c>
      <c r="AS75" s="71"/>
      <c r="AT75" s="72"/>
      <c r="AU75" s="72"/>
      <c r="AV75" s="72"/>
      <c r="AW75" s="72"/>
    </row>
    <row r="76" spans="1:49" x14ac:dyDescent="0.2">
      <c r="A76" s="196">
        <v>19</v>
      </c>
      <c r="B76" s="23">
        <v>1</v>
      </c>
      <c r="C76" s="11" t="s">
        <v>54</v>
      </c>
      <c r="D76" s="12">
        <v>6100</v>
      </c>
      <c r="E76" s="12">
        <v>0</v>
      </c>
      <c r="F76" s="12">
        <v>10017</v>
      </c>
      <c r="G76" s="13">
        <v>0.9</v>
      </c>
      <c r="H76" s="13">
        <v>3</v>
      </c>
      <c r="I76" s="12">
        <v>10971</v>
      </c>
      <c r="J76" s="12">
        <v>15215</v>
      </c>
      <c r="K76" s="14">
        <v>7.3999999999999996E-2</v>
      </c>
      <c r="L76" s="25">
        <f>J76*(1-K76)</f>
        <v>14089.09</v>
      </c>
      <c r="M76" s="15">
        <v>0.77500000000000002</v>
      </c>
      <c r="N76" s="26">
        <f>L76*M76</f>
        <v>10919.044750000001</v>
      </c>
      <c r="O76" s="14">
        <v>0.109</v>
      </c>
      <c r="P76" s="26">
        <f>L76*O76</f>
        <v>1535.71081</v>
      </c>
      <c r="Q76" s="16">
        <v>0.11600000000000001</v>
      </c>
      <c r="R76" s="26">
        <f>L76*Q76</f>
        <v>1634.3344400000001</v>
      </c>
      <c r="S76" s="16">
        <v>0.186</v>
      </c>
      <c r="T76" s="26">
        <f>L76*S76</f>
        <v>2620.5707400000001</v>
      </c>
      <c r="U76" s="16">
        <v>0.55300000000000005</v>
      </c>
      <c r="V76" s="26">
        <f>L76*U76</f>
        <v>7791.2667700000011</v>
      </c>
      <c r="W76" s="16">
        <v>0.4</v>
      </c>
      <c r="X76" s="26">
        <f>W76*L76</f>
        <v>5635.6360000000004</v>
      </c>
      <c r="Y76" s="17">
        <v>3.2499999999999999E-3</v>
      </c>
      <c r="Z76" s="61">
        <f>L76*Y76</f>
        <v>45.789542499999996</v>
      </c>
      <c r="AA76" s="28">
        <f>IF(J76&gt;0,(AC76+AM76)/J76,0)</f>
        <v>2.9402530726256983E-3</v>
      </c>
      <c r="AB76" s="17">
        <v>3.3E-4</v>
      </c>
      <c r="AC76" s="25">
        <f>AB76*L76</f>
        <v>4.6493997</v>
      </c>
      <c r="AD76" s="141">
        <v>0.22600000000000001</v>
      </c>
      <c r="AE76" s="31">
        <f>AH76*(1-AK76)*AD76</f>
        <v>42.000743999999997</v>
      </c>
      <c r="AF76" s="29">
        <f>IF(AND(AD76&gt;0,AB76&gt;0,Y76&gt;0),((Y76-AB76)*AD76)/((AD76-AB76)*Y76),0)</f>
        <v>0.89977536975365668</v>
      </c>
      <c r="AG76" s="62">
        <f t="shared" si="2"/>
        <v>0.88912503789677344</v>
      </c>
      <c r="AH76" s="12">
        <v>204</v>
      </c>
      <c r="AI76" s="170">
        <v>192.98</v>
      </c>
      <c r="AJ76" s="174"/>
      <c r="AK76" s="14">
        <v>8.8999999999999996E-2</v>
      </c>
      <c r="AL76" s="15">
        <v>0.2157</v>
      </c>
      <c r="AM76" s="31">
        <f>AH76*(1-AK76)*AL76</f>
        <v>40.086550799999998</v>
      </c>
      <c r="AN76" s="19">
        <v>1.65</v>
      </c>
      <c r="AO76" s="19">
        <v>561.94000000000005</v>
      </c>
      <c r="AP76" s="119">
        <f>AP74+AH76-AO76</f>
        <v>600.51199999999881</v>
      </c>
      <c r="AQ76" s="120"/>
      <c r="AR76" s="12"/>
      <c r="AS76" s="32"/>
      <c r="AT76" s="20"/>
      <c r="AU76" s="20"/>
      <c r="AV76" s="20"/>
      <c r="AW76" s="20"/>
    </row>
    <row r="77" spans="1:49" x14ac:dyDescent="0.2">
      <c r="A77" s="197"/>
      <c r="B77" s="34">
        <v>2</v>
      </c>
      <c r="C77" s="47" t="s">
        <v>51</v>
      </c>
      <c r="D77" s="35">
        <v>18996</v>
      </c>
      <c r="E77" s="44">
        <v>4</v>
      </c>
      <c r="F77" s="35">
        <v>15753</v>
      </c>
      <c r="G77" s="36">
        <v>0.6</v>
      </c>
      <c r="H77" s="38">
        <v>4.0999999999999996</v>
      </c>
      <c r="I77" s="35">
        <v>16184</v>
      </c>
      <c r="J77" s="35">
        <v>15338</v>
      </c>
      <c r="K77" s="66">
        <v>7.1999999999999995E-2</v>
      </c>
      <c r="L77" s="38">
        <f>J77*(1-K77)</f>
        <v>14233.664000000001</v>
      </c>
      <c r="M77" s="39">
        <v>0.81599999999999995</v>
      </c>
      <c r="N77" s="26">
        <f>L77*M77</f>
        <v>11614.669824000001</v>
      </c>
      <c r="O77" s="37">
        <v>0.111</v>
      </c>
      <c r="P77" s="26">
        <f>L77*O77</f>
        <v>1579.9367040000002</v>
      </c>
      <c r="Q77" s="40">
        <v>7.2999999999999995E-2</v>
      </c>
      <c r="R77" s="26">
        <f>L77*Q77</f>
        <v>1039.057472</v>
      </c>
      <c r="S77" s="40">
        <v>0.191</v>
      </c>
      <c r="T77" s="26">
        <f>L77*S77</f>
        <v>2718.6298240000001</v>
      </c>
      <c r="U77" s="40">
        <v>0.52500000000000002</v>
      </c>
      <c r="V77" s="26">
        <f>L77*U77</f>
        <v>7472.673600000001</v>
      </c>
      <c r="W77" s="40">
        <v>0.4</v>
      </c>
      <c r="X77" s="26">
        <f>W77*L77</f>
        <v>5693.4656000000004</v>
      </c>
      <c r="Y77" s="41">
        <v>3.2599999999999999E-3</v>
      </c>
      <c r="Z77" s="18">
        <f>L77*Y77</f>
        <v>46.401744640000004</v>
      </c>
      <c r="AA77" s="28">
        <f>IF(J77&gt;0,(AC77+AM77)/J77,0)</f>
        <v>2.9853683400704136E-3</v>
      </c>
      <c r="AB77" s="41">
        <v>2.9999999999999997E-4</v>
      </c>
      <c r="AC77" s="38">
        <f>AB77*L77</f>
        <v>4.2700991999999998</v>
      </c>
      <c r="AD77" s="29">
        <v>0.223</v>
      </c>
      <c r="AE77" s="42">
        <f>AH77*(1-AK77)*AD77</f>
        <v>41.914188000000003</v>
      </c>
      <c r="AF77" s="29">
        <f>IF(AND(AD77&gt;0,AB77&gt;0,Y77&gt;0),((Y77-AB77)*AD77)/((AD77-AB77)*Y77),0)</f>
        <v>0.90919859724904328</v>
      </c>
      <c r="AG77" s="30">
        <f t="shared" si="2"/>
        <v>0.90073315582262659</v>
      </c>
      <c r="AH77" s="35">
        <v>207</v>
      </c>
      <c r="AI77" s="167">
        <v>202.28</v>
      </c>
      <c r="AJ77" s="175"/>
      <c r="AK77" s="66">
        <v>9.1999999999999998E-2</v>
      </c>
      <c r="AL77" s="67">
        <v>0.22090000000000001</v>
      </c>
      <c r="AM77" s="42">
        <f>AH77*(1-AK77)*AL77</f>
        <v>41.519480400000006</v>
      </c>
      <c r="AN77" s="18">
        <v>1.7</v>
      </c>
      <c r="AO77" s="18"/>
      <c r="AP77" s="122">
        <f>AP76+AH77-AO77</f>
        <v>807.51199999999881</v>
      </c>
      <c r="AQ77" s="123"/>
      <c r="AR77" s="44"/>
      <c r="AS77" s="49"/>
      <c r="AT77" s="42"/>
      <c r="AU77" s="42"/>
      <c r="AV77" s="42"/>
      <c r="AW77" s="42"/>
    </row>
    <row r="78" spans="1:49" x14ac:dyDescent="0.2">
      <c r="A78" s="197"/>
      <c r="B78" s="34">
        <v>3</v>
      </c>
      <c r="C78" s="11" t="s">
        <v>49</v>
      </c>
      <c r="D78" s="44">
        <v>15590</v>
      </c>
      <c r="E78" s="44">
        <v>4</v>
      </c>
      <c r="F78" s="44">
        <v>16799</v>
      </c>
      <c r="G78" s="38">
        <v>0.9</v>
      </c>
      <c r="H78" s="38">
        <v>3</v>
      </c>
      <c r="I78" s="44">
        <v>18229</v>
      </c>
      <c r="J78" s="44">
        <v>15342</v>
      </c>
      <c r="K78" s="66">
        <v>7.3999999999999996E-2</v>
      </c>
      <c r="L78" s="38">
        <f>J78*(1-K78)</f>
        <v>14206.692000000001</v>
      </c>
      <c r="M78" s="29">
        <v>0.745</v>
      </c>
      <c r="N78" s="26">
        <f>L78*M78</f>
        <v>10583.985540000001</v>
      </c>
      <c r="O78" s="40">
        <v>0.22700000000000001</v>
      </c>
      <c r="P78" s="26">
        <f>L78*O78</f>
        <v>3224.9190840000001</v>
      </c>
      <c r="Q78" s="40">
        <v>2.8000000000000001E-2</v>
      </c>
      <c r="R78" s="26">
        <f>L78*Q78</f>
        <v>397.78737600000005</v>
      </c>
      <c r="S78" s="40">
        <v>0.191</v>
      </c>
      <c r="T78" s="26">
        <f>L78*S78</f>
        <v>2713.4781720000001</v>
      </c>
      <c r="U78" s="40">
        <v>0.51600000000000001</v>
      </c>
      <c r="V78" s="26">
        <f>L78*U78</f>
        <v>7330.653072000001</v>
      </c>
      <c r="W78" s="40">
        <v>0.4</v>
      </c>
      <c r="X78" s="26">
        <f>W78*L78</f>
        <v>5682.6768000000011</v>
      </c>
      <c r="Y78" s="48">
        <v>3.3400000000000001E-3</v>
      </c>
      <c r="Z78" s="18">
        <f>L78*Y78</f>
        <v>47.450351280000007</v>
      </c>
      <c r="AA78" s="28">
        <f>IF(J78&gt;0,(AC78+AM78)/J78,0)</f>
        <v>3.0584904002085777E-3</v>
      </c>
      <c r="AB78" s="48">
        <v>3.1E-4</v>
      </c>
      <c r="AC78" s="38">
        <f>AB78*L78</f>
        <v>4.40407452</v>
      </c>
      <c r="AD78" s="29">
        <v>0.21940000000000001</v>
      </c>
      <c r="AE78" s="42">
        <f>AH78*(1-AK78)*AD78</f>
        <v>42.1732874</v>
      </c>
      <c r="AF78" s="29">
        <f>IF(AND(AD78&gt;0,AB78&gt;0,Y78&gt;0),((Y78-AB78)*AD78)/((AD78-AB78)*Y78),0)</f>
        <v>0.90846924526955952</v>
      </c>
      <c r="AG78" s="30">
        <f t="shared" si="2"/>
        <v>0.89990397499806507</v>
      </c>
      <c r="AH78" s="44">
        <v>211</v>
      </c>
      <c r="AI78" s="168">
        <v>206.01</v>
      </c>
      <c r="AJ78" s="176"/>
      <c r="AK78" s="66">
        <v>8.8999999999999996E-2</v>
      </c>
      <c r="AL78" s="67">
        <v>0.22120000000000001</v>
      </c>
      <c r="AM78" s="42">
        <f>AH78*(1-AK78)*AL78</f>
        <v>42.519285199999999</v>
      </c>
      <c r="AN78" s="18">
        <v>1.69</v>
      </c>
      <c r="AO78" s="18"/>
      <c r="AP78" s="122">
        <f>AP77+AH78-AO78</f>
        <v>1018.5119999999988</v>
      </c>
      <c r="AQ78" s="123"/>
      <c r="AR78" s="44"/>
      <c r="AS78" s="49"/>
      <c r="AT78" s="42"/>
      <c r="AU78" s="42"/>
      <c r="AV78" s="42"/>
      <c r="AW78" s="42"/>
    </row>
    <row r="79" spans="1:49" s="22" customFormat="1" ht="13.5" thickBot="1" x14ac:dyDescent="0.25">
      <c r="A79" s="198"/>
      <c r="B79" s="50" t="s">
        <v>38</v>
      </c>
      <c r="C79" s="51"/>
      <c r="D79" s="52">
        <f>SUM(D76:D78)</f>
        <v>40686</v>
      </c>
      <c r="E79" s="68"/>
      <c r="F79" s="52">
        <f>SUM(F76:F78)</f>
        <v>42569</v>
      </c>
      <c r="G79" s="53"/>
      <c r="H79" s="69"/>
      <c r="I79" s="52">
        <f>SUM(I76:I78)</f>
        <v>45384</v>
      </c>
      <c r="J79" s="52">
        <f>SUM(J76:J78)</f>
        <v>45895</v>
      </c>
      <c r="K79" s="21">
        <f>IF(J79&gt;0,(J76*K76+J77*K77+J78*K78)/J79,0)</f>
        <v>7.3331604749972759E-2</v>
      </c>
      <c r="L79" s="53">
        <f>L76+L77+L78</f>
        <v>42529.446000000004</v>
      </c>
      <c r="M79" s="54">
        <f>IF(L79&gt;0,N79/L79,0)</f>
        <v>0.7787004823434569</v>
      </c>
      <c r="N79" s="55">
        <f>N76+N77+N78</f>
        <v>33117.700114000007</v>
      </c>
      <c r="O79" s="21">
        <f>IF(L79&gt;0,P79/L79,0)</f>
        <v>0.14908650815719537</v>
      </c>
      <c r="P79" s="55">
        <f>P76+P77+P78</f>
        <v>6340.5665980000003</v>
      </c>
      <c r="Q79" s="21">
        <f>IF(L79&gt;0,R79/L79,0)</f>
        <v>7.2213009499347822E-2</v>
      </c>
      <c r="R79" s="55">
        <f>R76+R77+R78</f>
        <v>3071.1792880000003</v>
      </c>
      <c r="S79" s="21">
        <f>IF(L79&gt;0,T79/L79,0)</f>
        <v>0.18934360762658417</v>
      </c>
      <c r="T79" s="55">
        <f>T76+T77+T78</f>
        <v>8052.6787360000008</v>
      </c>
      <c r="U79" s="21">
        <f>IF(L79&gt;0,V79/L79,0)</f>
        <v>0.53126940430872305</v>
      </c>
      <c r="V79" s="55">
        <f>V76+V77+V78</f>
        <v>22594.593442000005</v>
      </c>
      <c r="W79" s="21">
        <f>IF(L79&gt;0,X79/L79,0)</f>
        <v>0.4</v>
      </c>
      <c r="X79" s="55">
        <f>X76+X77+X78</f>
        <v>17011.778400000003</v>
      </c>
      <c r="Y79" s="56">
        <f>IF(L79&gt;0,Z79/L79,0)</f>
        <v>3.2834107084301072E-3</v>
      </c>
      <c r="Z79" s="57">
        <f>SUM(Z76:Z78)</f>
        <v>139.64163841999999</v>
      </c>
      <c r="AA79" s="63">
        <f>IF(L79&gt;0,(AA76*L76+AA77*L77+AA78*L78)/L79,0)</f>
        <v>2.9948485840262298E-3</v>
      </c>
      <c r="AB79" s="56">
        <f>IF(J79&gt;0,(J76*AB76+J77*AB77+J78*AB78)/J79,0)</f>
        <v>3.1328837564004793E-4</v>
      </c>
      <c r="AC79" s="53">
        <f>SUM(AC76:AC78)</f>
        <v>13.323573420000001</v>
      </c>
      <c r="AD79" s="54">
        <f>IF(J79&gt;0,(J76*AD76+J77*AD77+J78*AD78)/J79,0)</f>
        <v>0.22279112757380981</v>
      </c>
      <c r="AE79" s="59">
        <f>SUM(AE76:AE78)</f>
        <v>126.08821939999999</v>
      </c>
      <c r="AF79" s="54">
        <f>IF(AND(Z79&gt;0),((Z76*AF76+Z77*AF77+Z78*AF78)/Z79),0)</f>
        <v>0.90586081570484112</v>
      </c>
      <c r="AG79" s="58">
        <f t="shared" si="2"/>
        <v>0.89667202196149687</v>
      </c>
      <c r="AH79" s="52">
        <f>SUM(AH76:AH78)</f>
        <v>622</v>
      </c>
      <c r="AI79" s="169">
        <f>SUM(AI76:AI78)</f>
        <v>601.27</v>
      </c>
      <c r="AJ79" s="177">
        <f>(AI79+AJ75)-AO79</f>
        <v>767.92799999999943</v>
      </c>
      <c r="AK79" s="21">
        <f>IF(AH79&gt;0,(AK76*AH76+AK77*AH77+AK78*AH78)/AH79,0)</f>
        <v>8.9998392282958195E-2</v>
      </c>
      <c r="AL79" s="54">
        <f>IF(J79&gt;0,(AL76*J76+AL77*J77+AL78*J78)/J79,0)</f>
        <v>0.21927639394269527</v>
      </c>
      <c r="AM79" s="59">
        <f>SUM(AM76:AM78)</f>
        <v>124.1253164</v>
      </c>
      <c r="AN79" s="70"/>
      <c r="AO79" s="57">
        <f>SUM(AO76:AO78)</f>
        <v>561.94000000000005</v>
      </c>
      <c r="AP79" s="124"/>
      <c r="AQ79" s="125">
        <f>AP78</f>
        <v>1018.5119999999988</v>
      </c>
      <c r="AR79" s="52">
        <f>SUM(AR76:AR78)</f>
        <v>0</v>
      </c>
      <c r="AS79" s="71"/>
      <c r="AT79" s="72"/>
      <c r="AU79" s="72"/>
      <c r="AV79" s="72"/>
      <c r="AW79" s="72"/>
    </row>
    <row r="80" spans="1:49" x14ac:dyDescent="0.2">
      <c r="A80" s="196">
        <v>20</v>
      </c>
      <c r="B80" s="23">
        <v>1</v>
      </c>
      <c r="C80" s="11" t="s">
        <v>52</v>
      </c>
      <c r="D80" s="12">
        <v>19200</v>
      </c>
      <c r="E80" s="12">
        <v>0</v>
      </c>
      <c r="F80" s="12">
        <v>14694</v>
      </c>
      <c r="G80" s="13">
        <v>0.6</v>
      </c>
      <c r="H80" s="13">
        <v>3.4</v>
      </c>
      <c r="I80" s="12">
        <v>16138</v>
      </c>
      <c r="J80" s="12">
        <v>15327</v>
      </c>
      <c r="K80" s="14">
        <v>7.5999999999999998E-2</v>
      </c>
      <c r="L80" s="25">
        <f>J80*(1-K80)</f>
        <v>14162.148000000001</v>
      </c>
      <c r="M80" s="15">
        <v>0.82199999999999995</v>
      </c>
      <c r="N80" s="26">
        <f>L80*M80</f>
        <v>11641.285656</v>
      </c>
      <c r="O80" s="14">
        <v>8.6999999999999994E-2</v>
      </c>
      <c r="P80" s="26">
        <f>L80*O80</f>
        <v>1232.1068760000001</v>
      </c>
      <c r="Q80" s="16">
        <v>9.0999999999999998E-2</v>
      </c>
      <c r="R80" s="26">
        <f>L80*Q80</f>
        <v>1288.7554680000001</v>
      </c>
      <c r="S80" s="16">
        <v>0.188</v>
      </c>
      <c r="T80" s="26">
        <f>L80*S80</f>
        <v>2662.4838240000004</v>
      </c>
      <c r="U80" s="16">
        <v>0.51200000000000001</v>
      </c>
      <c r="V80" s="26">
        <f>L80*U80</f>
        <v>7251.019776000001</v>
      </c>
      <c r="W80" s="16">
        <v>0.4</v>
      </c>
      <c r="X80" s="26">
        <f>W80*L80</f>
        <v>5664.8592000000008</v>
      </c>
      <c r="Y80" s="17">
        <v>3.3300000000000001E-3</v>
      </c>
      <c r="Z80" s="61">
        <f>L80*Y80</f>
        <v>47.159952840000003</v>
      </c>
      <c r="AA80" s="28">
        <f>IF(J80&gt;0,(AC80+AM80)/J80,0)</f>
        <v>3.1388497709923659E-3</v>
      </c>
      <c r="AB80" s="17">
        <v>3.3E-4</v>
      </c>
      <c r="AC80" s="25">
        <f>AB80*L80</f>
        <v>4.6735088400000002</v>
      </c>
      <c r="AD80" s="141">
        <v>0.22220000000000001</v>
      </c>
      <c r="AE80" s="31">
        <f>AH80*(1-AK80)*AD80</f>
        <v>43.163683200000001</v>
      </c>
      <c r="AF80" s="29">
        <f>IF(AND(AD80&gt;0,AB80&gt;0,Y80&gt;0),((Y80-AB80)*AD80)/((AD80-AB80)*Y80),0)</f>
        <v>0.90224086257799685</v>
      </c>
      <c r="AG80" s="62">
        <f t="shared" si="2"/>
        <v>0.8961885861053055</v>
      </c>
      <c r="AH80" s="12">
        <v>213</v>
      </c>
      <c r="AI80" s="170">
        <v>208.02</v>
      </c>
      <c r="AJ80" s="174"/>
      <c r="AK80" s="14">
        <v>8.7999999999999995E-2</v>
      </c>
      <c r="AL80" s="15">
        <v>0.22359999999999999</v>
      </c>
      <c r="AM80" s="31">
        <f>AH80*(1-AK80)*AL80</f>
        <v>43.435641599999997</v>
      </c>
      <c r="AN80" s="19">
        <v>1.7</v>
      </c>
      <c r="AO80" s="19"/>
      <c r="AP80" s="119">
        <f>AP78+AH80-AO80</f>
        <v>1231.5119999999988</v>
      </c>
      <c r="AQ80" s="120"/>
      <c r="AR80" s="12"/>
      <c r="AS80" s="32"/>
      <c r="AT80" s="20"/>
      <c r="AU80" s="20"/>
      <c r="AV80" s="20"/>
      <c r="AW80" s="20"/>
    </row>
    <row r="81" spans="1:49" x14ac:dyDescent="0.2">
      <c r="A81" s="197"/>
      <c r="B81" s="34">
        <v>2</v>
      </c>
      <c r="C81" s="47" t="s">
        <v>51</v>
      </c>
      <c r="D81" s="35">
        <v>19343</v>
      </c>
      <c r="E81" s="44">
        <v>1</v>
      </c>
      <c r="F81" s="35">
        <v>13309</v>
      </c>
      <c r="G81" s="36">
        <v>0.6</v>
      </c>
      <c r="H81" s="38">
        <v>3.2</v>
      </c>
      <c r="I81" s="35">
        <v>14788</v>
      </c>
      <c r="J81" s="35">
        <v>15332</v>
      </c>
      <c r="K81" s="66">
        <v>7.6999999999999999E-2</v>
      </c>
      <c r="L81" s="38">
        <f>J81*(1-K81)</f>
        <v>14151.436000000002</v>
      </c>
      <c r="M81" s="39">
        <v>0.81499999999999995</v>
      </c>
      <c r="N81" s="26">
        <f>L81*M81</f>
        <v>11533.420340000001</v>
      </c>
      <c r="O81" s="37">
        <v>9.0999999999999998E-2</v>
      </c>
      <c r="P81" s="26">
        <f>L81*O81</f>
        <v>1287.7806760000001</v>
      </c>
      <c r="Q81" s="40">
        <v>9.4E-2</v>
      </c>
      <c r="R81" s="26">
        <f>L81*Q81</f>
        <v>1330.2349840000002</v>
      </c>
      <c r="S81" s="40">
        <v>0.188</v>
      </c>
      <c r="T81" s="26">
        <f>L81*S81</f>
        <v>2660.4699680000003</v>
      </c>
      <c r="U81" s="40">
        <v>0.53100000000000003</v>
      </c>
      <c r="V81" s="26">
        <f>L81*U81</f>
        <v>7514.4125160000012</v>
      </c>
      <c r="W81" s="40">
        <v>0.4</v>
      </c>
      <c r="X81" s="26">
        <f>W81*L81</f>
        <v>5660.5744000000013</v>
      </c>
      <c r="Y81" s="41">
        <v>3.31E-3</v>
      </c>
      <c r="Z81" s="18">
        <f>L81*Y81</f>
        <v>46.841253160000008</v>
      </c>
      <c r="AA81" s="28">
        <f>IF(J81&gt;0,(AC81+AM81)/J81,0)</f>
        <v>2.9142264153404641E-3</v>
      </c>
      <c r="AB81" s="41">
        <v>3.5E-4</v>
      </c>
      <c r="AC81" s="38">
        <f>AB81*L81</f>
        <v>4.9530026000000005</v>
      </c>
      <c r="AD81" s="29">
        <v>0.222</v>
      </c>
      <c r="AE81" s="42">
        <f>AH81*(1-AK81)*AD81</f>
        <v>42.158687999999998</v>
      </c>
      <c r="AF81" s="29">
        <f>IF(AND(AD81&gt;0,AB81&gt;0,Y81&gt;0),((Y81-AB81)*AD81)/((AD81-AB81)*Y81),0)</f>
        <v>0.89567191409117131</v>
      </c>
      <c r="AG81" s="30">
        <f t="shared" si="2"/>
        <v>0.88137409126290811</v>
      </c>
      <c r="AH81" s="35">
        <v>208</v>
      </c>
      <c r="AI81" s="167">
        <v>203.45</v>
      </c>
      <c r="AJ81" s="175"/>
      <c r="AK81" s="66">
        <v>8.6999999999999994E-2</v>
      </c>
      <c r="AL81" s="67">
        <v>0.2092</v>
      </c>
      <c r="AM81" s="42">
        <f>AH81*(1-AK81)*AL81</f>
        <v>39.727916799999996</v>
      </c>
      <c r="AN81" s="18">
        <v>1.7</v>
      </c>
      <c r="AO81" s="18"/>
      <c r="AP81" s="122">
        <f>AP80+AH81-AO81</f>
        <v>1439.5119999999988</v>
      </c>
      <c r="AQ81" s="123"/>
      <c r="AR81" s="44"/>
      <c r="AS81" s="49"/>
      <c r="AT81" s="42"/>
      <c r="AU81" s="42"/>
      <c r="AV81" s="42"/>
      <c r="AW81" s="42"/>
    </row>
    <row r="82" spans="1:49" x14ac:dyDescent="0.2">
      <c r="A82" s="197"/>
      <c r="B82" s="34">
        <v>3</v>
      </c>
      <c r="C82" s="11" t="s">
        <v>49</v>
      </c>
      <c r="D82" s="44">
        <v>14907</v>
      </c>
      <c r="E82" s="44">
        <v>1</v>
      </c>
      <c r="F82" s="44">
        <v>15782</v>
      </c>
      <c r="G82" s="38">
        <v>0.7</v>
      </c>
      <c r="H82" s="38">
        <v>2.5</v>
      </c>
      <c r="I82" s="44">
        <v>15967</v>
      </c>
      <c r="J82" s="44">
        <v>15358</v>
      </c>
      <c r="K82" s="66">
        <v>7.1999999999999995E-2</v>
      </c>
      <c r="L82" s="38">
        <f>J82*(1-K82)</f>
        <v>14252.224</v>
      </c>
      <c r="M82" s="29">
        <v>0.80300000000000005</v>
      </c>
      <c r="N82" s="26">
        <f>L82*M82</f>
        <v>11444.535872</v>
      </c>
      <c r="O82" s="40">
        <v>0.17199999999999999</v>
      </c>
      <c r="P82" s="26">
        <f>L82*O82</f>
        <v>2451.3825279999996</v>
      </c>
      <c r="Q82" s="40">
        <v>2.5000000000000001E-2</v>
      </c>
      <c r="R82" s="26">
        <f>L82*Q82</f>
        <v>356.30560000000003</v>
      </c>
      <c r="S82" s="40">
        <v>0.17699999999999999</v>
      </c>
      <c r="T82" s="26">
        <f>L82*S82</f>
        <v>2522.6436479999998</v>
      </c>
      <c r="U82" s="40">
        <v>0.51200000000000001</v>
      </c>
      <c r="V82" s="26">
        <f>L82*U82</f>
        <v>7297.138688</v>
      </c>
      <c r="W82" s="40">
        <v>0.4</v>
      </c>
      <c r="X82" s="26">
        <f>W82*L82</f>
        <v>5700.8896000000004</v>
      </c>
      <c r="Y82" s="48">
        <v>3.32E-3</v>
      </c>
      <c r="Z82" s="18">
        <f>L82*Y82</f>
        <v>47.317383679999999</v>
      </c>
      <c r="AA82" s="28">
        <f>IF(J82&gt;0,(AC82+AM82)/J82,0)</f>
        <v>2.8819464721969008E-3</v>
      </c>
      <c r="AB82" s="48">
        <v>3.3E-4</v>
      </c>
      <c r="AC82" s="38">
        <f>AB82*L82</f>
        <v>4.7032339199999997</v>
      </c>
      <c r="AD82" s="29">
        <v>0.22800000000000001</v>
      </c>
      <c r="AE82" s="42">
        <f>AH82*(1-AK82)*AD82</f>
        <v>42.948360000000001</v>
      </c>
      <c r="AF82" s="29">
        <f>IF(AND(AD82&gt;0,AB82&gt;0,Y82&gt;0),((Y82-AB82)*AD82)/((AD82-AB82)*Y82),0)</f>
        <v>0.90190780251060909</v>
      </c>
      <c r="AG82" s="30">
        <f t="shared" si="2"/>
        <v>0.88688773720053227</v>
      </c>
      <c r="AH82" s="44">
        <v>207</v>
      </c>
      <c r="AI82" s="168">
        <v>202.328</v>
      </c>
      <c r="AJ82" s="176"/>
      <c r="AK82" s="66">
        <v>0.09</v>
      </c>
      <c r="AL82" s="67">
        <v>0.21</v>
      </c>
      <c r="AM82" s="42">
        <f>AH82*(1-AK82)*AL82</f>
        <v>39.557699999999997</v>
      </c>
      <c r="AN82" s="18">
        <v>1.71</v>
      </c>
      <c r="AO82" s="18"/>
      <c r="AP82" s="122">
        <f>AP81+AH82-AO82</f>
        <v>1646.5119999999988</v>
      </c>
      <c r="AQ82" s="123"/>
      <c r="AR82" s="44"/>
      <c r="AS82" s="49"/>
      <c r="AT82" s="42"/>
      <c r="AU82" s="42"/>
      <c r="AV82" s="42"/>
      <c r="AW82" s="42"/>
    </row>
    <row r="83" spans="1:49" s="22" customFormat="1" ht="13.5" thickBot="1" x14ac:dyDescent="0.25">
      <c r="A83" s="198"/>
      <c r="B83" s="50" t="s">
        <v>38</v>
      </c>
      <c r="C83" s="51"/>
      <c r="D83" s="52">
        <f>SUM(D80:D82)</f>
        <v>53450</v>
      </c>
      <c r="E83" s="68"/>
      <c r="F83" s="52">
        <f>SUM(F80:F82)</f>
        <v>43785</v>
      </c>
      <c r="G83" s="53"/>
      <c r="H83" s="69"/>
      <c r="I83" s="52">
        <f>SUM(I80:I82)</f>
        <v>46893</v>
      </c>
      <c r="J83" s="52">
        <f>SUM(J80:J82)</f>
        <v>46017</v>
      </c>
      <c r="K83" s="21">
        <f>IF(J83&gt;0,(J80*K80+J81*K81+J82*K82)/J83,0)</f>
        <v>7.4998196318751764E-2</v>
      </c>
      <c r="L83" s="53">
        <f>L80+L81+L82</f>
        <v>42565.808000000005</v>
      </c>
      <c r="M83" s="54">
        <f>IF(L83&gt;0,N83/L83,0)</f>
        <v>0.81331104693231693</v>
      </c>
      <c r="N83" s="55">
        <f>N80+N81+N82</f>
        <v>34619.241867999997</v>
      </c>
      <c r="O83" s="21">
        <f>IF(L83&gt;0,P83/L83,0)</f>
        <v>0.11679021998125819</v>
      </c>
      <c r="P83" s="55">
        <f>P80+P81+P82</f>
        <v>4971.2700800000002</v>
      </c>
      <c r="Q83" s="21">
        <f>IF(L83&gt;0,R83/L83,0)</f>
        <v>6.9898733086424664E-2</v>
      </c>
      <c r="R83" s="55">
        <f>R80+R81+R82</f>
        <v>2975.2960520000001</v>
      </c>
      <c r="S83" s="21">
        <f>IF(L83&gt;0,T83/L83,0)</f>
        <v>0.18431689209329702</v>
      </c>
      <c r="T83" s="55">
        <f>T80+T81+T82</f>
        <v>7845.5974399999996</v>
      </c>
      <c r="U83" s="21">
        <f>IF(L83&gt;0,V83/L83,0)</f>
        <v>0.5183167433354019</v>
      </c>
      <c r="V83" s="55">
        <f>V80+V81+V82</f>
        <v>22062.57098</v>
      </c>
      <c r="W83" s="21">
        <f>IF(L83&gt;0,X83/L83,0)</f>
        <v>0.4</v>
      </c>
      <c r="X83" s="55">
        <f>X80+X81+X82</f>
        <v>17026.323200000003</v>
      </c>
      <c r="Y83" s="56">
        <f>IF(L83&gt;0,Z83/L83,0)</f>
        <v>3.3200025165738656E-3</v>
      </c>
      <c r="Z83" s="57">
        <f>SUM(Z80:Z82)</f>
        <v>141.31858968</v>
      </c>
      <c r="AA83" s="63">
        <f>IF(L83&gt;0,(AA80*L80+AA81*L81+AA82*L82)/L83,0)</f>
        <v>2.9781530351901224E-3</v>
      </c>
      <c r="AB83" s="56">
        <f>IF(J83&gt;0,(J80*AB80+J81*AB81+J82*AB82)/J83,0)</f>
        <v>3.3666362431275396E-4</v>
      </c>
      <c r="AC83" s="53">
        <f>SUM(AC80:AC82)</f>
        <v>14.32974536</v>
      </c>
      <c r="AD83" s="54">
        <f>IF(J83&gt;0,(J80*AD80+J81*AD81+J82*AD82)/J83,0)</f>
        <v>0.22406909185735707</v>
      </c>
      <c r="AE83" s="59">
        <f>SUM(AE80:AE82)</f>
        <v>128.2707312</v>
      </c>
      <c r="AF83" s="54">
        <f>IF(AND(Z83&gt;0),((Z80*AF80+Z81*AF81+Z82*AF82)/Z83),0)</f>
        <v>0.89995201076596076</v>
      </c>
      <c r="AG83" s="58">
        <f t="shared" si="2"/>
        <v>0.88835139849482936</v>
      </c>
      <c r="AH83" s="52">
        <f>SUM(AH80:AH82)</f>
        <v>628</v>
      </c>
      <c r="AI83" s="169">
        <f>SUM(AI80:AI82)</f>
        <v>613.798</v>
      </c>
      <c r="AJ83" s="177">
        <f>(AH83+AJ79)-AO83</f>
        <v>1395.9279999999994</v>
      </c>
      <c r="AK83" s="21">
        <f>IF(AH83&gt;0,(AK80*AH80+AK81*AH81+AK82*AH82)/AH83,0)</f>
        <v>8.8328025477707003E-2</v>
      </c>
      <c r="AL83" s="54">
        <f>IF(J83&gt;0,(AL80*J80+AL81*J81+AL82*J82)/J83,0)</f>
        <v>0.21426324184540496</v>
      </c>
      <c r="AM83" s="59">
        <f>SUM(AM80:AM82)</f>
        <v>122.7212584</v>
      </c>
      <c r="AN83" s="70"/>
      <c r="AO83" s="57">
        <f>SUM(AO80:AO82)</f>
        <v>0</v>
      </c>
      <c r="AP83" s="124"/>
      <c r="AQ83" s="125">
        <f>AP82</f>
        <v>1646.5119999999988</v>
      </c>
      <c r="AR83" s="52">
        <f>SUM(AR80:AR82)</f>
        <v>0</v>
      </c>
      <c r="AS83" s="71"/>
      <c r="AT83" s="72"/>
      <c r="AU83" s="72"/>
      <c r="AV83" s="72"/>
      <c r="AW83" s="72"/>
    </row>
    <row r="84" spans="1:49" x14ac:dyDescent="0.2">
      <c r="A84" s="196">
        <v>21</v>
      </c>
      <c r="B84" s="23">
        <v>1</v>
      </c>
      <c r="C84" s="11" t="s">
        <v>52</v>
      </c>
      <c r="D84" s="12">
        <v>12000</v>
      </c>
      <c r="E84" s="12">
        <v>0</v>
      </c>
      <c r="F84" s="12">
        <v>15674</v>
      </c>
      <c r="G84" s="147">
        <v>0.9</v>
      </c>
      <c r="H84" s="147">
        <v>3.8</v>
      </c>
      <c r="I84" s="158">
        <v>17077</v>
      </c>
      <c r="J84" s="158">
        <v>15318</v>
      </c>
      <c r="K84" s="159">
        <v>7.5999999999999998E-2</v>
      </c>
      <c r="L84" s="160">
        <f>J84*(1-K84)</f>
        <v>14153.832</v>
      </c>
      <c r="M84" s="161">
        <v>0.79700000000000004</v>
      </c>
      <c r="N84" s="157">
        <f>L84*M84</f>
        <v>11280.604104</v>
      </c>
      <c r="O84" s="159">
        <v>0.11700000000000001</v>
      </c>
      <c r="P84" s="157">
        <f>L84*O84</f>
        <v>1655.9983440000001</v>
      </c>
      <c r="Q84" s="156">
        <v>8.5999999999999993E-2</v>
      </c>
      <c r="R84" s="157">
        <f>L84*Q84</f>
        <v>1217.229552</v>
      </c>
      <c r="S84" s="156">
        <v>0.182</v>
      </c>
      <c r="T84" s="157">
        <f>L84*S84</f>
        <v>2575.9974240000001</v>
      </c>
      <c r="U84" s="156">
        <v>0.52700000000000002</v>
      </c>
      <c r="V84" s="26">
        <f>L84*U84</f>
        <v>7459.0694640000002</v>
      </c>
      <c r="W84" s="16">
        <v>0.4</v>
      </c>
      <c r="X84" s="26">
        <f>W84*L84</f>
        <v>5661.5328000000009</v>
      </c>
      <c r="Y84" s="17">
        <v>3.29E-3</v>
      </c>
      <c r="Z84" s="61">
        <f>L84*Y84</f>
        <v>46.566107279999997</v>
      </c>
      <c r="AA84" s="28">
        <f>IF(J84&gt;0,(AC84+AM84)/J84,0)</f>
        <v>2.8947113983548768E-3</v>
      </c>
      <c r="AB84" s="17">
        <v>3.5E-4</v>
      </c>
      <c r="AC84" s="25">
        <f>AB84*L84</f>
        <v>4.9538412000000003</v>
      </c>
      <c r="AD84" s="141">
        <v>0.23100000000000001</v>
      </c>
      <c r="AE84" s="31">
        <f>AH84*(1-AK84)*AD84</f>
        <v>41.621580000000002</v>
      </c>
      <c r="AF84" s="29">
        <f>IF(AND(AD84&gt;0,AB84&gt;0,Y84&gt;0),((Y84-AB84)*AD84)/((AD84-AB84)*Y84),0)</f>
        <v>0.89497304103574082</v>
      </c>
      <c r="AG84" s="62">
        <f t="shared" si="2"/>
        <v>0.8804996124084532</v>
      </c>
      <c r="AH84" s="12">
        <v>198</v>
      </c>
      <c r="AI84" s="170">
        <v>193.75899999999999</v>
      </c>
      <c r="AJ84" s="174"/>
      <c r="AK84" s="14">
        <v>0.09</v>
      </c>
      <c r="AL84" s="15">
        <v>0.21859999999999999</v>
      </c>
      <c r="AM84" s="31">
        <f>AH84*(1-AK84)*AL84</f>
        <v>39.387348000000003</v>
      </c>
      <c r="AN84" s="19">
        <v>1.7</v>
      </c>
      <c r="AO84" s="19"/>
      <c r="AP84" s="119">
        <f>AP82+AH84-AO84</f>
        <v>1844.5119999999988</v>
      </c>
      <c r="AQ84" s="120"/>
      <c r="AR84" s="12"/>
      <c r="AS84" s="32"/>
      <c r="AT84" s="20"/>
      <c r="AU84" s="20"/>
      <c r="AV84" s="20"/>
      <c r="AW84" s="20"/>
    </row>
    <row r="85" spans="1:49" x14ac:dyDescent="0.2">
      <c r="A85" s="197"/>
      <c r="B85" s="34">
        <v>2</v>
      </c>
      <c r="C85" s="11" t="s">
        <v>53</v>
      </c>
      <c r="D85" s="35">
        <v>20620</v>
      </c>
      <c r="E85" s="44">
        <v>1</v>
      </c>
      <c r="F85" s="35">
        <v>15929</v>
      </c>
      <c r="G85" s="148">
        <v>0.5</v>
      </c>
      <c r="H85" s="149">
        <v>3.2</v>
      </c>
      <c r="I85" s="180">
        <v>16817</v>
      </c>
      <c r="J85" s="180">
        <v>15313</v>
      </c>
      <c r="K85" s="181">
        <v>8.1000000000000003E-2</v>
      </c>
      <c r="L85" s="149">
        <f>J85*(1-K85)</f>
        <v>14072.647000000001</v>
      </c>
      <c r="M85" s="182">
        <v>0.78700000000000003</v>
      </c>
      <c r="N85" s="157">
        <f>L85*M85</f>
        <v>11075.173189000001</v>
      </c>
      <c r="O85" s="183">
        <v>0.184</v>
      </c>
      <c r="P85" s="157">
        <f>L85*O85</f>
        <v>2589.3670480000001</v>
      </c>
      <c r="Q85" s="155">
        <v>2.9000000000000001E-2</v>
      </c>
      <c r="R85" s="157">
        <f>L85*Q85</f>
        <v>408.10676300000006</v>
      </c>
      <c r="S85" s="155">
        <v>0.18</v>
      </c>
      <c r="T85" s="157">
        <f>L85*S85</f>
        <v>2533.0764600000002</v>
      </c>
      <c r="U85" s="155">
        <v>0.51400000000000001</v>
      </c>
      <c r="V85" s="26">
        <f>L85*U85</f>
        <v>7233.3405580000008</v>
      </c>
      <c r="W85" s="40">
        <v>0.4</v>
      </c>
      <c r="X85" s="26">
        <f>W85*L85</f>
        <v>5629.0588000000007</v>
      </c>
      <c r="Y85" s="41">
        <v>3.1900000000000001E-3</v>
      </c>
      <c r="Z85" s="18">
        <f>L85*Y85</f>
        <v>44.891743930000004</v>
      </c>
      <c r="AA85" s="28">
        <f>IF(J85&gt;0,(AC85+AM85)/J85,0)</f>
        <v>2.9275453033370336E-3</v>
      </c>
      <c r="AB85" s="41">
        <v>2.9E-4</v>
      </c>
      <c r="AC85" s="38">
        <f>AB85*L85</f>
        <v>4.0810676300000006</v>
      </c>
      <c r="AD85" s="29">
        <v>0.22420000000000001</v>
      </c>
      <c r="AE85" s="42">
        <f>AH85*(1-AK85)*AD85</f>
        <v>41.507491200000004</v>
      </c>
      <c r="AF85" s="29">
        <f>IF(AND(AD85&gt;0,AB85&gt;0,Y85&gt;0),((Y85-AB85)*AD85)/((AD85-AB85)*Y85),0)</f>
        <v>0.91026833021384412</v>
      </c>
      <c r="AG85" s="30">
        <f t="shared" si="2"/>
        <v>0.90212953146978825</v>
      </c>
      <c r="AH85" s="35">
        <v>203</v>
      </c>
      <c r="AI85" s="167">
        <v>198.58</v>
      </c>
      <c r="AJ85" s="175"/>
      <c r="AK85" s="66">
        <v>8.7999999999999995E-2</v>
      </c>
      <c r="AL85" s="67">
        <v>0.22009999999999999</v>
      </c>
      <c r="AM85" s="42">
        <f>AH85*(1-AK85)*AL85</f>
        <v>40.748433599999998</v>
      </c>
      <c r="AN85" s="18">
        <v>1.75</v>
      </c>
      <c r="AO85" s="18"/>
      <c r="AP85" s="122">
        <f>AP84+AH85-AO85</f>
        <v>2047.5119999999988</v>
      </c>
      <c r="AQ85" s="123"/>
      <c r="AR85" s="44"/>
      <c r="AS85" s="49"/>
      <c r="AT85" s="42"/>
      <c r="AU85" s="42"/>
      <c r="AV85" s="42"/>
      <c r="AW85" s="42"/>
    </row>
    <row r="86" spans="1:49" x14ac:dyDescent="0.2">
      <c r="A86" s="197"/>
      <c r="B86" s="34">
        <v>3</v>
      </c>
      <c r="C86" s="11" t="s">
        <v>49</v>
      </c>
      <c r="D86" s="44">
        <v>15200</v>
      </c>
      <c r="E86" s="44">
        <v>2</v>
      </c>
      <c r="F86" s="44">
        <v>16651</v>
      </c>
      <c r="G86" s="149">
        <v>0.7</v>
      </c>
      <c r="H86" s="149">
        <v>2.8</v>
      </c>
      <c r="I86" s="184">
        <v>17202</v>
      </c>
      <c r="J86" s="184">
        <v>15295</v>
      </c>
      <c r="K86" s="181">
        <v>6.8000000000000005E-2</v>
      </c>
      <c r="L86" s="149">
        <f>J86*(1-K86)</f>
        <v>14254.939999999999</v>
      </c>
      <c r="M86" s="30">
        <v>0.81699999999999995</v>
      </c>
      <c r="N86" s="157">
        <f>L86*M86</f>
        <v>11646.285979999999</v>
      </c>
      <c r="O86" s="155">
        <v>0.156</v>
      </c>
      <c r="P86" s="157">
        <f>L86*O86</f>
        <v>2223.7706399999997</v>
      </c>
      <c r="Q86" s="155">
        <v>2.7E-2</v>
      </c>
      <c r="R86" s="157">
        <f>L86*Q86</f>
        <v>384.88337999999999</v>
      </c>
      <c r="S86" s="155">
        <v>0.18</v>
      </c>
      <c r="T86" s="157">
        <f>L86*S86</f>
        <v>2565.8891999999996</v>
      </c>
      <c r="U86" s="155">
        <v>0.52100000000000002</v>
      </c>
      <c r="V86" s="26">
        <f>L86*U86</f>
        <v>7426.8237399999998</v>
      </c>
      <c r="W86" s="40">
        <v>0.4</v>
      </c>
      <c r="X86" s="26">
        <f>W86*L86</f>
        <v>5701.9759999999997</v>
      </c>
      <c r="Y86" s="48">
        <v>3.29E-3</v>
      </c>
      <c r="Z86" s="18">
        <f>L86*Y86</f>
        <v>46.898752599999995</v>
      </c>
      <c r="AA86" s="28">
        <f>IF(J86&gt;0,(AC86+AM86)/J86,0)</f>
        <v>3.0828546060804188E-3</v>
      </c>
      <c r="AB86" s="48">
        <v>3.3E-4</v>
      </c>
      <c r="AC86" s="38">
        <f>AB86*L86</f>
        <v>4.7041301999999998</v>
      </c>
      <c r="AD86" s="29">
        <v>0.21909999999999999</v>
      </c>
      <c r="AE86" s="42">
        <f>AH86*(1-AK86)*AD86</f>
        <v>42.701494500000003</v>
      </c>
      <c r="AF86" s="29">
        <f>IF(AND(AD86&gt;0,AB86&gt;0,Y86&gt;0),((Y86-AB86)*AD86)/((AD86-AB86)*Y86),0)</f>
        <v>0.90105318030497406</v>
      </c>
      <c r="AG86" s="30">
        <f t="shared" si="2"/>
        <v>0.8943113702944091</v>
      </c>
      <c r="AH86" s="44">
        <v>213</v>
      </c>
      <c r="AI86" s="168">
        <v>207.96899999999999</v>
      </c>
      <c r="AJ86" s="176"/>
      <c r="AK86" s="66">
        <v>8.5000000000000006E-2</v>
      </c>
      <c r="AL86" s="67">
        <v>0.21779999999999999</v>
      </c>
      <c r="AM86" s="42">
        <f>AH86*(1-AK86)*AL86</f>
        <v>42.448131000000004</v>
      </c>
      <c r="AN86" s="18">
        <v>1.71</v>
      </c>
      <c r="AO86" s="18"/>
      <c r="AP86" s="122">
        <f>AP85+AH86-AO86</f>
        <v>2260.5119999999988</v>
      </c>
      <c r="AQ86" s="123"/>
      <c r="AR86" s="44"/>
      <c r="AS86" s="49"/>
      <c r="AT86" s="42"/>
      <c r="AU86" s="42"/>
      <c r="AV86" s="42"/>
      <c r="AW86" s="42"/>
    </row>
    <row r="87" spans="1:49" s="22" customFormat="1" ht="13.5" thickBot="1" x14ac:dyDescent="0.25">
      <c r="A87" s="198"/>
      <c r="B87" s="50" t="s">
        <v>38</v>
      </c>
      <c r="C87" s="51"/>
      <c r="D87" s="52">
        <f>SUM(D84:D86)</f>
        <v>47820</v>
      </c>
      <c r="E87" s="68"/>
      <c r="F87" s="52">
        <f>SUM(F84:F86)</f>
        <v>48254</v>
      </c>
      <c r="G87" s="53"/>
      <c r="H87" s="69"/>
      <c r="I87" s="52">
        <f>SUM(I84:I86)</f>
        <v>51096</v>
      </c>
      <c r="J87" s="52">
        <f>SUM(J84:J86)</f>
        <v>45926</v>
      </c>
      <c r="K87" s="21">
        <f>IF(J87&gt;0,(J84*K84+J85*K85+J86*K86)/J87,0)</f>
        <v>7.500285241475417E-2</v>
      </c>
      <c r="L87" s="53">
        <f>L84+L85+L86</f>
        <v>42481.418999999994</v>
      </c>
      <c r="M87" s="54">
        <f>IF(L87&gt;0,N87/L87,0)</f>
        <v>0.80039848181625017</v>
      </c>
      <c r="N87" s="55">
        <f>N84+N85+N86</f>
        <v>34002.063273</v>
      </c>
      <c r="O87" s="21">
        <f>IF(L87&gt;0,P87/L87,0)</f>
        <v>0.15228154294940102</v>
      </c>
      <c r="P87" s="55">
        <f>P84+P85+P86</f>
        <v>6469.1360319999994</v>
      </c>
      <c r="Q87" s="21">
        <f>IF(L87&gt;0,R87/L87,0)</f>
        <v>4.7319975234348936E-2</v>
      </c>
      <c r="R87" s="55">
        <f>R84+R85+R86</f>
        <v>2010.219695</v>
      </c>
      <c r="S87" s="21">
        <f>IF(L87&gt;0,T87/L87,0)</f>
        <v>0.18066635401232714</v>
      </c>
      <c r="T87" s="55">
        <f>T84+T85+T86</f>
        <v>7674.963084</v>
      </c>
      <c r="U87" s="21">
        <f>IF(L87&gt;0,V87/L87,0)</f>
        <v>0.52068020048953645</v>
      </c>
      <c r="V87" s="55">
        <f>V84+V85+V86</f>
        <v>22119.233762</v>
      </c>
      <c r="W87" s="21">
        <f>IF(L87&gt;0,X87/L87,0)</f>
        <v>0.40000000000000008</v>
      </c>
      <c r="X87" s="55">
        <f>X84+X85+X86</f>
        <v>16992.567600000002</v>
      </c>
      <c r="Y87" s="56">
        <f>IF(L87&gt;0,Z87/L87,0)</f>
        <v>3.2568734064650716E-3</v>
      </c>
      <c r="Z87" s="57">
        <f>SUM(Z84:Z86)</f>
        <v>138.35660381</v>
      </c>
      <c r="AA87" s="63">
        <f>IF(L87&gt;0,(AA84*L84+AA85*L85+AA86*L86)/L87,0)</f>
        <v>2.9687209339586801E-3</v>
      </c>
      <c r="AB87" s="56">
        <f>IF(J87&gt;0,(J84*AB84+J85*AB85+J86*AB86)/J87,0)</f>
        <v>3.2333362365544573E-4</v>
      </c>
      <c r="AC87" s="53">
        <f>SUM(AC84:AC86)</f>
        <v>13.739039030000001</v>
      </c>
      <c r="AD87" s="54">
        <f>IF(J87&gt;0,(J84*AD84+J85*AD85+J86*AD86)/J87,0)</f>
        <v>0.22476956625876413</v>
      </c>
      <c r="AE87" s="59">
        <f>SUM(AE84:AE86)</f>
        <v>125.83056569999999</v>
      </c>
      <c r="AF87" s="54">
        <f>IF(AND(Z87&gt;0),((Z84*AF84+Z85*AF85+Z86*AF86)/Z87),0)</f>
        <v>0.9019967979488156</v>
      </c>
      <c r="AG87" s="58">
        <f t="shared" si="2"/>
        <v>0.89240511150520729</v>
      </c>
      <c r="AH87" s="52">
        <f>SUM(AH84:AH86)</f>
        <v>614</v>
      </c>
      <c r="AI87" s="169">
        <f>SUM(AI84:AI86)</f>
        <v>600.30799999999999</v>
      </c>
      <c r="AJ87" s="177">
        <f>(AI87+AJ83)-AO87</f>
        <v>1996.2359999999994</v>
      </c>
      <c r="AK87" s="21">
        <f>IF(AH87&gt;0,(AK84*AH84+AK85*AH85+AK86*AH86)/AH87,0)</f>
        <v>8.76042345276873E-2</v>
      </c>
      <c r="AL87" s="54">
        <f>IF(J87&gt;0,(AL84*J84+AL85*J85+AL86*J86)/J87,0)</f>
        <v>0.21883371292949527</v>
      </c>
      <c r="AM87" s="59">
        <f>SUM(AM84:AM86)</f>
        <v>122.5839126</v>
      </c>
      <c r="AN87" s="70"/>
      <c r="AO87" s="57">
        <f>SUM(AO84:AO86)</f>
        <v>0</v>
      </c>
      <c r="AP87" s="124"/>
      <c r="AQ87" s="125">
        <f>AP86</f>
        <v>2260.5119999999988</v>
      </c>
      <c r="AR87" s="52">
        <f>SUM(AR84:AR86)</f>
        <v>0</v>
      </c>
      <c r="AS87" s="71"/>
      <c r="AT87" s="72"/>
      <c r="AU87" s="72"/>
      <c r="AV87" s="72"/>
      <c r="AW87" s="72"/>
    </row>
    <row r="88" spans="1:49" x14ac:dyDescent="0.2">
      <c r="A88" s="196">
        <v>22</v>
      </c>
      <c r="B88" s="23">
        <v>1</v>
      </c>
      <c r="C88" s="11" t="s">
        <v>52</v>
      </c>
      <c r="D88" s="12">
        <v>6300</v>
      </c>
      <c r="E88" s="12">
        <v>1</v>
      </c>
      <c r="F88" s="12">
        <v>9232</v>
      </c>
      <c r="G88" s="13">
        <v>0.6</v>
      </c>
      <c r="H88" s="13">
        <v>3.4</v>
      </c>
      <c r="I88" s="12">
        <v>10510</v>
      </c>
      <c r="J88" s="12">
        <v>14432</v>
      </c>
      <c r="K88" s="14">
        <v>7.0999999999999994E-2</v>
      </c>
      <c r="L88" s="25">
        <f>J88*(1-K88)</f>
        <v>13407.328000000001</v>
      </c>
      <c r="M88" s="15">
        <v>0.78500000000000003</v>
      </c>
      <c r="N88" s="26">
        <f>L88*M88</f>
        <v>10524.752480000001</v>
      </c>
      <c r="O88" s="14">
        <v>0.14699999999999999</v>
      </c>
      <c r="P88" s="26">
        <f>L88*O88</f>
        <v>1970.8772160000001</v>
      </c>
      <c r="Q88" s="16">
        <v>6.8000000000000005E-2</v>
      </c>
      <c r="R88" s="26">
        <f>L88*Q88</f>
        <v>911.69830400000012</v>
      </c>
      <c r="S88" s="16">
        <v>0.185</v>
      </c>
      <c r="T88" s="26">
        <f>L88*S88</f>
        <v>2480.3556800000001</v>
      </c>
      <c r="U88" s="16">
        <v>0.52900000000000003</v>
      </c>
      <c r="V88" s="26">
        <f>L88*U88</f>
        <v>7092.4765120000011</v>
      </c>
      <c r="W88" s="16">
        <v>0.4</v>
      </c>
      <c r="X88" s="26">
        <f>W88*L88</f>
        <v>5362.9312000000009</v>
      </c>
      <c r="Y88" s="17">
        <v>3.31E-3</v>
      </c>
      <c r="Z88" s="61">
        <f>L88*Y88</f>
        <v>44.378255680000002</v>
      </c>
      <c r="AA88" s="28">
        <f>IF(J88&gt;0,(AC88+AM88)/J88,0)</f>
        <v>3.0411829711751667E-3</v>
      </c>
      <c r="AB88" s="17">
        <v>3.8000000000000002E-4</v>
      </c>
      <c r="AC88" s="25">
        <f>AB88*L88</f>
        <v>5.0947846400000012</v>
      </c>
      <c r="AD88" s="141">
        <v>0.2147</v>
      </c>
      <c r="AE88" s="31">
        <f>AH88*(1-AK88)*AD88</f>
        <v>40.336118400000004</v>
      </c>
      <c r="AF88" s="29">
        <f>IF(AND(AD88&gt;0,AB88&gt;0,Y88&gt;0),((Y88-AB88)*AD88)/((AD88-AB88)*Y88),0)</f>
        <v>0.88676587174048105</v>
      </c>
      <c r="AG88" s="62">
        <f t="shared" si="2"/>
        <v>0.87666185060450141</v>
      </c>
      <c r="AH88" s="12">
        <v>206</v>
      </c>
      <c r="AI88" s="170">
        <v>200.74299999999999</v>
      </c>
      <c r="AJ88" s="174"/>
      <c r="AK88" s="14">
        <v>8.7999999999999995E-2</v>
      </c>
      <c r="AL88" s="15">
        <v>0.20649999999999999</v>
      </c>
      <c r="AM88" s="31">
        <f>AH88*(1-AK88)*AL88</f>
        <v>38.795568000000003</v>
      </c>
      <c r="AN88" s="19">
        <v>1.7</v>
      </c>
      <c r="AO88" s="19">
        <v>1004.74</v>
      </c>
      <c r="AP88" s="119">
        <f>AP86+AH88-AO88</f>
        <v>1461.7719999999988</v>
      </c>
      <c r="AQ88" s="120"/>
      <c r="AR88" s="12"/>
      <c r="AS88" s="32"/>
      <c r="AT88" s="20"/>
      <c r="AU88" s="20"/>
      <c r="AV88" s="20"/>
      <c r="AW88" s="20"/>
    </row>
    <row r="89" spans="1:49" x14ac:dyDescent="0.2">
      <c r="A89" s="197"/>
      <c r="B89" s="34">
        <v>2</v>
      </c>
      <c r="C89" s="11" t="s">
        <v>53</v>
      </c>
      <c r="D89" s="35">
        <v>18390</v>
      </c>
      <c r="E89" s="44">
        <v>1</v>
      </c>
      <c r="F89" s="35">
        <v>8962</v>
      </c>
      <c r="G89" s="36">
        <v>2</v>
      </c>
      <c r="H89" s="38">
        <v>3.9</v>
      </c>
      <c r="I89" s="35">
        <v>9683</v>
      </c>
      <c r="J89" s="35">
        <v>13479</v>
      </c>
      <c r="K89" s="66">
        <v>7.4999999999999997E-2</v>
      </c>
      <c r="L89" s="38">
        <f>J89*(1-K89)</f>
        <v>12468.075000000001</v>
      </c>
      <c r="M89" s="39">
        <v>0.751</v>
      </c>
      <c r="N89" s="26">
        <f>L89*M89</f>
        <v>9363.5243250000003</v>
      </c>
      <c r="O89" s="37">
        <v>0.22700000000000001</v>
      </c>
      <c r="P89" s="26">
        <f>L89*O89</f>
        <v>2830.2530250000004</v>
      </c>
      <c r="Q89" s="40">
        <v>2.1999999999999999E-2</v>
      </c>
      <c r="R89" s="26">
        <f>L89*Q89</f>
        <v>274.29764999999998</v>
      </c>
      <c r="S89" s="40">
        <v>0.19</v>
      </c>
      <c r="T89" s="26">
        <f>L89*S89</f>
        <v>2368.9342500000002</v>
      </c>
      <c r="U89" s="40">
        <v>0.52</v>
      </c>
      <c r="V89" s="26">
        <f>L89*U89</f>
        <v>6483.3990000000003</v>
      </c>
      <c r="W89" s="40">
        <v>0.4</v>
      </c>
      <c r="X89" s="26">
        <f>W89*L89</f>
        <v>4987.2300000000005</v>
      </c>
      <c r="Y89" s="41">
        <v>3.2299999999999998E-3</v>
      </c>
      <c r="Z89" s="18">
        <f>L89*Y89</f>
        <v>40.271882249999997</v>
      </c>
      <c r="AA89" s="28">
        <f>IF(J89&gt;0,(AC89+AM89)/J89,0)</f>
        <v>2.7602712775428449E-3</v>
      </c>
      <c r="AB89" s="41">
        <v>3.6999999999999999E-4</v>
      </c>
      <c r="AC89" s="38">
        <f>AB89*L89</f>
        <v>4.6131877499999998</v>
      </c>
      <c r="AD89" s="29">
        <v>0.21890000000000001</v>
      </c>
      <c r="AE89" s="42">
        <f>AH89*(1-AK89)*AD89</f>
        <v>36.813726400000007</v>
      </c>
      <c r="AF89" s="29">
        <f>IF(AND(AD89&gt;0,AB89&gt;0,Y89&gt;0),((Y89-AB89)*AD89)/((AD89-AB89)*Y89),0)</f>
        <v>0.88694809775251715</v>
      </c>
      <c r="AG89" s="30">
        <f t="shared" si="2"/>
        <v>0.86761163499181138</v>
      </c>
      <c r="AH89" s="35">
        <v>184</v>
      </c>
      <c r="AI89" s="167">
        <v>179.79499999999999</v>
      </c>
      <c r="AJ89" s="175"/>
      <c r="AK89" s="66">
        <v>8.5999999999999993E-2</v>
      </c>
      <c r="AL89" s="67">
        <v>0.1938</v>
      </c>
      <c r="AM89" s="42">
        <f>AH89*(1-AK89)*AL89</f>
        <v>32.592508800000004</v>
      </c>
      <c r="AN89" s="18">
        <v>1.7</v>
      </c>
      <c r="AO89" s="18"/>
      <c r="AP89" s="122">
        <f>AP88+AH89-AO89</f>
        <v>1645.7719999999988</v>
      </c>
      <c r="AQ89" s="123"/>
      <c r="AR89" s="44"/>
      <c r="AS89" s="49"/>
      <c r="AT89" s="42"/>
      <c r="AU89" s="42"/>
      <c r="AV89" s="42"/>
      <c r="AW89" s="42"/>
    </row>
    <row r="90" spans="1:49" x14ac:dyDescent="0.2">
      <c r="A90" s="197"/>
      <c r="B90" s="34">
        <v>3</v>
      </c>
      <c r="C90" s="11" t="s">
        <v>54</v>
      </c>
      <c r="D90" s="44">
        <v>0</v>
      </c>
      <c r="E90" s="44">
        <v>0</v>
      </c>
      <c r="F90" s="44">
        <v>1899</v>
      </c>
      <c r="G90" s="38">
        <v>7.6</v>
      </c>
      <c r="H90" s="38">
        <v>10.9</v>
      </c>
      <c r="I90" s="44">
        <v>3349</v>
      </c>
      <c r="J90" s="44">
        <v>9705</v>
      </c>
      <c r="K90" s="66">
        <v>7.9000000000000001E-2</v>
      </c>
      <c r="L90" s="38">
        <f>J90*(1-K90)</f>
        <v>8938.3050000000003</v>
      </c>
      <c r="M90" s="29">
        <v>0.751</v>
      </c>
      <c r="N90" s="26">
        <f>L90*M90</f>
        <v>6712.6670549999999</v>
      </c>
      <c r="O90" s="40">
        <v>0.11</v>
      </c>
      <c r="P90" s="26">
        <f>L90*O90</f>
        <v>983.21355000000005</v>
      </c>
      <c r="Q90" s="40">
        <v>0.13900000000000001</v>
      </c>
      <c r="R90" s="26">
        <f>L90*Q90</f>
        <v>1242.4243950000002</v>
      </c>
      <c r="S90" s="40">
        <v>0.152</v>
      </c>
      <c r="T90" s="26">
        <f>L90*S90</f>
        <v>1358.6223600000001</v>
      </c>
      <c r="U90" s="40">
        <v>0.54900000000000004</v>
      </c>
      <c r="V90" s="26">
        <f>L90*U90</f>
        <v>4907.1294450000005</v>
      </c>
      <c r="W90" s="40">
        <v>0.4</v>
      </c>
      <c r="X90" s="26">
        <f>W90*L90</f>
        <v>3575.3220000000001</v>
      </c>
      <c r="Y90" s="48">
        <v>3.15E-3</v>
      </c>
      <c r="Z90" s="18">
        <f>L90*Y90</f>
        <v>28.155660750000003</v>
      </c>
      <c r="AA90" s="28">
        <f>IF(J90&gt;0,(AC90+AM90)/J90,0)</f>
        <v>2.8597642606903659E-3</v>
      </c>
      <c r="AB90" s="48">
        <v>3.5E-4</v>
      </c>
      <c r="AC90" s="38">
        <f>AB90*L90</f>
        <v>3.1284067499999999</v>
      </c>
      <c r="AD90" s="29">
        <v>0.2419</v>
      </c>
      <c r="AE90" s="42">
        <f>AH90*(1-AK90)*AD90</f>
        <v>26.664878900000001</v>
      </c>
      <c r="AF90" s="29">
        <f>IF(AND(AD90&gt;0,AB90&gt;0,Y90&gt;0),((Y90-AB90)*AD90)/((AD90-AB90)*Y90),0)</f>
        <v>0.89017686699326115</v>
      </c>
      <c r="AG90" s="30">
        <f t="shared" si="2"/>
        <v>0.87898939927518416</v>
      </c>
      <c r="AH90" s="44">
        <v>121</v>
      </c>
      <c r="AI90" s="168">
        <v>118.05</v>
      </c>
      <c r="AJ90" s="176"/>
      <c r="AK90" s="66">
        <v>8.8999999999999996E-2</v>
      </c>
      <c r="AL90" s="67">
        <v>0.22339999999999999</v>
      </c>
      <c r="AM90" s="42">
        <f>AH90*(1-AK90)*AL90</f>
        <v>24.625605400000001</v>
      </c>
      <c r="AN90" s="18">
        <v>1.75</v>
      </c>
      <c r="AO90" s="18"/>
      <c r="AP90" s="122">
        <f>AP89+AH90-AO90</f>
        <v>1766.7719999999988</v>
      </c>
      <c r="AQ90" s="123"/>
      <c r="AR90" s="44"/>
      <c r="AS90" s="49"/>
      <c r="AT90" s="42"/>
      <c r="AU90" s="42"/>
      <c r="AV90" s="42"/>
      <c r="AW90" s="42"/>
    </row>
    <row r="91" spans="1:49" s="22" customFormat="1" ht="13.5" thickBot="1" x14ac:dyDescent="0.25">
      <c r="A91" s="198"/>
      <c r="B91" s="50" t="s">
        <v>38</v>
      </c>
      <c r="C91" s="51"/>
      <c r="D91" s="52">
        <f>SUM(D88:D90)</f>
        <v>24690</v>
      </c>
      <c r="E91" s="68"/>
      <c r="F91" s="52">
        <f>SUM(F88:F90)</f>
        <v>20093</v>
      </c>
      <c r="G91" s="53"/>
      <c r="H91" s="69"/>
      <c r="I91" s="52">
        <f>SUM(I88:I90)</f>
        <v>23542</v>
      </c>
      <c r="J91" s="52">
        <f>SUM(J88:J90)</f>
        <v>37616</v>
      </c>
      <c r="K91" s="21">
        <f>IF(J91&gt;0,(J88*K88+J89*K89+J90*K90)/J91,0)</f>
        <v>7.4497341556784349E-2</v>
      </c>
      <c r="L91" s="53">
        <f>L88+L89+L90</f>
        <v>34813.707999999999</v>
      </c>
      <c r="M91" s="54">
        <f>IF(L91&gt;0,N91/L91,0)</f>
        <v>0.76409395574869532</v>
      </c>
      <c r="N91" s="55">
        <f>N88+N89+N90</f>
        <v>26600.943859999999</v>
      </c>
      <c r="O91" s="21">
        <f>IF(L91&gt;0,P91/L91,0)</f>
        <v>0.16615132725879131</v>
      </c>
      <c r="P91" s="55">
        <f>P88+P89+P90</f>
        <v>5784.3437910000011</v>
      </c>
      <c r="Q91" s="21">
        <f>IF(L91&gt;0,R91/L91,0)</f>
        <v>6.9754716992513413E-2</v>
      </c>
      <c r="R91" s="55">
        <f>R88+R89+R90</f>
        <v>2428.420349</v>
      </c>
      <c r="S91" s="21">
        <f>IF(L91&gt;0,T91/L91,0)</f>
        <v>0.17831804328341014</v>
      </c>
      <c r="T91" s="55">
        <f>T88+T89+T90</f>
        <v>6207.9122900000011</v>
      </c>
      <c r="U91" s="21">
        <f>IF(L91&gt;0,V91/L91,0)</f>
        <v>0.53091170170669566</v>
      </c>
      <c r="V91" s="55">
        <f>V88+V89+V90</f>
        <v>18483.004957000005</v>
      </c>
      <c r="W91" s="21">
        <f>IF(L91&gt;0,X91/L91,0)</f>
        <v>0.40000000000000008</v>
      </c>
      <c r="X91" s="55">
        <f>X88+X89+X90</f>
        <v>13925.483200000002</v>
      </c>
      <c r="Y91" s="56">
        <f>IF(L91&gt;0,Z91/L91,0)</f>
        <v>3.2402695708253775E-3</v>
      </c>
      <c r="Z91" s="57">
        <f>SUM(Z88:Z90)</f>
        <v>112.80579868000001</v>
      </c>
      <c r="AA91" s="63">
        <f>IF(L91&gt;0,(AA88*L88+AA89*L89+AA90*L90)/L91,0)</f>
        <v>2.8939994585311058E-3</v>
      </c>
      <c r="AB91" s="56">
        <f>IF(J91&gt;0,(J88*AB88+J89*AB89+J90*AB90)/J91,0)</f>
        <v>3.6867662696724799E-4</v>
      </c>
      <c r="AC91" s="53">
        <f>SUM(AC88:AC90)</f>
        <v>12.836379140000002</v>
      </c>
      <c r="AD91" s="54">
        <f>IF(J91&gt;0,(J88*AD88+J89*AD89+J90*AD90)/J91,0)</f>
        <v>0.22322264461931093</v>
      </c>
      <c r="AE91" s="59">
        <f>SUM(AE88:AE90)</f>
        <v>103.81472370000002</v>
      </c>
      <c r="AF91" s="54">
        <f>IF(AND(Z91&gt;0),((Z88*AF88+Z89*AF89+Z90*AF90)/Z91),0)</f>
        <v>0.88768229102802121</v>
      </c>
      <c r="AG91" s="58">
        <f t="shared" si="2"/>
        <v>0.8741686787465528</v>
      </c>
      <c r="AH91" s="52">
        <f>SUM(AH88:AH90)</f>
        <v>511</v>
      </c>
      <c r="AI91" s="169">
        <f>SUM(AI88:AI90)</f>
        <v>498.58800000000002</v>
      </c>
      <c r="AJ91" s="177">
        <f>(AI91+AJ87)-AO91</f>
        <v>1490.0839999999996</v>
      </c>
      <c r="AK91" s="21">
        <f>IF(AH91&gt;0,(AK88*AH88+AK89*AH89+AK90*AH90)/AH91,0)</f>
        <v>8.7516634050880615E-2</v>
      </c>
      <c r="AL91" s="54">
        <f>IF(J91&gt;0,(AL88*J88+AL89*J89+AL90*J90)/J91,0)</f>
        <v>0.20630942152275625</v>
      </c>
      <c r="AM91" s="59">
        <f>SUM(AM88:AM90)</f>
        <v>96.013682200000005</v>
      </c>
      <c r="AN91" s="70"/>
      <c r="AO91" s="57">
        <f>SUM(AO88:AO90)</f>
        <v>1004.74</v>
      </c>
      <c r="AP91" s="124"/>
      <c r="AQ91" s="125">
        <f>AP90</f>
        <v>1766.7719999999988</v>
      </c>
      <c r="AR91" s="52">
        <f>SUM(AR88:AR90)</f>
        <v>0</v>
      </c>
      <c r="AS91" s="71"/>
      <c r="AT91" s="72"/>
      <c r="AU91" s="72"/>
      <c r="AV91" s="72"/>
      <c r="AW91" s="72"/>
    </row>
    <row r="92" spans="1:49" x14ac:dyDescent="0.2">
      <c r="A92" s="196">
        <v>23</v>
      </c>
      <c r="B92" s="23">
        <v>1</v>
      </c>
      <c r="C92" s="11" t="s">
        <v>49</v>
      </c>
      <c r="D92" s="12">
        <v>5677</v>
      </c>
      <c r="E92" s="12">
        <v>0</v>
      </c>
      <c r="F92" s="12">
        <v>15458</v>
      </c>
      <c r="G92" s="147">
        <v>1.9</v>
      </c>
      <c r="H92" s="147">
        <v>4.5</v>
      </c>
      <c r="I92" s="158">
        <v>15767</v>
      </c>
      <c r="J92" s="158">
        <v>13799</v>
      </c>
      <c r="K92" s="159">
        <v>6.8000000000000005E-2</v>
      </c>
      <c r="L92" s="160">
        <f>J92*(1-K92)</f>
        <v>12860.668</v>
      </c>
      <c r="M92" s="161">
        <v>0.75800000000000001</v>
      </c>
      <c r="N92" s="157">
        <f>L92*M92</f>
        <v>9748.3863440000005</v>
      </c>
      <c r="O92" s="159">
        <v>0.123</v>
      </c>
      <c r="P92" s="157">
        <f>L92*O92</f>
        <v>1581.8621639999999</v>
      </c>
      <c r="Q92" s="156">
        <v>0.11899999999999999</v>
      </c>
      <c r="R92" s="157">
        <f>L92*Q92</f>
        <v>1530.419492</v>
      </c>
      <c r="S92" s="156">
        <v>0.17799999999999999</v>
      </c>
      <c r="T92" s="157">
        <f>L92*S92</f>
        <v>2289.1989039999999</v>
      </c>
      <c r="U92" s="156">
        <v>0.53100000000000003</v>
      </c>
      <c r="V92" s="26">
        <f>L92*U92</f>
        <v>6829.0147080000006</v>
      </c>
      <c r="W92" s="16">
        <v>0.4</v>
      </c>
      <c r="X92" s="26">
        <f>W92*L92</f>
        <v>5144.2672000000002</v>
      </c>
      <c r="Y92" s="17">
        <v>3.2799999999999999E-3</v>
      </c>
      <c r="Z92" s="61">
        <f>L92*Y92</f>
        <v>42.182991039999997</v>
      </c>
      <c r="AA92" s="28">
        <f>IF(J92&gt;0,(AC92+AM92)/J92,0)</f>
        <v>3.2026219668091888E-3</v>
      </c>
      <c r="AB92" s="17">
        <v>3.8999999999999999E-4</v>
      </c>
      <c r="AC92" s="25">
        <f>AB92*L92</f>
        <v>5.01566052</v>
      </c>
      <c r="AD92" s="141">
        <v>0.2258</v>
      </c>
      <c r="AE92" s="31">
        <f>AH92*(1-AK92)*AD92</f>
        <v>38.629864000000005</v>
      </c>
      <c r="AF92" s="29">
        <f>IF(AND(AD92&gt;0,AB92&gt;0,Y92&gt;0),((Y92-AB92)*AD92)/((AD92-AB92)*Y92),0)</f>
        <v>0.88262201884695746</v>
      </c>
      <c r="AG92" s="62">
        <f t="shared" si="2"/>
        <v>0.87972299651287289</v>
      </c>
      <c r="AH92" s="35">
        <v>188</v>
      </c>
      <c r="AI92" s="170">
        <v>184.39</v>
      </c>
      <c r="AJ92" s="174"/>
      <c r="AK92" s="14">
        <v>0.09</v>
      </c>
      <c r="AL92" s="15">
        <v>0.22900000000000001</v>
      </c>
      <c r="AM92" s="31">
        <f>AH92*(1-AK92)*AL92</f>
        <v>39.177320000000002</v>
      </c>
      <c r="AN92" s="19">
        <v>1.7</v>
      </c>
      <c r="AO92" s="19">
        <v>1019.5</v>
      </c>
      <c r="AP92" s="119">
        <f>AP90+AH92-AO92</f>
        <v>935.2719999999988</v>
      </c>
      <c r="AQ92" s="120"/>
      <c r="AR92" s="12"/>
      <c r="AS92" s="32"/>
      <c r="AT92" s="20"/>
      <c r="AU92" s="20"/>
      <c r="AV92" s="20"/>
      <c r="AW92" s="20"/>
    </row>
    <row r="93" spans="1:49" x14ac:dyDescent="0.2">
      <c r="A93" s="197"/>
      <c r="B93" s="34">
        <v>2</v>
      </c>
      <c r="C93" s="11" t="s">
        <v>53</v>
      </c>
      <c r="D93" s="35">
        <v>17173</v>
      </c>
      <c r="E93" s="44">
        <v>7</v>
      </c>
      <c r="F93" s="35">
        <v>15381</v>
      </c>
      <c r="G93" s="148">
        <v>0.7</v>
      </c>
      <c r="H93" s="149">
        <v>2.8</v>
      </c>
      <c r="I93" s="180">
        <v>16075</v>
      </c>
      <c r="J93" s="180">
        <v>14341</v>
      </c>
      <c r="K93" s="181">
        <v>8.2000000000000003E-2</v>
      </c>
      <c r="L93" s="149">
        <f>J93*(1-K93)</f>
        <v>13165.038</v>
      </c>
      <c r="M93" s="182">
        <v>0.76700000000000002</v>
      </c>
      <c r="N93" s="157">
        <f>L93*M93</f>
        <v>10097.584146000001</v>
      </c>
      <c r="O93" s="183">
        <v>0.187</v>
      </c>
      <c r="P93" s="157">
        <f>L93*O93</f>
        <v>2461.862106</v>
      </c>
      <c r="Q93" s="155">
        <v>4.5999999999999999E-2</v>
      </c>
      <c r="R93" s="157">
        <f>L93*Q93</f>
        <v>605.59174800000005</v>
      </c>
      <c r="S93" s="155">
        <v>0.188</v>
      </c>
      <c r="T93" s="157">
        <f>L93*S93</f>
        <v>2475.0271440000001</v>
      </c>
      <c r="U93" s="155">
        <v>0.53400000000000003</v>
      </c>
      <c r="V93" s="26">
        <f>L93*U93</f>
        <v>7030.1302920000007</v>
      </c>
      <c r="W93" s="40">
        <v>0.4</v>
      </c>
      <c r="X93" s="26">
        <f>W93*L93</f>
        <v>5266.0152000000007</v>
      </c>
      <c r="Y93" s="41">
        <v>3.31E-3</v>
      </c>
      <c r="Z93" s="18">
        <f>L93*Y93</f>
        <v>43.576275780000003</v>
      </c>
      <c r="AA93" s="28">
        <f>IF(J93&gt;0,(AC93+AM93)/J93,0)</f>
        <v>2.9197272198591452E-3</v>
      </c>
      <c r="AB93" s="41">
        <v>3.6999999999999999E-4</v>
      </c>
      <c r="AC93" s="38">
        <f>AB93*L93</f>
        <v>4.8710640600000001</v>
      </c>
      <c r="AD93" s="29">
        <v>0.22320000000000001</v>
      </c>
      <c r="AE93" s="42">
        <f>AH93*(1-AK93)*AD93</f>
        <v>40.803192000000003</v>
      </c>
      <c r="AF93" s="29">
        <f>IF(AND(AD93&gt;0,AB93&gt;0,Y93&gt;0),((Y93-AB93)*AD93)/((AD93-AB93)*Y93),0)</f>
        <v>0.88969237112328592</v>
      </c>
      <c r="AG93" s="30">
        <f t="shared" si="2"/>
        <v>0.8748751600534791</v>
      </c>
      <c r="AH93" s="35">
        <v>202</v>
      </c>
      <c r="AI93" s="167">
        <v>197.49600000000001</v>
      </c>
      <c r="AJ93" s="175"/>
      <c r="AK93" s="66">
        <v>9.5000000000000001E-2</v>
      </c>
      <c r="AL93" s="67">
        <v>0.2024</v>
      </c>
      <c r="AM93" s="42">
        <f>AH93*(1-AK93)*AL93</f>
        <v>37.000743999999997</v>
      </c>
      <c r="AN93" s="18">
        <v>1.6</v>
      </c>
      <c r="AO93" s="18"/>
      <c r="AP93" s="122">
        <f>AP92+AH93-AO93</f>
        <v>1137.2719999999988</v>
      </c>
      <c r="AQ93" s="123"/>
      <c r="AR93" s="44"/>
      <c r="AS93" s="49"/>
      <c r="AT93" s="42"/>
      <c r="AU93" s="42"/>
      <c r="AV93" s="42"/>
      <c r="AW93" s="42"/>
    </row>
    <row r="94" spans="1:49" x14ac:dyDescent="0.2">
      <c r="A94" s="197"/>
      <c r="B94" s="34">
        <v>3</v>
      </c>
      <c r="C94" s="11" t="s">
        <v>54</v>
      </c>
      <c r="D94" s="44">
        <v>22560</v>
      </c>
      <c r="E94" s="44">
        <v>1</v>
      </c>
      <c r="F94" s="44">
        <v>16803</v>
      </c>
      <c r="G94" s="149">
        <v>1</v>
      </c>
      <c r="H94" s="149">
        <v>2.6</v>
      </c>
      <c r="I94" s="184">
        <v>17402</v>
      </c>
      <c r="J94" s="184">
        <v>14398</v>
      </c>
      <c r="K94" s="181">
        <v>0.08</v>
      </c>
      <c r="L94" s="149">
        <f>J94*(1-K94)</f>
        <v>13246.16</v>
      </c>
      <c r="M94" s="30">
        <v>0.69899999999999995</v>
      </c>
      <c r="N94" s="157">
        <f>L94*M94</f>
        <v>9259.0658399999993</v>
      </c>
      <c r="O94" s="155">
        <v>0.13600000000000001</v>
      </c>
      <c r="P94" s="157">
        <f>L94*O94</f>
        <v>1801.4777600000002</v>
      </c>
      <c r="Q94" s="155">
        <v>0.16500000000000001</v>
      </c>
      <c r="R94" s="157">
        <f>L94*Q94</f>
        <v>2185.6163999999999</v>
      </c>
      <c r="S94" s="155">
        <v>0.192</v>
      </c>
      <c r="T94" s="157">
        <f>L94*S94</f>
        <v>2543.2627200000002</v>
      </c>
      <c r="U94" s="155">
        <v>0.51100000000000001</v>
      </c>
      <c r="V94" s="26">
        <f>L94*U94</f>
        <v>6768.7877600000002</v>
      </c>
      <c r="W94" s="40">
        <v>0.4</v>
      </c>
      <c r="X94" s="26">
        <f>W94*L94</f>
        <v>5298.4639999999999</v>
      </c>
      <c r="Y94" s="48">
        <v>3.2799999999999999E-3</v>
      </c>
      <c r="Z94" s="18">
        <f>L94*Y94</f>
        <v>43.447404800000001</v>
      </c>
      <c r="AA94" s="28">
        <f>IF(J94&gt;0,(AC94+AM94)/J94,0)</f>
        <v>3.1710045006250868E-3</v>
      </c>
      <c r="AB94" s="48">
        <v>3.8000000000000002E-4</v>
      </c>
      <c r="AC94" s="38">
        <f>AB94*L94</f>
        <v>5.0335407999999999</v>
      </c>
      <c r="AD94" s="29">
        <v>0.21440000000000001</v>
      </c>
      <c r="AE94" s="42">
        <f>AH94*(1-AK94)*AD94</f>
        <v>40.191424000000005</v>
      </c>
      <c r="AF94" s="29">
        <f>IF(AND(AD94&gt;0,AB94&gt;0,Y94&gt;0),((Y94-AB94)*AD94)/((AD94-AB94)*Y94),0)</f>
        <v>0.885716174234913</v>
      </c>
      <c r="AG94" s="30">
        <f t="shared" si="2"/>
        <v>0.8817103025624865</v>
      </c>
      <c r="AH94" s="44">
        <v>206</v>
      </c>
      <c r="AI94" s="168">
        <v>201.393</v>
      </c>
      <c r="AJ94" s="176"/>
      <c r="AK94" s="66">
        <v>0.09</v>
      </c>
      <c r="AL94" s="67">
        <v>0.2167</v>
      </c>
      <c r="AM94" s="42">
        <f>AH94*(1-AK94)*AL94</f>
        <v>40.622582000000001</v>
      </c>
      <c r="AN94" s="18">
        <v>1.7</v>
      </c>
      <c r="AO94" s="18"/>
      <c r="AP94" s="122">
        <f>AP93+AH94-AO94</f>
        <v>1343.2719999999988</v>
      </c>
      <c r="AQ94" s="123"/>
      <c r="AR94" s="44"/>
      <c r="AS94" s="49"/>
      <c r="AT94" s="42"/>
      <c r="AU94" s="42"/>
      <c r="AV94" s="42"/>
      <c r="AW94" s="42"/>
    </row>
    <row r="95" spans="1:49" s="22" customFormat="1" ht="13.5" thickBot="1" x14ac:dyDescent="0.25">
      <c r="A95" s="198"/>
      <c r="B95" s="50" t="s">
        <v>38</v>
      </c>
      <c r="C95" s="51"/>
      <c r="D95" s="52">
        <f>SUM(D92:D94)</f>
        <v>45410</v>
      </c>
      <c r="E95" s="68"/>
      <c r="F95" s="52">
        <f>SUM(F92:F94)</f>
        <v>47642</v>
      </c>
      <c r="G95" s="53"/>
      <c r="H95" s="69"/>
      <c r="I95" s="52">
        <f>SUM(I92:I94)</f>
        <v>49244</v>
      </c>
      <c r="J95" s="52">
        <f>SUM(J92:J94)</f>
        <v>42538</v>
      </c>
      <c r="K95" s="21">
        <f>IF(J95&gt;0,(J92*K92+J93*K93+J94*K94)/J95,0)</f>
        <v>7.6781560016926043E-2</v>
      </c>
      <c r="L95" s="53">
        <f>L92+L93+L94</f>
        <v>39271.865999999995</v>
      </c>
      <c r="M95" s="54">
        <f>IF(L95&gt;0,N95/L95,0)</f>
        <v>0.74111671520777755</v>
      </c>
      <c r="N95" s="55">
        <f>N92+N93+N94</f>
        <v>29105.036329999999</v>
      </c>
      <c r="O95" s="21">
        <f>IF(L95&gt;0,P95/L95,0)</f>
        <v>0.14883942693224714</v>
      </c>
      <c r="P95" s="55">
        <f>P92+P93+P94</f>
        <v>5845.2020300000004</v>
      </c>
      <c r="Q95" s="21">
        <f>IF(L95&gt;0,R95/L95,0)</f>
        <v>0.11004385785997539</v>
      </c>
      <c r="R95" s="55">
        <f>R92+R93+R94</f>
        <v>4321.6276399999997</v>
      </c>
      <c r="S95" s="21">
        <f>IF(L95&gt;0,T95/L95,0)</f>
        <v>0.18607439656674327</v>
      </c>
      <c r="T95" s="55">
        <f>T92+T93+T94</f>
        <v>7307.4887680000011</v>
      </c>
      <c r="U95" s="21">
        <f>IF(L95&gt;0,V95/L95,0)</f>
        <v>0.5252598071097514</v>
      </c>
      <c r="V95" s="55">
        <f>V92+V93+V94</f>
        <v>20627.93276</v>
      </c>
      <c r="W95" s="21">
        <f>IF(L95&gt;0,X95/L95,0)</f>
        <v>0.40000000000000008</v>
      </c>
      <c r="X95" s="55">
        <f>X92+X93+X94</f>
        <v>15708.7464</v>
      </c>
      <c r="Y95" s="56">
        <f>IF(L95&gt;0,Z95/L95,0)</f>
        <v>3.2900568468022381E-3</v>
      </c>
      <c r="Z95" s="57">
        <f>SUM(Z92:Z94)</f>
        <v>129.20667162000001</v>
      </c>
      <c r="AA95" s="63">
        <f>IF(L95&gt;0,(AA92*L92+AA93*L93+AA94*L94)/L95,0)</f>
        <v>3.0971232846363859E-3</v>
      </c>
      <c r="AB95" s="56">
        <f>IF(J95&gt;0,(J92*AB92+J93*AB93+J94*AB94)/J95,0)</f>
        <v>3.7987258451267097E-4</v>
      </c>
      <c r="AC95" s="53">
        <f>SUM(AC92:AC94)</f>
        <v>14.92026538</v>
      </c>
      <c r="AD95" s="54">
        <f>IF(J95&gt;0,(J92*AD92+J93*AD93+J94*AD94)/J95,0)</f>
        <v>0.22106485025153977</v>
      </c>
      <c r="AE95" s="59">
        <f>SUM(AE92:AE94)</f>
        <v>119.62448000000001</v>
      </c>
      <c r="AF95" s="54">
        <f>IF(AND(Z95&gt;0),((Z92*AF92+Z93*AF93+Z94*AF94)/Z95),0)</f>
        <v>0.88604701723721968</v>
      </c>
      <c r="AG95" s="58">
        <f t="shared" si="2"/>
        <v>0.87889325820863062</v>
      </c>
      <c r="AH95" s="52">
        <f>SUM(AH92:AH94)</f>
        <v>596</v>
      </c>
      <c r="AI95" s="169">
        <f>SUM(AI92:AI94)</f>
        <v>583.279</v>
      </c>
      <c r="AJ95" s="177">
        <f>(AI95+AJ91)-AO95</f>
        <v>1053.8629999999994</v>
      </c>
      <c r="AK95" s="21">
        <f>IF(AH95&gt;0,(AK92*AH92+AK93*AH93+AK94*AH94)/AH95,0)</f>
        <v>9.1694630872483224E-2</v>
      </c>
      <c r="AL95" s="54">
        <f>IF(J95&gt;0,(AL92*J92+AL93*J93+AL94*J94)/J95,0)</f>
        <v>0.21586901123701163</v>
      </c>
      <c r="AM95" s="59">
        <f>SUM(AM92:AM94)</f>
        <v>116.800646</v>
      </c>
      <c r="AN95" s="70"/>
      <c r="AO95" s="57">
        <f>SUM(AO92:AO94)</f>
        <v>1019.5</v>
      </c>
      <c r="AP95" s="124"/>
      <c r="AQ95" s="125">
        <f>AP94</f>
        <v>1343.2719999999988</v>
      </c>
      <c r="AR95" s="52">
        <f>SUM(AR92:AR94)</f>
        <v>0</v>
      </c>
      <c r="AS95" s="71"/>
      <c r="AT95" s="72"/>
      <c r="AU95" s="72"/>
      <c r="AV95" s="72"/>
      <c r="AW95" s="72"/>
    </row>
    <row r="96" spans="1:49" x14ac:dyDescent="0.2">
      <c r="A96" s="196">
        <v>24</v>
      </c>
      <c r="B96" s="23">
        <v>1</v>
      </c>
      <c r="C96" s="11" t="s">
        <v>52</v>
      </c>
      <c r="D96" s="12">
        <v>4778</v>
      </c>
      <c r="E96" s="12">
        <v>1</v>
      </c>
      <c r="F96" s="12">
        <v>13363</v>
      </c>
      <c r="G96" s="13">
        <v>1.4</v>
      </c>
      <c r="H96" s="13">
        <v>3.7</v>
      </c>
      <c r="I96" s="12">
        <v>13985</v>
      </c>
      <c r="J96" s="12">
        <v>14398</v>
      </c>
      <c r="K96" s="14">
        <v>0.08</v>
      </c>
      <c r="L96" s="25">
        <f>J96*(1-K96)</f>
        <v>13246.16</v>
      </c>
      <c r="M96" s="15">
        <v>0.748</v>
      </c>
      <c r="N96" s="26">
        <f>L96*M96</f>
        <v>9908.1276799999996</v>
      </c>
      <c r="O96" s="14">
        <v>0.14499999999999999</v>
      </c>
      <c r="P96" s="26">
        <f>L96*O96</f>
        <v>1920.6931999999999</v>
      </c>
      <c r="Q96" s="16">
        <v>0.107</v>
      </c>
      <c r="R96" s="26">
        <f>L96*Q96</f>
        <v>1417.3391199999999</v>
      </c>
      <c r="S96" s="16">
        <v>0.19700000000000001</v>
      </c>
      <c r="T96" s="26">
        <f>L96*S96</f>
        <v>2609.49352</v>
      </c>
      <c r="U96" s="16">
        <v>0.52700000000000002</v>
      </c>
      <c r="V96" s="26">
        <f>L96*U96</f>
        <v>6980.7263200000007</v>
      </c>
      <c r="W96" s="16">
        <v>0.4</v>
      </c>
      <c r="X96" s="26">
        <f>W96*L96</f>
        <v>5298.4639999999999</v>
      </c>
      <c r="Y96" s="17">
        <v>3.29E-3</v>
      </c>
      <c r="Z96" s="61">
        <f>L96*Y96</f>
        <v>43.5798664</v>
      </c>
      <c r="AA96" s="28">
        <f>IF(J96&gt;0,(AC96+AM96)/J96,0)</f>
        <v>2.9404864703431034E-3</v>
      </c>
      <c r="AB96" s="17">
        <v>4.2000000000000002E-4</v>
      </c>
      <c r="AC96" s="25">
        <f>AB96*L96</f>
        <v>5.5633872000000002</v>
      </c>
      <c r="AD96" s="141">
        <v>0.23</v>
      </c>
      <c r="AE96" s="31">
        <f>AH96*(1-AK96)*AD96</f>
        <v>39.139100000000006</v>
      </c>
      <c r="AF96" s="29">
        <f>IF(AND(AD96&gt;0,AB96&gt;0,Y96&gt;0),((Y96-AB96)*AD96)/((AD96-AB96)*Y96),0)</f>
        <v>0.87393630922702514</v>
      </c>
      <c r="AG96" s="62">
        <f t="shared" si="2"/>
        <v>0.85883567673620265</v>
      </c>
      <c r="AH96" s="12">
        <v>187</v>
      </c>
      <c r="AI96" s="170">
        <v>183.26</v>
      </c>
      <c r="AJ96" s="174"/>
      <c r="AK96" s="14">
        <v>0.09</v>
      </c>
      <c r="AL96" s="15">
        <v>0.21609999999999999</v>
      </c>
      <c r="AM96" s="31">
        <f>AH96*(1-AK96)*AL96</f>
        <v>36.773737000000004</v>
      </c>
      <c r="AN96" s="19">
        <v>1.7</v>
      </c>
      <c r="AO96" s="19">
        <v>500.9</v>
      </c>
      <c r="AP96" s="119">
        <f>AP94+AH96-AO96</f>
        <v>1029.3719999999989</v>
      </c>
      <c r="AQ96" s="120"/>
      <c r="AR96" s="12"/>
      <c r="AS96" s="32"/>
      <c r="AT96" s="20"/>
      <c r="AU96" s="20"/>
      <c r="AV96" s="20"/>
      <c r="AW96" s="20"/>
    </row>
    <row r="97" spans="1:49" x14ac:dyDescent="0.2">
      <c r="A97" s="197"/>
      <c r="B97" s="34">
        <v>2</v>
      </c>
      <c r="C97" s="11" t="s">
        <v>49</v>
      </c>
      <c r="D97" s="35">
        <v>22002</v>
      </c>
      <c r="E97" s="44">
        <v>5</v>
      </c>
      <c r="F97" s="35">
        <v>15763</v>
      </c>
      <c r="G97" s="36">
        <v>0.4</v>
      </c>
      <c r="H97" s="38">
        <v>3.3</v>
      </c>
      <c r="I97" s="35">
        <v>16355</v>
      </c>
      <c r="J97" s="35">
        <v>14684</v>
      </c>
      <c r="K97" s="66">
        <v>7.2999999999999995E-2</v>
      </c>
      <c r="L97" s="38">
        <f>J97*(1-K97)</f>
        <v>13612.068000000001</v>
      </c>
      <c r="M97" s="39">
        <v>0.70699999999999996</v>
      </c>
      <c r="N97" s="26">
        <f>L97*M97</f>
        <v>9623.7320760000002</v>
      </c>
      <c r="O97" s="37">
        <v>0.218</v>
      </c>
      <c r="P97" s="26">
        <f>L97*O97</f>
        <v>2967.430824</v>
      </c>
      <c r="Q97" s="40">
        <v>7.4999999999999997E-2</v>
      </c>
      <c r="R97" s="26">
        <f>L97*Q97</f>
        <v>1020.9051000000001</v>
      </c>
      <c r="S97" s="40">
        <v>0.19900000000000001</v>
      </c>
      <c r="T97" s="26">
        <f>L97*S97</f>
        <v>2708.8015320000004</v>
      </c>
      <c r="U97" s="40">
        <v>0.53100000000000003</v>
      </c>
      <c r="V97" s="26">
        <f>L97*U97</f>
        <v>7228.0081080000009</v>
      </c>
      <c r="W97" s="40">
        <v>0.4</v>
      </c>
      <c r="X97" s="26">
        <f>W97*L97</f>
        <v>5444.8272000000006</v>
      </c>
      <c r="Y97" s="41">
        <v>3.2599999999999999E-3</v>
      </c>
      <c r="Z97" s="18">
        <f>L97*Y97</f>
        <v>44.375341680000005</v>
      </c>
      <c r="AA97" s="28">
        <f>IF(J97&gt;0,(AC97+AM97)/J97,0)</f>
        <v>2.9414081204031601E-3</v>
      </c>
      <c r="AB97" s="41">
        <v>4.2999999999999999E-4</v>
      </c>
      <c r="AC97" s="38">
        <f>AB97*L97</f>
        <v>5.8531892400000007</v>
      </c>
      <c r="AD97" s="29">
        <v>0.20050000000000001</v>
      </c>
      <c r="AE97" s="42">
        <f>AH97*(1-AK97)*AD97</f>
        <v>37.544427000000006</v>
      </c>
      <c r="AF97" s="29">
        <f>IF(AND(AD97&gt;0,AB97&gt;0,Y97&gt;0),((Y97-AB97)*AD97)/((AD97-AB97)*Y97),0)</f>
        <v>0.86996391753683766</v>
      </c>
      <c r="AG97" s="30">
        <f t="shared" si="2"/>
        <v>0.8556567114643665</v>
      </c>
      <c r="AH97" s="35">
        <v>206</v>
      </c>
      <c r="AI97" s="167">
        <v>200.59</v>
      </c>
      <c r="AJ97" s="175"/>
      <c r="AK97" s="66">
        <v>9.0999999999999998E-2</v>
      </c>
      <c r="AL97" s="67">
        <v>0.19939999999999999</v>
      </c>
      <c r="AM97" s="42">
        <f>AH97*(1-AK97)*AL97</f>
        <v>37.338447600000002</v>
      </c>
      <c r="AN97" s="18">
        <v>1.7</v>
      </c>
      <c r="AO97" s="18"/>
      <c r="AP97" s="122">
        <f>AP96+AH97-AO97</f>
        <v>1235.3719999999989</v>
      </c>
      <c r="AQ97" s="123"/>
      <c r="AR97" s="44"/>
      <c r="AS97" s="49"/>
      <c r="AT97" s="42"/>
      <c r="AU97" s="42"/>
      <c r="AV97" s="42"/>
      <c r="AW97" s="42"/>
    </row>
    <row r="98" spans="1:49" x14ac:dyDescent="0.2">
      <c r="A98" s="197"/>
      <c r="B98" s="34">
        <v>3</v>
      </c>
      <c r="C98" s="11" t="s">
        <v>54</v>
      </c>
      <c r="D98" s="44">
        <v>24120</v>
      </c>
      <c r="E98" s="44">
        <v>1</v>
      </c>
      <c r="F98" s="44">
        <v>17132</v>
      </c>
      <c r="G98" s="38">
        <v>0.9</v>
      </c>
      <c r="H98" s="38">
        <v>3.9</v>
      </c>
      <c r="I98" s="44">
        <v>18001</v>
      </c>
      <c r="J98" s="44">
        <v>15158</v>
      </c>
      <c r="K98" s="66">
        <v>7.2999999999999995E-2</v>
      </c>
      <c r="L98" s="38">
        <f>J98*(1-K98)</f>
        <v>14051.466</v>
      </c>
      <c r="M98" s="29">
        <v>0.65</v>
      </c>
      <c r="N98" s="26">
        <f>L98*M98</f>
        <v>9133.4529000000002</v>
      </c>
      <c r="O98" s="40">
        <v>0.158</v>
      </c>
      <c r="P98" s="26">
        <f>L98*O98</f>
        <v>2220.1316280000001</v>
      </c>
      <c r="Q98" s="40">
        <v>0.192</v>
      </c>
      <c r="R98" s="26">
        <f>L98*Q98</f>
        <v>2697.881472</v>
      </c>
      <c r="S98" s="40">
        <v>0.20399999999999999</v>
      </c>
      <c r="T98" s="26">
        <f>L98*S98</f>
        <v>2866.4990640000001</v>
      </c>
      <c r="U98" s="40">
        <v>0.52500000000000002</v>
      </c>
      <c r="V98" s="26">
        <f>L98*U98</f>
        <v>7377.0196500000002</v>
      </c>
      <c r="W98" s="40">
        <v>0.4</v>
      </c>
      <c r="X98" s="26">
        <f>W98*L98</f>
        <v>5620.5864000000001</v>
      </c>
      <c r="Y98" s="48">
        <v>3.2599999999999999E-3</v>
      </c>
      <c r="Z98" s="18">
        <f>L98*Y98</f>
        <v>45.807779160000003</v>
      </c>
      <c r="AA98" s="28">
        <f>IF(J98&gt;0,(AC98+AM98)/J98,0)</f>
        <v>2.6821932524079698E-3</v>
      </c>
      <c r="AB98" s="48">
        <v>4.2000000000000002E-4</v>
      </c>
      <c r="AC98" s="38">
        <f>AB98*L98</f>
        <v>5.9016157200000006</v>
      </c>
      <c r="AD98" s="29">
        <v>0.2359</v>
      </c>
      <c r="AE98" s="42">
        <f>AH98*(1-AK98)*AD98</f>
        <v>38.383524900000005</v>
      </c>
      <c r="AF98" s="29">
        <f>IF(AND(AD98&gt;0,AB98&gt;0,Y98&gt;0),((Y98-AB98)*AD98)/((AD98-AB98)*Y98),0)</f>
        <v>0.87271944734212104</v>
      </c>
      <c r="AG98" s="30">
        <f t="shared" si="2"/>
        <v>0.845073391610763</v>
      </c>
      <c r="AH98" s="44">
        <v>179</v>
      </c>
      <c r="AI98" s="168">
        <v>174.905</v>
      </c>
      <c r="AJ98" s="176"/>
      <c r="AK98" s="66">
        <v>9.0999999999999998E-2</v>
      </c>
      <c r="AL98" s="67">
        <v>0.21360000000000001</v>
      </c>
      <c r="AM98" s="42">
        <f>AH98*(1-AK98)*AL98</f>
        <v>34.755069600000006</v>
      </c>
      <c r="AN98" s="18">
        <v>1.75</v>
      </c>
      <c r="AO98" s="18"/>
      <c r="AP98" s="122">
        <f>AP97+AH98-AO98</f>
        <v>1414.3719999999989</v>
      </c>
      <c r="AQ98" s="123"/>
      <c r="AR98" s="44"/>
      <c r="AS98" s="49"/>
      <c r="AT98" s="42"/>
      <c r="AU98" s="42"/>
      <c r="AV98" s="42"/>
      <c r="AW98" s="42"/>
    </row>
    <row r="99" spans="1:49" s="22" customFormat="1" ht="13.5" thickBot="1" x14ac:dyDescent="0.25">
      <c r="A99" s="198"/>
      <c r="B99" s="50" t="s">
        <v>38</v>
      </c>
      <c r="C99" s="51"/>
      <c r="D99" s="52">
        <f>SUM(D96:D98)</f>
        <v>50900</v>
      </c>
      <c r="E99" s="68"/>
      <c r="F99" s="52">
        <f>SUM(F96:F98)</f>
        <v>46258</v>
      </c>
      <c r="G99" s="53"/>
      <c r="H99" s="69"/>
      <c r="I99" s="52">
        <f>SUM(I96:I98)</f>
        <v>48341</v>
      </c>
      <c r="J99" s="52">
        <f>SUM(J96:J98)</f>
        <v>44240</v>
      </c>
      <c r="K99" s="21">
        <f>IF(J99&gt;0,(J96*K96+J97*K97+J98*K98)/J99,0)</f>
        <v>7.5278164556962013E-2</v>
      </c>
      <c r="L99" s="53">
        <f>L96+L97+L98</f>
        <v>40909.694000000003</v>
      </c>
      <c r="M99" s="54">
        <f>IF(L99&gt;0,N99/L99,0)</f>
        <v>0.70069731286672532</v>
      </c>
      <c r="N99" s="55">
        <f>N96+N97+N98</f>
        <v>28665.312655999998</v>
      </c>
      <c r="O99" s="21">
        <f>IF(L99&gt;0,P99/L99,0)</f>
        <v>0.17375479885036538</v>
      </c>
      <c r="P99" s="55">
        <f>P96+P97+P98</f>
        <v>7108.2556519999998</v>
      </c>
      <c r="Q99" s="21">
        <f>IF(L99&gt;0,R99/L99,0)</f>
        <v>0.12554788828290916</v>
      </c>
      <c r="R99" s="55">
        <f>R96+R97+R98</f>
        <v>5136.1256919999996</v>
      </c>
      <c r="S99" s="21">
        <f>IF(L99&gt;0,T99/L99,0)</f>
        <v>0.20006979558439134</v>
      </c>
      <c r="T99" s="55">
        <f>T96+T97+T98</f>
        <v>8184.7941160000009</v>
      </c>
      <c r="U99" s="21">
        <f>IF(L99&gt;0,V99/L99,0)</f>
        <v>0.52764398770619014</v>
      </c>
      <c r="V99" s="55">
        <f>V96+V97+V98</f>
        <v>21585.754078000002</v>
      </c>
      <c r="W99" s="21">
        <f>IF(L99&gt;0,X99/L99,0)</f>
        <v>0.39999999999999997</v>
      </c>
      <c r="X99" s="55">
        <f>X96+X97+X98</f>
        <v>16363.8776</v>
      </c>
      <c r="Y99" s="56">
        <f>IF(L99&gt;0,Z99/L99,0)</f>
        <v>3.2697137074650323E-3</v>
      </c>
      <c r="Z99" s="57">
        <f>SUM(Z96:Z98)</f>
        <v>133.76298724</v>
      </c>
      <c r="AA99" s="63">
        <f>IF(L99&gt;0,(AA96*L96+AA97*L97+AA98*L98)/L99,0)</f>
        <v>2.852075816219012E-3</v>
      </c>
      <c r="AB99" s="56">
        <f>IF(J99&gt;0,(J96*AB96+J97*AB97+J98*AB98)/J99,0)</f>
        <v>4.233191681735986E-4</v>
      </c>
      <c r="AC99" s="53">
        <f>SUM(AC96:AC98)</f>
        <v>17.318192160000002</v>
      </c>
      <c r="AD99" s="54">
        <f>IF(J99&gt;0,(J96*AD96+J97*AD97+J98*AD98)/J99,0)</f>
        <v>0.22222997739602171</v>
      </c>
      <c r="AE99" s="59">
        <f>SUM(AE96:AE98)</f>
        <v>115.06705190000002</v>
      </c>
      <c r="AF99" s="54">
        <f>IF(AND(Z99&gt;0),((Z96*AF96+Z97*AF97+Z98*AF98)/Z99),0)</f>
        <v>0.87220176379096614</v>
      </c>
      <c r="AG99" s="58">
        <f t="shared" si="2"/>
        <v>0.85329760426550683</v>
      </c>
      <c r="AH99" s="52">
        <f>SUM(AH96:AH98)</f>
        <v>572</v>
      </c>
      <c r="AI99" s="169">
        <f>SUM(AI96:AI98)</f>
        <v>558.755</v>
      </c>
      <c r="AJ99" s="177">
        <f>(AI99+AJ95)-AO99</f>
        <v>1111.7179999999994</v>
      </c>
      <c r="AK99" s="21">
        <f>IF(AH99&gt;0,(AK96*AH96+AK97*AH97+AK98*AH98)/AH99,0)</f>
        <v>9.0673076923076912E-2</v>
      </c>
      <c r="AL99" s="54">
        <f>IF(J99&gt;0,(AL96*J96+AL97*J97+AL98*J98)/J99,0)</f>
        <v>0.20970041139240506</v>
      </c>
      <c r="AM99" s="59">
        <f>SUM(AM96:AM98)</f>
        <v>108.86725420000002</v>
      </c>
      <c r="AN99" s="70"/>
      <c r="AO99" s="57">
        <f>SUM(AO96:AO98)</f>
        <v>500.9</v>
      </c>
      <c r="AP99" s="124"/>
      <c r="AQ99" s="125">
        <f>AP98</f>
        <v>1414.3719999999989</v>
      </c>
      <c r="AR99" s="52">
        <f>SUM(AR96:AR98)</f>
        <v>0</v>
      </c>
      <c r="AS99" s="71"/>
      <c r="AT99" s="72"/>
      <c r="AU99" s="72"/>
      <c r="AV99" s="72"/>
      <c r="AW99" s="72"/>
    </row>
    <row r="100" spans="1:49" x14ac:dyDescent="0.2">
      <c r="A100" s="199">
        <v>25</v>
      </c>
      <c r="B100" s="34">
        <v>1</v>
      </c>
      <c r="C100" s="11" t="s">
        <v>50</v>
      </c>
      <c r="D100" s="12">
        <v>6550</v>
      </c>
      <c r="E100" s="73">
        <v>0</v>
      </c>
      <c r="F100" s="12">
        <v>12687</v>
      </c>
      <c r="G100" s="74">
        <v>0.8</v>
      </c>
      <c r="H100" s="74">
        <v>3.9</v>
      </c>
      <c r="I100" s="12">
        <v>13123</v>
      </c>
      <c r="J100" s="12">
        <v>15109</v>
      </c>
      <c r="K100" s="66">
        <v>7.1999999999999995E-2</v>
      </c>
      <c r="L100" s="25">
        <f>J100*(1-K100)</f>
        <v>14021.152</v>
      </c>
      <c r="M100" s="15">
        <v>0.72299999999999998</v>
      </c>
      <c r="N100" s="26">
        <f>L100*M100</f>
        <v>10137.292895999999</v>
      </c>
      <c r="O100" s="14">
        <v>9.2999999999999999E-2</v>
      </c>
      <c r="P100" s="26">
        <f>L100*O100</f>
        <v>1303.967136</v>
      </c>
      <c r="Q100" s="16">
        <v>0.184</v>
      </c>
      <c r="R100" s="26">
        <f>L100*Q100</f>
        <v>2579.8919679999999</v>
      </c>
      <c r="S100" s="16">
        <v>0.20200000000000001</v>
      </c>
      <c r="T100" s="26">
        <f>L100*S100</f>
        <v>2832.272704</v>
      </c>
      <c r="U100" s="16">
        <v>0.52300000000000002</v>
      </c>
      <c r="V100" s="26">
        <f>L100*U100</f>
        <v>7333.0624960000005</v>
      </c>
      <c r="W100" s="16">
        <v>0.41</v>
      </c>
      <c r="X100" s="26">
        <f>W100*L100</f>
        <v>5748.6723199999997</v>
      </c>
      <c r="Y100" s="17">
        <v>3.3400000000000001E-3</v>
      </c>
      <c r="Z100" s="61">
        <f>L100*Y100</f>
        <v>46.830647679999998</v>
      </c>
      <c r="AA100" s="28">
        <f>IF(J100&gt;0,(AC100+AM100)/J100,0)</f>
        <v>2.8582410735323318E-3</v>
      </c>
      <c r="AB100" s="17">
        <v>4.4000000000000002E-4</v>
      </c>
      <c r="AC100" s="25">
        <f>AB100*L100</f>
        <v>6.1693068800000006</v>
      </c>
      <c r="AD100" s="141">
        <v>0.2301</v>
      </c>
      <c r="AE100" s="31">
        <f>AH100*(1-AK100)*AD100</f>
        <v>37.275049500000002</v>
      </c>
      <c r="AF100" s="29">
        <f>IF(AND(AD100&gt;0,AB100&gt;0,Y100&gt;0),((Y100-AB100)*AD100)/((AD100-AB100)*Y100),0)</f>
        <v>0.86992695789297481</v>
      </c>
      <c r="AG100" s="62">
        <f t="shared" ref="AG100:AG127" si="3">IF(AND(AA100&gt;0,AL100&gt;0,AB100&gt;0),((AL100*(AA100-AB100))/(AA100*(AL100-AB100))),0)</f>
        <v>0.84769148733137933</v>
      </c>
      <c r="AH100" s="12">
        <v>179</v>
      </c>
      <c r="AI100" s="170">
        <v>176.9</v>
      </c>
      <c r="AJ100" s="174"/>
      <c r="AK100" s="66">
        <v>9.5000000000000001E-2</v>
      </c>
      <c r="AL100" s="67">
        <v>0.22850000000000001</v>
      </c>
      <c r="AM100" s="31">
        <f>AH100*(1-AK100)*AL100</f>
        <v>37.015857500000003</v>
      </c>
      <c r="AN100" s="75">
        <v>1.7</v>
      </c>
      <c r="AO100" s="75">
        <v>1104.78</v>
      </c>
      <c r="AP100" s="119">
        <f>AP98+AH100-AO100</f>
        <v>488.59199999999896</v>
      </c>
      <c r="AQ100" s="126"/>
      <c r="AR100" s="12"/>
      <c r="AS100" s="76"/>
      <c r="AT100" s="77"/>
      <c r="AU100" s="77"/>
      <c r="AV100" s="77"/>
      <c r="AW100" s="77"/>
    </row>
    <row r="101" spans="1:49" x14ac:dyDescent="0.2">
      <c r="A101" s="199"/>
      <c r="B101" s="34">
        <v>2</v>
      </c>
      <c r="C101" s="11" t="s">
        <v>49</v>
      </c>
      <c r="D101" s="35">
        <v>19640</v>
      </c>
      <c r="E101" s="44">
        <v>5</v>
      </c>
      <c r="F101" s="35">
        <v>17574</v>
      </c>
      <c r="G101" s="36">
        <v>0.5</v>
      </c>
      <c r="H101" s="38">
        <v>2.8</v>
      </c>
      <c r="I101" s="35">
        <v>17525</v>
      </c>
      <c r="J101" s="35">
        <v>15114</v>
      </c>
      <c r="K101" s="66">
        <v>6.9000000000000006E-2</v>
      </c>
      <c r="L101" s="38">
        <f>J101*(1-K101)</f>
        <v>14071.134</v>
      </c>
      <c r="M101" s="39">
        <v>0.752</v>
      </c>
      <c r="N101" s="26">
        <f>L101*M101</f>
        <v>10581.492768</v>
      </c>
      <c r="O101" s="37">
        <v>0.21199999999999999</v>
      </c>
      <c r="P101" s="26">
        <f>L101*O101</f>
        <v>2983.0804079999998</v>
      </c>
      <c r="Q101" s="40">
        <v>3.5999999999999997E-2</v>
      </c>
      <c r="R101" s="26">
        <f>L101*Q101</f>
        <v>506.56082399999997</v>
      </c>
      <c r="S101" s="40">
        <v>0.184</v>
      </c>
      <c r="T101" s="26">
        <f>L101*S101</f>
        <v>2589.0886559999999</v>
      </c>
      <c r="U101" s="40">
        <v>0.54200000000000004</v>
      </c>
      <c r="V101" s="26">
        <f>L101*U101</f>
        <v>7626.5546280000008</v>
      </c>
      <c r="W101" s="40">
        <v>0.4</v>
      </c>
      <c r="X101" s="26">
        <f>W101*L101</f>
        <v>5628.4536000000007</v>
      </c>
      <c r="Y101" s="41">
        <v>3.3800000000000002E-3</v>
      </c>
      <c r="Z101" s="18">
        <f>L101*Y101</f>
        <v>47.560432920000004</v>
      </c>
      <c r="AA101" s="28">
        <f>IF(J101&gt;0,(AC101+AM101)/J101,0)</f>
        <v>3.064530917030568E-3</v>
      </c>
      <c r="AB101" s="41">
        <v>4.2000000000000002E-4</v>
      </c>
      <c r="AC101" s="38">
        <f>AB101*L101</f>
        <v>5.9098762800000006</v>
      </c>
      <c r="AD101" s="29">
        <v>0.2195</v>
      </c>
      <c r="AE101" s="42">
        <f>AH101*(1-AK101)*AD101</f>
        <v>39.245283000000001</v>
      </c>
      <c r="AF101" s="29">
        <f>IF(AND(AD101&gt;0,AB101&gt;0,Y101&gt;0),((Y101-AB101)*AD101)/((AD101-AB101)*Y101),0)</f>
        <v>0.8774185323671988</v>
      </c>
      <c r="AG101" s="30">
        <f t="shared" si="3"/>
        <v>0.86455472439374859</v>
      </c>
      <c r="AH101" s="35">
        <v>198</v>
      </c>
      <c r="AI101" s="167">
        <v>198.315</v>
      </c>
      <c r="AJ101" s="175"/>
      <c r="AK101" s="66">
        <v>9.7000000000000003E-2</v>
      </c>
      <c r="AL101" s="67">
        <v>0.22600000000000001</v>
      </c>
      <c r="AM101" s="42">
        <f>AH101*(1-AK101)*AL101</f>
        <v>40.407444000000005</v>
      </c>
      <c r="AN101" s="18">
        <v>1.67</v>
      </c>
      <c r="AO101" s="18"/>
      <c r="AP101" s="122">
        <f>AP100+AH101-AO101</f>
        <v>686.59199999999896</v>
      </c>
      <c r="AQ101" s="123"/>
      <c r="AR101" s="44"/>
      <c r="AS101" s="49"/>
      <c r="AT101" s="42"/>
      <c r="AU101" s="42"/>
      <c r="AV101" s="42"/>
      <c r="AW101" s="42"/>
    </row>
    <row r="102" spans="1:49" x14ac:dyDescent="0.2">
      <c r="A102" s="199"/>
      <c r="B102" s="34">
        <v>3</v>
      </c>
      <c r="C102" s="11" t="s">
        <v>52</v>
      </c>
      <c r="D102" s="44">
        <v>23600</v>
      </c>
      <c r="E102" s="44">
        <v>1</v>
      </c>
      <c r="F102" s="44">
        <v>16960</v>
      </c>
      <c r="G102" s="38">
        <v>0.8</v>
      </c>
      <c r="H102" s="38">
        <v>3.6</v>
      </c>
      <c r="I102" s="44">
        <v>17887</v>
      </c>
      <c r="J102" s="44">
        <v>15281</v>
      </c>
      <c r="K102" s="66">
        <v>6.7000000000000004E-2</v>
      </c>
      <c r="L102" s="38">
        <f>J102*(1-K102)</f>
        <v>14257.173000000001</v>
      </c>
      <c r="M102" s="29">
        <v>0.66800000000000004</v>
      </c>
      <c r="N102" s="26">
        <f>L102*M102</f>
        <v>9523.791564000001</v>
      </c>
      <c r="O102" s="40">
        <v>0.245</v>
      </c>
      <c r="P102" s="26">
        <f>L102*O102</f>
        <v>3493.0073849999999</v>
      </c>
      <c r="Q102" s="40">
        <v>8.6999999999999994E-2</v>
      </c>
      <c r="R102" s="26">
        <f>L102*Q102</f>
        <v>1240.374051</v>
      </c>
      <c r="S102" s="40">
        <v>0.188</v>
      </c>
      <c r="T102" s="26">
        <f>L102*S102</f>
        <v>2680.348524</v>
      </c>
      <c r="U102" s="40">
        <v>0.53500000000000003</v>
      </c>
      <c r="V102" s="26">
        <f>L102*U102</f>
        <v>7627.587555000001</v>
      </c>
      <c r="W102" s="40">
        <v>0.41</v>
      </c>
      <c r="X102" s="26">
        <f>W102*L102</f>
        <v>5845.4409299999998</v>
      </c>
      <c r="Y102" s="48">
        <v>3.3800000000000002E-3</v>
      </c>
      <c r="Z102" s="18">
        <f>L102*Y102</f>
        <v>48.189244740000007</v>
      </c>
      <c r="AA102" s="28">
        <f>IF(J102&gt;0,(AC102+AM102)/J102,0)</f>
        <v>2.9405022099339051E-3</v>
      </c>
      <c r="AB102" s="48">
        <v>3.8999999999999999E-4</v>
      </c>
      <c r="AC102" s="38">
        <f>AB102*L102</f>
        <v>5.5602974700000001</v>
      </c>
      <c r="AD102" s="29">
        <v>0.22720000000000001</v>
      </c>
      <c r="AE102" s="42">
        <f>AH102*(1-AK102)*AD102</f>
        <v>39.652761600000005</v>
      </c>
      <c r="AF102" s="29">
        <f>IF(AND(AD102&gt;0,AB102&gt;0,Y102&gt;0),((Y102-AB102)*AD102)/((AD102-AB102)*Y102),0)</f>
        <v>0.88613648156878178</v>
      </c>
      <c r="AG102" s="30">
        <f t="shared" si="3"/>
        <v>0.86887163339021356</v>
      </c>
      <c r="AH102" s="44">
        <v>192</v>
      </c>
      <c r="AI102" s="168">
        <v>191.95599999999999</v>
      </c>
      <c r="AJ102" s="176"/>
      <c r="AK102" s="66">
        <v>9.0999999999999998E-2</v>
      </c>
      <c r="AL102" s="67">
        <v>0.22559999999999999</v>
      </c>
      <c r="AM102" s="42">
        <f>AH102*(1-AK102)*AL102</f>
        <v>39.373516800000004</v>
      </c>
      <c r="AN102" s="18">
        <v>1.65</v>
      </c>
      <c r="AO102" s="18"/>
      <c r="AP102" s="122">
        <f>AP101+AH102-AO102</f>
        <v>878.59199999999896</v>
      </c>
      <c r="AQ102" s="123"/>
      <c r="AR102" s="44"/>
      <c r="AS102" s="49"/>
      <c r="AT102" s="42"/>
      <c r="AU102" s="42"/>
      <c r="AV102" s="42"/>
      <c r="AW102" s="42"/>
    </row>
    <row r="103" spans="1:49" s="22" customFormat="1" ht="13.5" thickBot="1" x14ac:dyDescent="0.25">
      <c r="A103" s="199"/>
      <c r="B103" s="78" t="s">
        <v>38</v>
      </c>
      <c r="C103" s="51"/>
      <c r="D103" s="52">
        <f>SUM(D100:D102)</f>
        <v>49790</v>
      </c>
      <c r="E103" s="79"/>
      <c r="F103" s="52">
        <f>SUM(F100:F102)</f>
        <v>47221</v>
      </c>
      <c r="G103" s="146"/>
      <c r="H103" s="80"/>
      <c r="I103" s="52">
        <f>SUM(I100:I102)</f>
        <v>48535</v>
      </c>
      <c r="J103" s="52">
        <f>SUM(J100:J102)</f>
        <v>45504</v>
      </c>
      <c r="K103" s="21">
        <f>IF(J103&gt;0,(J100*K100+J101*K101+J102*K102)/J103,0)</f>
        <v>6.9324476969057663E-2</v>
      </c>
      <c r="L103" s="53">
        <f>L100+L101+L102</f>
        <v>42349.459000000003</v>
      </c>
      <c r="M103" s="54">
        <f>IF(L103&gt;0,N103/L103,0)</f>
        <v>0.71411956473871363</v>
      </c>
      <c r="N103" s="55">
        <f>N100+N101+N102</f>
        <v>30242.577228000002</v>
      </c>
      <c r="O103" s="21">
        <f>IF(L103&gt;0,P103/L103,0)</f>
        <v>0.18371084572768684</v>
      </c>
      <c r="P103" s="55">
        <f>P100+P101+P102</f>
        <v>7780.0549289999999</v>
      </c>
      <c r="Q103" s="21">
        <f>IF(L103&gt;0,R103/L103,0)</f>
        <v>0.10216958953359946</v>
      </c>
      <c r="R103" s="55">
        <f>R100+R101+R102</f>
        <v>4326.8268429999998</v>
      </c>
      <c r="S103" s="21">
        <f>IF(L103&gt;0,T103/L103,0)</f>
        <v>0.19130610107675755</v>
      </c>
      <c r="T103" s="55">
        <f>T100+T101+T102</f>
        <v>8101.7098839999999</v>
      </c>
      <c r="U103" s="21">
        <f>IF(L103&gt;0,V103/L103,0)</f>
        <v>0.53335285059957915</v>
      </c>
      <c r="V103" s="55">
        <f>V100+V101+V102</f>
        <v>22587.204679000002</v>
      </c>
      <c r="W103" s="21">
        <f>IF(L103&gt;0,X103/L103,0)</f>
        <v>0.40667737573696039</v>
      </c>
      <c r="X103" s="55">
        <f>X100+X101+X102</f>
        <v>17222.566849999999</v>
      </c>
      <c r="Y103" s="56">
        <f>IF(L103&gt;0,Z103/L103,0)</f>
        <v>3.3667567120515044E-3</v>
      </c>
      <c r="Z103" s="57">
        <f>SUM(Z100:Z102)</f>
        <v>142.58032534</v>
      </c>
      <c r="AA103" s="63">
        <f>IF(L103&gt;0,(AA100*L100+AA101*L101+AA102*L102)/L103,0)</f>
        <v>2.9544770911767728E-3</v>
      </c>
      <c r="AB103" s="56">
        <f>IF(J103&gt;0,(J100*AB100+J101*AB101+J102*AB102)/J103,0)</f>
        <v>4.1656623593530238E-4</v>
      </c>
      <c r="AC103" s="53">
        <f>SUM(AC100:AC102)</f>
        <v>17.639480630000001</v>
      </c>
      <c r="AD103" s="54">
        <f>IF(J103&gt;0,(J100*AD100+J101*AD101+J102*AD102)/J103,0)</f>
        <v>0.22560537754922647</v>
      </c>
      <c r="AE103" s="59">
        <f>SUM(AE100:AE102)</f>
        <v>116.1730941</v>
      </c>
      <c r="AF103" s="54">
        <f>IF(AND(Z103&gt;0),((Z100*AF100+Z101*AF101+Z102*AF102)/Z103),0)</f>
        <v>0.8779044065771916</v>
      </c>
      <c r="AG103" s="58">
        <f t="shared" si="3"/>
        <v>0.8605864646180813</v>
      </c>
      <c r="AH103" s="52">
        <f>SUM(AH100:AH102)</f>
        <v>569</v>
      </c>
      <c r="AI103" s="169">
        <f>SUM(AI100:AI102)</f>
        <v>567.17100000000005</v>
      </c>
      <c r="AJ103" s="177">
        <f>(AI103+AJ99)-AO103</f>
        <v>574.10899999999947</v>
      </c>
      <c r="AK103" s="21">
        <f>IF(AH103&gt;0,(AK100*AH100+AK101*AH101+AK102*AH102)/AH103,0)</f>
        <v>9.4346221441124783E-2</v>
      </c>
      <c r="AL103" s="54">
        <f>IF(J103&gt;0,(AL100*J100+AL101*J101+AL102*J102)/J103,0)</f>
        <v>0.22669576520745427</v>
      </c>
      <c r="AM103" s="59">
        <f>SUM(AM100:AM102)</f>
        <v>116.79681830000001</v>
      </c>
      <c r="AN103" s="81"/>
      <c r="AO103" s="57">
        <f>SUM(AO100:AO102)</f>
        <v>1104.78</v>
      </c>
      <c r="AP103" s="127"/>
      <c r="AQ103" s="125">
        <f>AP102</f>
        <v>878.59199999999896</v>
      </c>
      <c r="AR103" s="52">
        <f>SUM(AR100:AR102)</f>
        <v>0</v>
      </c>
      <c r="AS103" s="82"/>
      <c r="AT103" s="83"/>
      <c r="AU103" s="83"/>
      <c r="AV103" s="83"/>
      <c r="AW103" s="83"/>
    </row>
    <row r="104" spans="1:49" x14ac:dyDescent="0.2">
      <c r="A104" s="196">
        <v>26</v>
      </c>
      <c r="B104" s="23">
        <v>1</v>
      </c>
      <c r="C104" s="11" t="s">
        <v>53</v>
      </c>
      <c r="D104" s="12">
        <v>6460</v>
      </c>
      <c r="E104" s="12">
        <v>0</v>
      </c>
      <c r="F104" s="12">
        <v>11175</v>
      </c>
      <c r="G104" s="13">
        <v>0.6</v>
      </c>
      <c r="H104" s="13">
        <v>2.8</v>
      </c>
      <c r="I104" s="12">
        <v>11706</v>
      </c>
      <c r="J104" s="12">
        <v>15233</v>
      </c>
      <c r="K104" s="14">
        <v>7.0000000000000007E-2</v>
      </c>
      <c r="L104" s="25">
        <f>J104*(1-K104)</f>
        <v>14166.689999999999</v>
      </c>
      <c r="M104" s="15">
        <v>0.80100000000000005</v>
      </c>
      <c r="N104" s="26">
        <f>L104*M104</f>
        <v>11347.518689999999</v>
      </c>
      <c r="O104" s="14">
        <v>0.17100000000000001</v>
      </c>
      <c r="P104" s="26">
        <f>L104*O104</f>
        <v>2422.5039900000002</v>
      </c>
      <c r="Q104" s="16">
        <v>2.8000000000000001E-2</v>
      </c>
      <c r="R104" s="26">
        <f>L104*Q104</f>
        <v>396.66731999999996</v>
      </c>
      <c r="S104" s="16">
        <v>0.187</v>
      </c>
      <c r="T104" s="26">
        <f>L104*S104</f>
        <v>2649.17103</v>
      </c>
      <c r="U104" s="16">
        <v>0.53300000000000003</v>
      </c>
      <c r="V104" s="26">
        <f>L104*U104</f>
        <v>7550.8457699999999</v>
      </c>
      <c r="W104" s="16">
        <v>0.41</v>
      </c>
      <c r="X104" s="26">
        <f>W104*L104</f>
        <v>5808.3428999999987</v>
      </c>
      <c r="Y104" s="17">
        <v>3.47E-3</v>
      </c>
      <c r="Z104" s="61">
        <f>L104*Y104</f>
        <v>49.158414299999997</v>
      </c>
      <c r="AA104" s="28">
        <f>IF(J104&gt;0,(AC104+AM104)/J104,0)</f>
        <v>3.1228191886036893E-3</v>
      </c>
      <c r="AB104" s="17">
        <v>3.6999999999999999E-4</v>
      </c>
      <c r="AC104" s="25">
        <f>AB104*L104</f>
        <v>5.2416752999999998</v>
      </c>
      <c r="AD104" s="141">
        <v>0.218</v>
      </c>
      <c r="AE104" s="31">
        <f>AH104*(1-AK104)*AD104</f>
        <v>40.884155999999997</v>
      </c>
      <c r="AF104" s="29">
        <f>IF(AND(AD104&gt;0,AB104&gt;0,Y104&gt;0),((Y104-AB104)*AD104)/((AD104-AB104)*Y104),0)</f>
        <v>0.8948906089586256</v>
      </c>
      <c r="AG104" s="62">
        <f t="shared" si="3"/>
        <v>0.88296479899282854</v>
      </c>
      <c r="AH104" s="12">
        <v>207</v>
      </c>
      <c r="AI104" s="170">
        <v>206.97</v>
      </c>
      <c r="AJ104" s="174"/>
      <c r="AK104" s="14">
        <v>9.4E-2</v>
      </c>
      <c r="AL104" s="15">
        <v>0.22570000000000001</v>
      </c>
      <c r="AM104" s="31">
        <f>AH104*(1-AK104)*AL104</f>
        <v>42.328229400000005</v>
      </c>
      <c r="AN104" s="19">
        <v>1.65</v>
      </c>
      <c r="AO104" s="19">
        <v>977.94</v>
      </c>
      <c r="AP104" s="119">
        <f>AP102+AH104-AO104-AQ104</f>
        <v>-1.0942358130705543E-12</v>
      </c>
      <c r="AQ104" s="185">
        <v>107.652</v>
      </c>
      <c r="AR104" s="12"/>
      <c r="AS104" s="32"/>
      <c r="AT104" s="20"/>
      <c r="AU104" s="20"/>
      <c r="AV104" s="20"/>
      <c r="AW104" s="20"/>
    </row>
    <row r="105" spans="1:49" x14ac:dyDescent="0.2">
      <c r="A105" s="197"/>
      <c r="B105" s="34">
        <v>2</v>
      </c>
      <c r="C105" s="11" t="s">
        <v>49</v>
      </c>
      <c r="D105" s="35">
        <v>18750</v>
      </c>
      <c r="E105" s="44">
        <v>4</v>
      </c>
      <c r="F105" s="35">
        <v>16989</v>
      </c>
      <c r="G105" s="36">
        <v>1.3</v>
      </c>
      <c r="H105" s="38">
        <v>4.2</v>
      </c>
      <c r="I105" s="35">
        <v>17750</v>
      </c>
      <c r="J105" s="35">
        <v>15289</v>
      </c>
      <c r="K105" s="66">
        <v>8.2000000000000003E-2</v>
      </c>
      <c r="L105" s="38">
        <f>J105*(1-K105)</f>
        <v>14035.302</v>
      </c>
      <c r="M105" s="39">
        <v>0.78900000000000003</v>
      </c>
      <c r="N105" s="26">
        <f>L105*M105</f>
        <v>11073.853278000001</v>
      </c>
      <c r="O105" s="37">
        <v>0.19</v>
      </c>
      <c r="P105" s="26">
        <f>L105*O105</f>
        <v>2666.7073799999998</v>
      </c>
      <c r="Q105" s="40">
        <v>2.1000000000000001E-2</v>
      </c>
      <c r="R105" s="26">
        <f>L105*Q105</f>
        <v>294.74134200000003</v>
      </c>
      <c r="S105" s="40">
        <v>0.186</v>
      </c>
      <c r="T105" s="26">
        <f>L105*S105</f>
        <v>2610.5661719999998</v>
      </c>
      <c r="U105" s="40">
        <v>0.53300000000000003</v>
      </c>
      <c r="V105" s="26">
        <f>L105*U105</f>
        <v>7480.8159660000001</v>
      </c>
      <c r="W105" s="40">
        <v>0.4</v>
      </c>
      <c r="X105" s="26">
        <f>W105*L105</f>
        <v>5614.1208000000006</v>
      </c>
      <c r="Y105" s="41">
        <v>3.4499999999999999E-3</v>
      </c>
      <c r="Z105" s="18">
        <f>L105*Y105</f>
        <v>48.421791899999995</v>
      </c>
      <c r="AA105" s="28">
        <f>IF(J105&gt;0,(AC105+AM105)/J105,0)</f>
        <v>3.2634501851003992E-3</v>
      </c>
      <c r="AB105" s="41">
        <v>3.4000000000000002E-4</v>
      </c>
      <c r="AC105" s="38">
        <f>AB105*L105</f>
        <v>4.7720026799999999</v>
      </c>
      <c r="AD105" s="29">
        <v>0.21640000000000001</v>
      </c>
      <c r="AE105" s="42">
        <f>AH105*(1-AK105)*AD105</f>
        <v>44.750654400000002</v>
      </c>
      <c r="AF105" s="29">
        <f>IF(AND(AD105&gt;0,AB105&gt;0,Y105&gt;0),((Y105-AB105)*AD105)/((AD105-AB105)*Y105),0)</f>
        <v>0.90286782925301212</v>
      </c>
      <c r="AG105" s="30">
        <f t="shared" si="3"/>
        <v>0.89721382539820183</v>
      </c>
      <c r="AH105" s="35">
        <v>228</v>
      </c>
      <c r="AI105" s="167">
        <v>228.05500000000001</v>
      </c>
      <c r="AJ105" s="175"/>
      <c r="AK105" s="66">
        <v>9.2999999999999999E-2</v>
      </c>
      <c r="AL105" s="67">
        <v>0.21820000000000001</v>
      </c>
      <c r="AM105" s="42">
        <f>AH105*(1-AK105)*AL105</f>
        <v>45.122887200000001</v>
      </c>
      <c r="AN105" s="18">
        <v>1.7</v>
      </c>
      <c r="AO105" s="18"/>
      <c r="AP105" s="122">
        <f>AP104+AH105-AO105</f>
        <v>227.99999999999892</v>
      </c>
      <c r="AQ105" s="123"/>
      <c r="AR105" s="44"/>
      <c r="AS105" s="49"/>
      <c r="AT105" s="42"/>
      <c r="AU105" s="42"/>
      <c r="AV105" s="42"/>
      <c r="AW105" s="42"/>
    </row>
    <row r="106" spans="1:49" x14ac:dyDescent="0.2">
      <c r="A106" s="197"/>
      <c r="B106" s="34">
        <v>3</v>
      </c>
      <c r="C106" s="11" t="s">
        <v>52</v>
      </c>
      <c r="D106" s="44">
        <v>15800</v>
      </c>
      <c r="E106" s="44">
        <v>4</v>
      </c>
      <c r="F106" s="44">
        <v>16925</v>
      </c>
      <c r="G106" s="38">
        <v>0.4</v>
      </c>
      <c r="H106" s="38">
        <v>3.4</v>
      </c>
      <c r="I106" s="44">
        <v>17417</v>
      </c>
      <c r="J106" s="44">
        <v>15510</v>
      </c>
      <c r="K106" s="66">
        <v>7.9000000000000001E-2</v>
      </c>
      <c r="L106" s="38">
        <f>J106*(1-K106)</f>
        <v>14284.710000000001</v>
      </c>
      <c r="M106" s="29">
        <v>0.78200000000000003</v>
      </c>
      <c r="N106" s="26">
        <f>L106*M106</f>
        <v>11170.643220000002</v>
      </c>
      <c r="O106" s="40">
        <v>9.4E-2</v>
      </c>
      <c r="P106" s="26">
        <f>L106*O106</f>
        <v>1342.7627400000001</v>
      </c>
      <c r="Q106" s="40">
        <v>0.124</v>
      </c>
      <c r="R106" s="26">
        <f>L106*Q106</f>
        <v>1771.3040400000002</v>
      </c>
      <c r="S106" s="40">
        <v>0.19600000000000001</v>
      </c>
      <c r="T106" s="26">
        <f>L106*S106</f>
        <v>2799.8031600000004</v>
      </c>
      <c r="U106" s="40">
        <v>0.53</v>
      </c>
      <c r="V106" s="26">
        <f>L106*U106</f>
        <v>7570.8963000000012</v>
      </c>
      <c r="W106" s="40">
        <v>0.4</v>
      </c>
      <c r="X106" s="26">
        <f>W106*L106</f>
        <v>5713.8840000000009</v>
      </c>
      <c r="Y106" s="48">
        <v>3.5300000000000002E-3</v>
      </c>
      <c r="Z106" s="18">
        <f>L106*Y106</f>
        <v>50.425026300000006</v>
      </c>
      <c r="AA106" s="28">
        <f>IF(J106&gt;0,(AC106+AM106)/J106,0)</f>
        <v>3.3006684719535783E-3</v>
      </c>
      <c r="AB106" s="48">
        <v>3.2000000000000003E-4</v>
      </c>
      <c r="AC106" s="38">
        <f>AB106*L106</f>
        <v>4.571107200000001</v>
      </c>
      <c r="AD106" s="29">
        <v>0.2147</v>
      </c>
      <c r="AE106" s="42">
        <f>AH106*(1-AK106)*AD106</f>
        <v>46.4061168</v>
      </c>
      <c r="AF106" s="29">
        <f>IF(AND(AD106&gt;0,AB106&gt;0,Y106&gt;0),((Y106-AB106)*AD106)/((AD106-AB106)*Y106),0)</f>
        <v>0.91070580502652476</v>
      </c>
      <c r="AG106" s="30">
        <f t="shared" si="3"/>
        <v>0.90439164488801949</v>
      </c>
      <c r="AH106" s="44">
        <v>237</v>
      </c>
      <c r="AI106" s="168">
        <v>237.583</v>
      </c>
      <c r="AJ106" s="176"/>
      <c r="AK106" s="66">
        <v>8.7999999999999995E-2</v>
      </c>
      <c r="AL106" s="67">
        <v>0.2157</v>
      </c>
      <c r="AM106" s="42">
        <f>AH106*(1-AK106)*AL106</f>
        <v>46.622260799999999</v>
      </c>
      <c r="AN106" s="18">
        <v>1.6</v>
      </c>
      <c r="AO106" s="18"/>
      <c r="AP106" s="122">
        <f>AP105+AH106-AO106</f>
        <v>464.99999999999892</v>
      </c>
      <c r="AQ106" s="123"/>
      <c r="AR106" s="44"/>
      <c r="AS106" s="49"/>
      <c r="AT106" s="42"/>
      <c r="AU106" s="42"/>
      <c r="AV106" s="42"/>
      <c r="AW106" s="42"/>
    </row>
    <row r="107" spans="1:49" s="22" customFormat="1" ht="13.5" thickBot="1" x14ac:dyDescent="0.25">
      <c r="A107" s="198"/>
      <c r="B107" s="50" t="s">
        <v>38</v>
      </c>
      <c r="C107" s="51"/>
      <c r="D107" s="52">
        <f>SUM(D104:D106)</f>
        <v>41010</v>
      </c>
      <c r="E107" s="68"/>
      <c r="F107" s="52">
        <f>SUM(F104:F106)</f>
        <v>45089</v>
      </c>
      <c r="G107" s="53"/>
      <c r="H107" s="69"/>
      <c r="I107" s="52">
        <f>SUM(I104:I106)</f>
        <v>46873</v>
      </c>
      <c r="J107" s="52">
        <f>SUM(J104:J106)</f>
        <v>46032</v>
      </c>
      <c r="K107" s="21">
        <f>IF(J107&gt;0,(J104*K104+J105*K105+J106*K106)/J107,0)</f>
        <v>7.701811783107404E-2</v>
      </c>
      <c r="L107" s="53">
        <f>L104+L105+L106</f>
        <v>42486.701999999997</v>
      </c>
      <c r="M107" s="54">
        <f>IF(L107&gt;0,N107/L107,0)</f>
        <v>0.79064774639368351</v>
      </c>
      <c r="N107" s="55">
        <f>N104+N105+N106</f>
        <v>33592.015188000005</v>
      </c>
      <c r="O107" s="21">
        <f>IF(L107&gt;0,P107/L107,0)</f>
        <v>0.15138793568867737</v>
      </c>
      <c r="P107" s="55">
        <f>P104+P105+P106</f>
        <v>6431.9741100000001</v>
      </c>
      <c r="Q107" s="21">
        <f>IF(L107&gt;0,R107/L107,0)</f>
        <v>5.7964317917639271E-2</v>
      </c>
      <c r="R107" s="55">
        <f>R104+R105+R106</f>
        <v>2462.7127020000003</v>
      </c>
      <c r="S107" s="21">
        <f>IF(L107&gt;0,T107/L107,0)</f>
        <v>0.18969559844866285</v>
      </c>
      <c r="T107" s="55">
        <f>T104+T105+T106</f>
        <v>8059.5403620000006</v>
      </c>
      <c r="U107" s="21">
        <f>IF(L107&gt;0,V107/L107,0)</f>
        <v>0.53199135192936375</v>
      </c>
      <c r="V107" s="55">
        <f>V104+V105+V106</f>
        <v>22602.558036000002</v>
      </c>
      <c r="W107" s="21">
        <f>IF(L107&gt;0,X107/L107,0)</f>
        <v>0.40333438213208461</v>
      </c>
      <c r="X107" s="55">
        <f>X104+X105+X106</f>
        <v>17136.347700000002</v>
      </c>
      <c r="Y107" s="56">
        <f>IF(L107&gt;0,Z107/L107,0)</f>
        <v>3.4835660461478043E-3</v>
      </c>
      <c r="Z107" s="57">
        <f>SUM(Z104:Z106)</f>
        <v>148.00523250000001</v>
      </c>
      <c r="AA107" s="63">
        <f>IF(L107&gt;0,(AA104*L104+AA105*L105+AA106*L106)/L107,0)</f>
        <v>3.2290718213157611E-3</v>
      </c>
      <c r="AB107" s="56">
        <f>IF(J107&gt;0,(J104*AB104+J105*AB105+J106*AB106)/J107,0)</f>
        <v>3.4318886861313869E-4</v>
      </c>
      <c r="AC107" s="53">
        <f>SUM(AC104:AC106)</f>
        <v>14.584785180000001</v>
      </c>
      <c r="AD107" s="54">
        <f>IF(J107&gt;0,(J104*AD104+J105*AD105+J106*AD106)/J107,0)</f>
        <v>0.21635667796315605</v>
      </c>
      <c r="AE107" s="59">
        <f>SUM(AE104:AE106)</f>
        <v>132.0409272</v>
      </c>
      <c r="AF107" s="54">
        <f>IF(AND(Z107&gt;0),((Z104*AF104+Z105*AF105+Z106*AF106)/Z107),0)</f>
        <v>0.90288865712694766</v>
      </c>
      <c r="AG107" s="58">
        <f t="shared" si="3"/>
        <v>0.89511639048314406</v>
      </c>
      <c r="AH107" s="52">
        <f>SUM(AH104:AH106)</f>
        <v>672</v>
      </c>
      <c r="AI107" s="169">
        <f>SUM(AI104:AI106)</f>
        <v>672.60799999999995</v>
      </c>
      <c r="AJ107" s="177">
        <f>(AI107+AJ103)-AO107</f>
        <v>268.77699999999936</v>
      </c>
      <c r="AK107" s="21">
        <f>IF(AH107&gt;0,(AK104*AH104+AK105*AH105+AK106*AH106)/AH107,0)</f>
        <v>9.1544642857142852E-2</v>
      </c>
      <c r="AL107" s="54">
        <f>IF(J107&gt;0,(AL104*J104+AL105*J105+AL106*J106)/J107,0)</f>
        <v>0.21983956595411885</v>
      </c>
      <c r="AM107" s="59">
        <f>SUM(AM104:AM106)</f>
        <v>134.0733774</v>
      </c>
      <c r="AN107" s="70"/>
      <c r="AO107" s="57">
        <f>SUM(AO104:AO106)</f>
        <v>977.94</v>
      </c>
      <c r="AP107" s="124"/>
      <c r="AQ107" s="125">
        <f>AP106</f>
        <v>464.99999999999892</v>
      </c>
      <c r="AR107" s="52">
        <f>SUM(AR104:AR106)</f>
        <v>0</v>
      </c>
      <c r="AS107" s="71"/>
      <c r="AT107" s="72"/>
      <c r="AU107" s="72"/>
      <c r="AV107" s="72"/>
      <c r="AW107" s="72"/>
    </row>
    <row r="108" spans="1:49" x14ac:dyDescent="0.2">
      <c r="A108" s="196">
        <v>27</v>
      </c>
      <c r="B108" s="23">
        <v>1</v>
      </c>
      <c r="C108" s="11" t="s">
        <v>53</v>
      </c>
      <c r="D108" s="12">
        <v>18518</v>
      </c>
      <c r="E108" s="12">
        <v>1</v>
      </c>
      <c r="F108" s="12">
        <v>16732</v>
      </c>
      <c r="G108" s="13">
        <v>0.4</v>
      </c>
      <c r="H108" s="13">
        <v>3.3</v>
      </c>
      <c r="I108" s="12">
        <v>17542</v>
      </c>
      <c r="J108" s="12">
        <v>15276</v>
      </c>
      <c r="K108" s="14">
        <v>7.0000000000000007E-2</v>
      </c>
      <c r="L108" s="25">
        <f>J108*(1-K108)</f>
        <v>14206.679999999998</v>
      </c>
      <c r="M108" s="15">
        <v>0.78600000000000003</v>
      </c>
      <c r="N108" s="26">
        <f>L108*M108</f>
        <v>11166.45048</v>
      </c>
      <c r="O108" s="14">
        <v>0.192</v>
      </c>
      <c r="P108" s="26">
        <f>L108*O108</f>
        <v>2727.6825599999997</v>
      </c>
      <c r="Q108" s="16">
        <v>2.1999999999999999E-2</v>
      </c>
      <c r="R108" s="26">
        <f>L108*Q108</f>
        <v>312.54695999999996</v>
      </c>
      <c r="S108" s="16">
        <v>0.2</v>
      </c>
      <c r="T108" s="26">
        <f>L108*S108</f>
        <v>2841.3359999999998</v>
      </c>
      <c r="U108" s="16">
        <v>0.51300000000000001</v>
      </c>
      <c r="V108" s="26">
        <f>L108*U108</f>
        <v>7288.0268399999995</v>
      </c>
      <c r="W108" s="16">
        <v>0.41</v>
      </c>
      <c r="X108" s="26">
        <f>W108*L108</f>
        <v>5824.7387999999992</v>
      </c>
      <c r="Y108" s="17">
        <v>3.5400000000000002E-3</v>
      </c>
      <c r="Z108" s="61">
        <f>L108*Y108</f>
        <v>50.2916472</v>
      </c>
      <c r="AA108" s="28">
        <f>IF(J108&gt;0,(AC108+AM108)/J108,0)</f>
        <v>3.2149594265514533E-3</v>
      </c>
      <c r="AB108" s="17">
        <v>2.7999999999999998E-4</v>
      </c>
      <c r="AC108" s="25">
        <f>AB108*L108</f>
        <v>3.9778703999999991</v>
      </c>
      <c r="AD108" s="141">
        <v>0.21179999999999999</v>
      </c>
      <c r="AE108" s="31">
        <f>AH108*(1-AK108)*AD108</f>
        <v>43.510921199999999</v>
      </c>
      <c r="AF108" s="29">
        <f>IF(AND(AD108&gt;0,AB108&gt;0,Y108&gt;0),((Y108-AB108)*AD108)/((AD108-AB108)*Y108),0)</f>
        <v>0.92212300315392715</v>
      </c>
      <c r="AG108" s="62">
        <f t="shared" si="3"/>
        <v>0.91407209655575827</v>
      </c>
      <c r="AH108" s="12">
        <v>226</v>
      </c>
      <c r="AI108" s="170">
        <v>226.37200000000001</v>
      </c>
      <c r="AJ108" s="174"/>
      <c r="AK108" s="14">
        <v>9.0999999999999998E-2</v>
      </c>
      <c r="AL108" s="15">
        <v>0.21970000000000001</v>
      </c>
      <c r="AM108" s="31">
        <f>AH108*(1-AK108)*AL108</f>
        <v>45.1338498</v>
      </c>
      <c r="AN108" s="19">
        <v>1.65</v>
      </c>
      <c r="AO108" s="19"/>
      <c r="AP108" s="119">
        <f>AP106+AH108-AO108</f>
        <v>690.99999999999886</v>
      </c>
      <c r="AQ108" s="120"/>
      <c r="AR108" s="12"/>
      <c r="AS108" s="32"/>
      <c r="AT108" s="20"/>
      <c r="AU108" s="20"/>
      <c r="AV108" s="20"/>
      <c r="AW108" s="20"/>
    </row>
    <row r="109" spans="1:49" x14ac:dyDescent="0.2">
      <c r="A109" s="197"/>
      <c r="B109" s="34">
        <v>2</v>
      </c>
      <c r="C109" s="11" t="s">
        <v>54</v>
      </c>
      <c r="D109" s="35">
        <v>19482</v>
      </c>
      <c r="E109" s="44">
        <v>3</v>
      </c>
      <c r="F109" s="35">
        <v>15728</v>
      </c>
      <c r="G109" s="36">
        <v>0.5</v>
      </c>
      <c r="H109" s="38">
        <v>3.4</v>
      </c>
      <c r="I109" s="35">
        <v>16857</v>
      </c>
      <c r="J109" s="35">
        <v>15523</v>
      </c>
      <c r="K109" s="66">
        <v>7.1999999999999995E-2</v>
      </c>
      <c r="L109" s="38">
        <f>J109*(1-K109)</f>
        <v>14405.344000000001</v>
      </c>
      <c r="M109" s="39">
        <v>0.61599999999999999</v>
      </c>
      <c r="N109" s="26">
        <f>L109*M109</f>
        <v>8873.6919040000012</v>
      </c>
      <c r="O109" s="37">
        <v>0.16200000000000001</v>
      </c>
      <c r="P109" s="26">
        <f>L109*O109</f>
        <v>2333.6657280000004</v>
      </c>
      <c r="Q109" s="40">
        <v>0.222</v>
      </c>
      <c r="R109" s="26">
        <f>L109*Q109</f>
        <v>3197.9863680000003</v>
      </c>
      <c r="S109" s="40">
        <v>0.2</v>
      </c>
      <c r="T109" s="26">
        <f>L109*S109</f>
        <v>2881.0688000000005</v>
      </c>
      <c r="U109" s="40">
        <v>0.51700000000000002</v>
      </c>
      <c r="V109" s="26">
        <f>L109*U109</f>
        <v>7447.5628480000005</v>
      </c>
      <c r="W109" s="40">
        <v>0.4</v>
      </c>
      <c r="X109" s="26">
        <f>W109*L109</f>
        <v>5762.1376000000009</v>
      </c>
      <c r="Y109" s="41">
        <v>3.47E-3</v>
      </c>
      <c r="Z109" s="18">
        <f>L109*Y109</f>
        <v>49.986543680000004</v>
      </c>
      <c r="AA109" s="28">
        <f>IF(J109&gt;0,(AC109+AM109)/J109,0)</f>
        <v>3.2570296669458222E-3</v>
      </c>
      <c r="AB109" s="41">
        <v>2.7999999999999998E-4</v>
      </c>
      <c r="AC109" s="38">
        <f>AB109*L109</f>
        <v>4.0334963200000002</v>
      </c>
      <c r="AD109" s="29">
        <v>0.21429999999999999</v>
      </c>
      <c r="AE109" s="42">
        <f>AH109*(1-AK109)*AD109</f>
        <v>46.116502799999999</v>
      </c>
      <c r="AF109" s="29">
        <f>IF(AND(AD109&gt;0,AB109&gt;0,Y109&gt;0),((Y109-AB109)*AD109)/((AD109-AB109)*Y109),0)</f>
        <v>0.9205110783096303</v>
      </c>
      <c r="AG109" s="30">
        <f t="shared" si="3"/>
        <v>0.91521739564097659</v>
      </c>
      <c r="AH109" s="35">
        <v>237</v>
      </c>
      <c r="AI109" s="167">
        <v>237.523</v>
      </c>
      <c r="AJ109" s="175"/>
      <c r="AK109" s="66">
        <v>9.1999999999999998E-2</v>
      </c>
      <c r="AL109" s="67">
        <v>0.2162</v>
      </c>
      <c r="AM109" s="42">
        <f>AH109*(1-AK109)*AL109</f>
        <v>46.525375199999999</v>
      </c>
      <c r="AN109" s="18">
        <v>1.68</v>
      </c>
      <c r="AO109" s="18"/>
      <c r="AP109" s="122">
        <f>AP108+AH109-AO109</f>
        <v>927.99999999999886</v>
      </c>
      <c r="AQ109" s="123"/>
      <c r="AR109" s="44"/>
      <c r="AS109" s="49"/>
      <c r="AT109" s="42"/>
      <c r="AU109" s="42"/>
      <c r="AV109" s="42"/>
      <c r="AW109" s="42"/>
    </row>
    <row r="110" spans="1:49" x14ac:dyDescent="0.2">
      <c r="A110" s="197"/>
      <c r="B110" s="34">
        <v>3</v>
      </c>
      <c r="C110" s="11" t="s">
        <v>52</v>
      </c>
      <c r="D110" s="44">
        <v>15900</v>
      </c>
      <c r="E110" s="44">
        <v>4</v>
      </c>
      <c r="F110" s="44">
        <v>17295</v>
      </c>
      <c r="G110" s="38">
        <v>0.8</v>
      </c>
      <c r="H110" s="38">
        <v>3.5</v>
      </c>
      <c r="I110" s="44">
        <v>17677</v>
      </c>
      <c r="J110" s="44">
        <v>15593</v>
      </c>
      <c r="K110" s="66">
        <v>7.0999999999999994E-2</v>
      </c>
      <c r="L110" s="38">
        <f>J110*(1-K110)</f>
        <v>14485.897000000001</v>
      </c>
      <c r="M110" s="29">
        <v>0.83</v>
      </c>
      <c r="N110" s="26">
        <f>L110*M110</f>
        <v>12023.29451</v>
      </c>
      <c r="O110" s="40">
        <v>0.10100000000000001</v>
      </c>
      <c r="P110" s="26">
        <f>L110*O110</f>
        <v>1463.0755970000002</v>
      </c>
      <c r="Q110" s="40">
        <v>6.9000000000000006E-2</v>
      </c>
      <c r="R110" s="26">
        <f>L110*Q110</f>
        <v>999.52689300000009</v>
      </c>
      <c r="S110" s="40">
        <v>0.2</v>
      </c>
      <c r="T110" s="26">
        <f>L110*S110</f>
        <v>2897.1794000000004</v>
      </c>
      <c r="U110" s="40">
        <v>0.51500000000000001</v>
      </c>
      <c r="V110" s="26">
        <f>L110*U110</f>
        <v>7460.2369550000003</v>
      </c>
      <c r="W110" s="40">
        <v>0.41</v>
      </c>
      <c r="X110" s="26">
        <f>W110*L110</f>
        <v>5939.2177700000002</v>
      </c>
      <c r="Y110" s="48">
        <v>3.4099999999999998E-3</v>
      </c>
      <c r="Z110" s="18">
        <f>L110*Y110</f>
        <v>49.396908770000003</v>
      </c>
      <c r="AA110" s="28">
        <f>IF(J110&gt;0,(AC110+AM110)/J110,0)</f>
        <v>3.073135158725069E-3</v>
      </c>
      <c r="AB110" s="48">
        <v>2.9E-4</v>
      </c>
      <c r="AC110" s="38">
        <f>AB110*L110</f>
        <v>4.2009101300000005</v>
      </c>
      <c r="AD110" s="29">
        <v>0.2107</v>
      </c>
      <c r="AE110" s="42">
        <f>AH110*(1-AK110)*AD110</f>
        <v>41.233147199999998</v>
      </c>
      <c r="AF110" s="29">
        <f>IF(AND(AD110&gt;0,AB110&gt;0,Y110&gt;0),((Y110-AB110)*AD110)/((AD110-AB110)*Y110),0)</f>
        <v>0.91621706036573491</v>
      </c>
      <c r="AG110" s="30">
        <f t="shared" si="3"/>
        <v>0.9068109777487865</v>
      </c>
      <c r="AH110" s="44">
        <v>216</v>
      </c>
      <c r="AI110" s="168">
        <v>216.797</v>
      </c>
      <c r="AJ110" s="176"/>
      <c r="AK110" s="66">
        <v>9.4E-2</v>
      </c>
      <c r="AL110" s="67">
        <v>0.22339999999999999</v>
      </c>
      <c r="AM110" s="42">
        <f>AH110*(1-AK110)*AL110</f>
        <v>43.718486399999996</v>
      </c>
      <c r="AN110" s="18">
        <v>1.62</v>
      </c>
      <c r="AO110" s="18"/>
      <c r="AP110" s="122">
        <f>AP109+AH110-AO110</f>
        <v>1143.9999999999989</v>
      </c>
      <c r="AQ110" s="123"/>
      <c r="AR110" s="44"/>
      <c r="AS110" s="49"/>
      <c r="AT110" s="42"/>
      <c r="AU110" s="42"/>
      <c r="AV110" s="42"/>
      <c r="AW110" s="42"/>
    </row>
    <row r="111" spans="1:49" s="22" customFormat="1" ht="13.5" thickBot="1" x14ac:dyDescent="0.25">
      <c r="A111" s="198"/>
      <c r="B111" s="50" t="s">
        <v>38</v>
      </c>
      <c r="C111" s="51"/>
      <c r="D111" s="52">
        <f>SUM(D108:D110)</f>
        <v>53900</v>
      </c>
      <c r="E111" s="68"/>
      <c r="F111" s="52">
        <f>SUM(F108:F110)</f>
        <v>49755</v>
      </c>
      <c r="G111" s="53"/>
      <c r="H111" s="69"/>
      <c r="I111" s="52">
        <f>SUM(I108:I110)</f>
        <v>52076</v>
      </c>
      <c r="J111" s="52">
        <f>SUM(J108:J110)</f>
        <v>46392</v>
      </c>
      <c r="K111" s="21">
        <f>IF(J111&gt;0,(J108*K108+J109*K109+J110*K110)/J111,0)</f>
        <v>7.1005324193826519E-2</v>
      </c>
      <c r="L111" s="53">
        <f>L108+L109+L110</f>
        <v>43097.921000000002</v>
      </c>
      <c r="M111" s="54">
        <f>IF(L111&gt;0,N111/L111,0)</f>
        <v>0.74396713692987648</v>
      </c>
      <c r="N111" s="55">
        <f>N108+N109+N110</f>
        <v>32063.436893999999</v>
      </c>
      <c r="O111" s="21">
        <f>IF(L111&gt;0,P111/L111,0)</f>
        <v>0.15138604678866063</v>
      </c>
      <c r="P111" s="55">
        <f>P108+P109+P110</f>
        <v>6524.4238850000002</v>
      </c>
      <c r="Q111" s="21">
        <f>IF(L111&gt;0,R111/L111,0)</f>
        <v>0.10464681628146287</v>
      </c>
      <c r="R111" s="55">
        <f>R108+R109+R110</f>
        <v>4510.0602210000006</v>
      </c>
      <c r="S111" s="21">
        <f>IF(L111&gt;0,T111/L111,0)</f>
        <v>0.2</v>
      </c>
      <c r="T111" s="55">
        <f>T108+T109+T110</f>
        <v>8619.5842000000011</v>
      </c>
      <c r="U111" s="21">
        <f>IF(L111&gt;0,V111/L111,0)</f>
        <v>0.51500921919180276</v>
      </c>
      <c r="V111" s="55">
        <f>V108+V109+V110</f>
        <v>22195.826643</v>
      </c>
      <c r="W111" s="21">
        <f>IF(L111&gt;0,X111/L111,0)</f>
        <v>0.40665753157791529</v>
      </c>
      <c r="X111" s="55">
        <f>X108+X109+X110</f>
        <v>17526.09417</v>
      </c>
      <c r="Y111" s="56">
        <f>IF(L111&gt;0,Z111/L111,0)</f>
        <v>3.4729076525524287E-3</v>
      </c>
      <c r="Z111" s="57">
        <f>SUM(Z108:Z110)</f>
        <v>149.67509965000002</v>
      </c>
      <c r="AA111" s="63">
        <f>IF(L111&gt;0,(AA108*L108+AA109*L109+AA110*L110)/L111,0)</f>
        <v>3.1813518785031416E-3</v>
      </c>
      <c r="AB111" s="56">
        <f>IF(J111&gt;0,(J108*AB108+J109*AB109+J110*AB110)/J111,0)</f>
        <v>2.8336113985169851E-4</v>
      </c>
      <c r="AC111" s="53">
        <f>SUM(AC108:AC110)</f>
        <v>12.21227685</v>
      </c>
      <c r="AD111" s="54">
        <f>IF(J111&gt;0,(J108*AD108+J109*AD109+J110*AD110)/J111,0)</f>
        <v>0.212266787377134</v>
      </c>
      <c r="AE111" s="59">
        <f>SUM(AE108:AE110)</f>
        <v>130.86057119999998</v>
      </c>
      <c r="AF111" s="54">
        <f>IF(AND(Z111&gt;0),((Z108*AF108+Z109*AF109+Z110*AF110)/Z111),0)</f>
        <v>0.91963554953192783</v>
      </c>
      <c r="AG111" s="58">
        <f t="shared" si="3"/>
        <v>0.91210660253316955</v>
      </c>
      <c r="AH111" s="52">
        <f>SUM(AH108:AH110)</f>
        <v>679</v>
      </c>
      <c r="AI111" s="169">
        <f>SUM(AI108:AI110)</f>
        <v>680.69200000000001</v>
      </c>
      <c r="AJ111" s="177">
        <f>(AI111+AJ107)-AO111</f>
        <v>949.46899999999937</v>
      </c>
      <c r="AK111" s="21">
        <f>IF(AH111&gt;0,(AK108*AH108+AK109*AH109+AK110*AH110)/AH111,0)</f>
        <v>9.230338733431516E-2</v>
      </c>
      <c r="AL111" s="54">
        <f>IF(J111&gt;0,(AL108*J108+AL109*J109+AL110*J110)/J111,0)</f>
        <v>0.21977250387997929</v>
      </c>
      <c r="AM111" s="59">
        <f>SUM(AM108:AM110)</f>
        <v>135.37771139999998</v>
      </c>
      <c r="AN111" s="70"/>
      <c r="AO111" s="57">
        <f>SUM(AO108:AO110)</f>
        <v>0</v>
      </c>
      <c r="AP111" s="124"/>
      <c r="AQ111" s="125">
        <f>AP110</f>
        <v>1143.9999999999989</v>
      </c>
      <c r="AR111" s="52">
        <f>SUM(AR108:AR110)</f>
        <v>0</v>
      </c>
      <c r="AS111" s="71"/>
      <c r="AT111" s="72"/>
      <c r="AU111" s="72"/>
      <c r="AV111" s="72"/>
      <c r="AW111" s="72"/>
    </row>
    <row r="112" spans="1:49" x14ac:dyDescent="0.2">
      <c r="A112" s="196">
        <v>28</v>
      </c>
      <c r="B112" s="23">
        <v>1</v>
      </c>
      <c r="C112" s="11" t="s">
        <v>53</v>
      </c>
      <c r="D112" s="12">
        <v>16350</v>
      </c>
      <c r="E112" s="12">
        <v>2</v>
      </c>
      <c r="F112" s="12">
        <v>17237</v>
      </c>
      <c r="G112" s="13">
        <v>0.6</v>
      </c>
      <c r="H112" s="13">
        <v>2.8</v>
      </c>
      <c r="I112" s="12">
        <v>18101</v>
      </c>
      <c r="J112" s="12">
        <v>15391</v>
      </c>
      <c r="K112" s="14">
        <v>7.3999999999999996E-2</v>
      </c>
      <c r="L112" s="25">
        <f>J112*(1-K112)</f>
        <v>14252.066000000001</v>
      </c>
      <c r="M112" s="15">
        <v>0.872</v>
      </c>
      <c r="N112" s="26">
        <f>L112*M112</f>
        <v>12427.801552000001</v>
      </c>
      <c r="O112" s="14">
        <v>9.7000000000000003E-2</v>
      </c>
      <c r="P112" s="26">
        <f>L112*O112</f>
        <v>1382.4504020000002</v>
      </c>
      <c r="Q112" s="16">
        <v>3.1E-2</v>
      </c>
      <c r="R112" s="26">
        <f>L112*Q112</f>
        <v>441.81404600000002</v>
      </c>
      <c r="S112" s="16">
        <v>0.21299999999999999</v>
      </c>
      <c r="T112" s="26">
        <f>L112*S112</f>
        <v>3035.6900580000001</v>
      </c>
      <c r="U112" s="16">
        <v>0.502</v>
      </c>
      <c r="V112" s="26">
        <f>L112*U112</f>
        <v>7154.5371320000004</v>
      </c>
      <c r="W112" s="16">
        <v>0.41</v>
      </c>
      <c r="X112" s="26">
        <f>W112*L112</f>
        <v>5843.3470600000001</v>
      </c>
      <c r="Y112" s="17">
        <v>3.3400000000000001E-3</v>
      </c>
      <c r="Z112" s="61">
        <f>L112*Y112</f>
        <v>47.601900440000001</v>
      </c>
      <c r="AA112" s="28">
        <f>IF(J112&gt;0,(AC112+AM112)/J112,0)</f>
        <v>3.0731564368786952E-3</v>
      </c>
      <c r="AB112" s="17">
        <v>3.2000000000000003E-4</v>
      </c>
      <c r="AC112" s="25">
        <f>AB112*L112</f>
        <v>4.5606611200000007</v>
      </c>
      <c r="AD112" s="141">
        <v>0.2036</v>
      </c>
      <c r="AE112" s="31">
        <f>AH112*(1-AK112)*AD112</f>
        <v>40.434552800000006</v>
      </c>
      <c r="AF112" s="29">
        <f>IF(AND(AD112&gt;0,AB112&gt;0,Y112&gt;0),((Y112-AB112)*AD112)/((AD112-AB112)*Y112),0)</f>
        <v>0.90561498019309672</v>
      </c>
      <c r="AG112" s="62">
        <f t="shared" si="3"/>
        <v>0.8972066678339915</v>
      </c>
      <c r="AH112" s="12">
        <v>218</v>
      </c>
      <c r="AI112" s="170">
        <v>218.369</v>
      </c>
      <c r="AJ112" s="174"/>
      <c r="AK112" s="14">
        <v>8.8999999999999996E-2</v>
      </c>
      <c r="AL112" s="15">
        <v>0.2152</v>
      </c>
      <c r="AM112" s="31">
        <f>AH112*(1-AK112)*AL112</f>
        <v>42.738289600000002</v>
      </c>
      <c r="AN112" s="19">
        <v>1.65</v>
      </c>
      <c r="AO112" s="19"/>
      <c r="AP112" s="119">
        <f>AP110+AH112-AO112</f>
        <v>1361.9999999999989</v>
      </c>
      <c r="AQ112" s="120"/>
      <c r="AR112" s="12"/>
      <c r="AS112" s="32"/>
      <c r="AT112" s="20"/>
      <c r="AU112" s="20"/>
      <c r="AV112" s="20"/>
      <c r="AW112" s="20"/>
    </row>
    <row r="113" spans="1:49" x14ac:dyDescent="0.2">
      <c r="A113" s="197"/>
      <c r="B113" s="34">
        <v>2</v>
      </c>
      <c r="C113" s="11" t="s">
        <v>54</v>
      </c>
      <c r="D113" s="35">
        <v>19250</v>
      </c>
      <c r="E113" s="35">
        <v>3</v>
      </c>
      <c r="F113" s="35">
        <v>14314</v>
      </c>
      <c r="G113" s="36">
        <v>1</v>
      </c>
      <c r="H113" s="36">
        <v>3</v>
      </c>
      <c r="I113" s="35">
        <v>15586</v>
      </c>
      <c r="J113" s="35">
        <v>15304</v>
      </c>
      <c r="K113" s="37">
        <v>7.6999999999999999E-2</v>
      </c>
      <c r="L113" s="38">
        <f>J113*(1-K113)</f>
        <v>14125.592000000001</v>
      </c>
      <c r="M113" s="39">
        <v>0.78900000000000003</v>
      </c>
      <c r="N113" s="26">
        <f>L113*M113</f>
        <v>11145.092088000001</v>
      </c>
      <c r="O113" s="37">
        <v>0.12</v>
      </c>
      <c r="P113" s="26">
        <f>L113*O113</f>
        <v>1695.07104</v>
      </c>
      <c r="Q113" s="40">
        <v>9.0999999999999998E-2</v>
      </c>
      <c r="R113" s="26">
        <f>L113*Q113</f>
        <v>1285.428872</v>
      </c>
      <c r="S113" s="40">
        <v>0.21299999999999999</v>
      </c>
      <c r="T113" s="26">
        <f>L113*S113</f>
        <v>3008.751096</v>
      </c>
      <c r="U113" s="40">
        <v>0.51300000000000001</v>
      </c>
      <c r="V113" s="26">
        <f>L113*U113</f>
        <v>7246.4286960000009</v>
      </c>
      <c r="W113" s="40">
        <v>0.4</v>
      </c>
      <c r="X113" s="26">
        <f>W113*L113</f>
        <v>5650.2368000000006</v>
      </c>
      <c r="Y113" s="41">
        <v>3.4299999999999999E-3</v>
      </c>
      <c r="Z113" s="18">
        <f>L113*Y113</f>
        <v>48.450780559999998</v>
      </c>
      <c r="AA113" s="28">
        <f>IF(J113&gt;0,(AC113+AM113)/J113,0)</f>
        <v>3.2557485781495037E-3</v>
      </c>
      <c r="AB113" s="41">
        <v>3.6999999999999999E-4</v>
      </c>
      <c r="AC113" s="38">
        <f>AB113*L113</f>
        <v>5.2264690400000005</v>
      </c>
      <c r="AD113" s="29">
        <v>0.2087</v>
      </c>
      <c r="AE113" s="42">
        <f>AH113*(1-AK113)*AD113</f>
        <v>40.931913600000001</v>
      </c>
      <c r="AF113" s="29">
        <f>IF(AND(AD113&gt;0,AB113&gt;0,Y113&gt;0),((Y113-AB113)*AD113)/((AD113-AB113)*Y113),0)</f>
        <v>0.89371272505957755</v>
      </c>
      <c r="AG113" s="30">
        <f t="shared" si="3"/>
        <v>0.88779938938177339</v>
      </c>
      <c r="AH113" s="35">
        <v>216</v>
      </c>
      <c r="AI113" s="167">
        <v>216.42400000000001</v>
      </c>
      <c r="AJ113" s="175"/>
      <c r="AK113" s="66">
        <v>9.1999999999999998E-2</v>
      </c>
      <c r="AL113" s="67">
        <v>0.22739999999999999</v>
      </c>
      <c r="AM113" s="42">
        <f>AH113*(1-AK113)*AL113</f>
        <v>44.599507200000005</v>
      </c>
      <c r="AN113" s="18">
        <v>1.68</v>
      </c>
      <c r="AO113" s="18"/>
      <c r="AP113" s="122">
        <f>AP112+AH113-AO113</f>
        <v>1577.9999999999989</v>
      </c>
      <c r="AQ113" s="123"/>
      <c r="AR113" s="44"/>
      <c r="AS113" s="49"/>
      <c r="AT113" s="42"/>
      <c r="AU113" s="42"/>
      <c r="AV113" s="42"/>
      <c r="AW113" s="42"/>
    </row>
    <row r="114" spans="1:49" x14ac:dyDescent="0.2">
      <c r="A114" s="197"/>
      <c r="B114" s="34">
        <v>3</v>
      </c>
      <c r="C114" s="11" t="s">
        <v>50</v>
      </c>
      <c r="D114" s="44">
        <v>14300</v>
      </c>
      <c r="E114" s="44">
        <v>3</v>
      </c>
      <c r="F114" s="44">
        <v>15134</v>
      </c>
      <c r="G114" s="38">
        <v>0.7</v>
      </c>
      <c r="H114" s="38">
        <v>3.5</v>
      </c>
      <c r="I114" s="44">
        <v>15408</v>
      </c>
      <c r="J114" s="44">
        <v>15175</v>
      </c>
      <c r="K114" s="40">
        <v>7.1999999999999995E-2</v>
      </c>
      <c r="L114" s="38">
        <f>J114*(1-K114)</f>
        <v>14082.400000000001</v>
      </c>
      <c r="M114" s="29">
        <v>0.70699999999999996</v>
      </c>
      <c r="N114" s="26">
        <f>L114*M114</f>
        <v>9956.256800000001</v>
      </c>
      <c r="O114" s="40">
        <v>9.6000000000000002E-2</v>
      </c>
      <c r="P114" s="26">
        <f>L114*O114</f>
        <v>1351.9104000000002</v>
      </c>
      <c r="Q114" s="40">
        <v>0.19700000000000001</v>
      </c>
      <c r="R114" s="26">
        <f>L114*Q114</f>
        <v>2774.2328000000002</v>
      </c>
      <c r="S114" s="40">
        <v>0.20300000000000001</v>
      </c>
      <c r="T114" s="26">
        <f>L114*S114</f>
        <v>2858.7272000000003</v>
      </c>
      <c r="U114" s="40">
        <v>0.51</v>
      </c>
      <c r="V114" s="26">
        <f>L114*U114</f>
        <v>7182.0240000000013</v>
      </c>
      <c r="W114" s="40">
        <v>0.41</v>
      </c>
      <c r="X114" s="26">
        <f>W114*L114</f>
        <v>5773.7840000000006</v>
      </c>
      <c r="Y114" s="48">
        <v>3.4199999999999999E-3</v>
      </c>
      <c r="Z114" s="18">
        <f>L114*Y114</f>
        <v>48.161808000000001</v>
      </c>
      <c r="AA114" s="28">
        <f>IF(J114&gt;0,(AC114+AM114)/J114,0)</f>
        <v>3.0957667018121911E-3</v>
      </c>
      <c r="AB114" s="48">
        <v>3.8999999999999999E-4</v>
      </c>
      <c r="AC114" s="38">
        <f>AB114*L114</f>
        <v>5.4921360000000004</v>
      </c>
      <c r="AD114" s="29">
        <v>0.214</v>
      </c>
      <c r="AE114" s="42">
        <f>AH114*(1-AK114)*AD114</f>
        <v>41.044986000000002</v>
      </c>
      <c r="AF114" s="29">
        <f>IF(AND(AD114&gt;0,AB114&gt;0,Y114&gt;0),((Y114-AB114)*AD114)/((AD114-AB114)*Y114),0)</f>
        <v>0.88758246911694283</v>
      </c>
      <c r="AG114" s="30">
        <f t="shared" si="3"/>
        <v>0.87560026689440806</v>
      </c>
      <c r="AH114" s="44">
        <v>211</v>
      </c>
      <c r="AI114" s="168">
        <v>211.36</v>
      </c>
      <c r="AJ114" s="176"/>
      <c r="AK114" s="66">
        <v>9.0999999999999998E-2</v>
      </c>
      <c r="AL114" s="67">
        <v>0.21629999999999999</v>
      </c>
      <c r="AM114" s="42">
        <f>AH114*(1-AK114)*AL114</f>
        <v>41.4861237</v>
      </c>
      <c r="AN114" s="18">
        <v>1.6</v>
      </c>
      <c r="AO114" s="18"/>
      <c r="AP114" s="122">
        <f>AP113+AH114-AO114</f>
        <v>1788.9999999999989</v>
      </c>
      <c r="AQ114" s="123"/>
      <c r="AR114" s="44"/>
      <c r="AS114" s="49"/>
      <c r="AT114" s="42"/>
      <c r="AU114" s="42"/>
      <c r="AV114" s="42"/>
      <c r="AW114" s="42"/>
    </row>
    <row r="115" spans="1:49" s="22" customFormat="1" ht="13.5" thickBot="1" x14ac:dyDescent="0.25">
      <c r="A115" s="198"/>
      <c r="B115" s="50" t="s">
        <v>38</v>
      </c>
      <c r="C115" s="51"/>
      <c r="D115" s="52">
        <f>SUM(D112:D114)</f>
        <v>49900</v>
      </c>
      <c r="E115" s="68"/>
      <c r="F115" s="52">
        <f>SUM(F112:F114)</f>
        <v>46685</v>
      </c>
      <c r="G115" s="53"/>
      <c r="H115" s="69"/>
      <c r="I115" s="52">
        <f>SUM(I112:I114)</f>
        <v>49095</v>
      </c>
      <c r="J115" s="52">
        <f>SUM(J112:J114)</f>
        <v>45870</v>
      </c>
      <c r="K115" s="21">
        <f>IF(J115&gt;0,(J112*K112+J113*K113+J114*K114)/J115,0)</f>
        <v>7.4339263134946584E-2</v>
      </c>
      <c r="L115" s="53">
        <f>L112+L113+L114</f>
        <v>42460.058000000005</v>
      </c>
      <c r="M115" s="54">
        <f>IF(L115&gt;0,N115/L115,0)</f>
        <v>0.78966332170342302</v>
      </c>
      <c r="N115" s="55">
        <f>N112+N113+N114</f>
        <v>33529.150440000005</v>
      </c>
      <c r="O115" s="21">
        <f>IF(L115&gt;0,P115/L115,0)</f>
        <v>0.10431996682623466</v>
      </c>
      <c r="P115" s="55">
        <f>P112+P113+P114</f>
        <v>4429.431842</v>
      </c>
      <c r="Q115" s="21">
        <f>IF(L115&gt;0,R115/L115,0)</f>
        <v>0.10601671147034229</v>
      </c>
      <c r="R115" s="55">
        <f>R112+R113+R114</f>
        <v>4501.4757179999997</v>
      </c>
      <c r="S115" s="21">
        <f>IF(L115&gt;0,T115/L115,0)</f>
        <v>0.209683377116442</v>
      </c>
      <c r="T115" s="55">
        <f>T112+T113+T114</f>
        <v>8903.1683540000013</v>
      </c>
      <c r="U115" s="21">
        <f>IF(L115&gt;0,V115/L115,0)</f>
        <v>0.50831277310078093</v>
      </c>
      <c r="V115" s="55">
        <f>V112+V113+V114</f>
        <v>21582.989828000002</v>
      </c>
      <c r="W115" s="21">
        <f>IF(L115&gt;0,X115/L115,0)</f>
        <v>0.40667320473278679</v>
      </c>
      <c r="X115" s="55">
        <f>X112+X113+X114</f>
        <v>17267.367860000002</v>
      </c>
      <c r="Y115" s="56">
        <f>IF(L115&gt;0,Z115/L115,0)</f>
        <v>3.3964741404733834E-3</v>
      </c>
      <c r="Z115" s="57">
        <f>SUM(Z112:Z114)</f>
        <v>144.21448900000001</v>
      </c>
      <c r="AA115" s="63">
        <f>IF(L115&gt;0,(AA112*L112+AA113*L113+AA114*L114)/L115,0)</f>
        <v>3.1414000762278751E-3</v>
      </c>
      <c r="AB115" s="56">
        <f>IF(J115&gt;0,(J112*AB112+J113*AB113+J114*AB114)/J115,0)</f>
        <v>3.5983976455199472E-4</v>
      </c>
      <c r="AC115" s="53">
        <f>SUM(AC112:AC114)</f>
        <v>15.279266160000001</v>
      </c>
      <c r="AD115" s="54">
        <f>IF(J115&gt;0,(J112*AD112+J113*AD113+J114*AD114)/J115,0)</f>
        <v>0.20874214955308484</v>
      </c>
      <c r="AE115" s="59">
        <f>SUM(AE112:AE114)</f>
        <v>122.4114524</v>
      </c>
      <c r="AF115" s="54">
        <f>IF(AND(Z115&gt;0),((Z112*AF112+Z113*AF113+Z114*AF114)/Z115),0)</f>
        <v>0.89559412932109539</v>
      </c>
      <c r="AG115" s="58">
        <f t="shared" si="3"/>
        <v>0.88690549314725786</v>
      </c>
      <c r="AH115" s="52">
        <f>SUM(AH112:AH114)</f>
        <v>645</v>
      </c>
      <c r="AI115" s="169">
        <f>SUM(AI112:AI114)</f>
        <v>646.15300000000002</v>
      </c>
      <c r="AJ115" s="177">
        <f>(AI115+AJ111)-AO115</f>
        <v>1595.6219999999994</v>
      </c>
      <c r="AK115" s="21">
        <f>IF(AH115&gt;0,(AK112*AH112+AK113*AH113+AK114*AH114)/AH115,0)</f>
        <v>9.0658914728682177E-2</v>
      </c>
      <c r="AL115" s="54">
        <f>IF(J115&gt;0,(AL112*J112+AL113*J113+AL114*J114)/J115,0)</f>
        <v>0.21963429910616961</v>
      </c>
      <c r="AM115" s="59">
        <f>SUM(AM112:AM114)</f>
        <v>128.82392050000001</v>
      </c>
      <c r="AN115" s="70"/>
      <c r="AO115" s="57">
        <f>SUM(AO112:AO114)</f>
        <v>0</v>
      </c>
      <c r="AP115" s="124"/>
      <c r="AQ115" s="125">
        <f>AP114</f>
        <v>1788.9999999999989</v>
      </c>
      <c r="AR115" s="52">
        <f>SUM(AR112:AR114)</f>
        <v>0</v>
      </c>
      <c r="AS115" s="71"/>
      <c r="AT115" s="72"/>
      <c r="AU115" s="72"/>
      <c r="AV115" s="72"/>
      <c r="AW115" s="72"/>
    </row>
    <row r="116" spans="1:49" x14ac:dyDescent="0.2">
      <c r="A116" s="197">
        <v>29</v>
      </c>
      <c r="B116" s="34">
        <v>1</v>
      </c>
      <c r="C116" s="11" t="s">
        <v>49</v>
      </c>
      <c r="D116" s="12">
        <v>6918</v>
      </c>
      <c r="E116" s="73">
        <v>1</v>
      </c>
      <c r="F116" s="12">
        <v>8507</v>
      </c>
      <c r="G116" s="74">
        <v>0.6</v>
      </c>
      <c r="H116" s="74">
        <v>2.6</v>
      </c>
      <c r="I116" s="12">
        <v>9106</v>
      </c>
      <c r="J116" s="12">
        <v>14991</v>
      </c>
      <c r="K116" s="14">
        <v>7.2999999999999995E-2</v>
      </c>
      <c r="L116" s="25">
        <f t="shared" ref="L116:L126" si="4">J116*(1-K116)</f>
        <v>13896.657000000001</v>
      </c>
      <c r="M116" s="15">
        <v>0.69299999999999995</v>
      </c>
      <c r="N116" s="26">
        <f>L116*M116</f>
        <v>9630.3833009999998</v>
      </c>
      <c r="O116" s="14">
        <v>0.27300000000000002</v>
      </c>
      <c r="P116" s="26">
        <f>L116*O116</f>
        <v>3793.7873610000006</v>
      </c>
      <c r="Q116" s="16">
        <v>3.4000000000000002E-2</v>
      </c>
      <c r="R116" s="26">
        <f>L116*Q116</f>
        <v>472.48633800000005</v>
      </c>
      <c r="S116" s="16">
        <v>0.185</v>
      </c>
      <c r="T116" s="26">
        <f>L116*S116</f>
        <v>2570.8815450000002</v>
      </c>
      <c r="U116" s="16">
        <v>0.53400000000000003</v>
      </c>
      <c r="V116" s="26">
        <f>L116*U116</f>
        <v>7420.8148380000011</v>
      </c>
      <c r="W116" s="16">
        <v>0.4</v>
      </c>
      <c r="X116" s="26">
        <f>W116*L116</f>
        <v>5558.662800000001</v>
      </c>
      <c r="Y116" s="17">
        <v>3.3899999999999998E-3</v>
      </c>
      <c r="Z116" s="61">
        <f>L116*Y116</f>
        <v>47.109667229999999</v>
      </c>
      <c r="AA116" s="28">
        <f>IF(J116&gt;0,(AC116+AM116)/J116,0)</f>
        <v>3.1871635041024614E-3</v>
      </c>
      <c r="AB116" s="17">
        <v>3.6999999999999999E-4</v>
      </c>
      <c r="AC116" s="25">
        <f>AB116*L116</f>
        <v>5.1417630900000004</v>
      </c>
      <c r="AD116" s="141">
        <v>0.21540000000000001</v>
      </c>
      <c r="AE116" s="31">
        <f>AH116*(1-AK116)*AD116</f>
        <v>44.539335000000001</v>
      </c>
      <c r="AF116" s="29">
        <f>IF(AND(AD116&gt;0,AB116&gt;0,Y116&gt;0),((Y116-AB116)*AD116)/((AD116-AB116)*Y116),0)</f>
        <v>0.89238834342522277</v>
      </c>
      <c r="AG116" s="62">
        <f t="shared" si="3"/>
        <v>0.88549822858953386</v>
      </c>
      <c r="AH116" s="12">
        <v>225</v>
      </c>
      <c r="AI116" s="170">
        <v>225.04300000000001</v>
      </c>
      <c r="AJ116" s="174"/>
      <c r="AK116" s="14">
        <v>8.1000000000000003E-2</v>
      </c>
      <c r="AL116" s="15">
        <v>0.20619999999999999</v>
      </c>
      <c r="AM116" s="31">
        <f>AH116*(1-AK116)*AL116</f>
        <v>42.637005000000002</v>
      </c>
      <c r="AN116" s="75">
        <v>1.68</v>
      </c>
      <c r="AO116" s="75">
        <v>999.54</v>
      </c>
      <c r="AP116" s="119">
        <f>AP114+AH116-AO116</f>
        <v>1014.4599999999989</v>
      </c>
      <c r="AQ116" s="126"/>
      <c r="AR116" s="12"/>
      <c r="AS116" s="76"/>
      <c r="AT116" s="77"/>
      <c r="AU116" s="77"/>
      <c r="AV116" s="77"/>
      <c r="AW116" s="77"/>
    </row>
    <row r="117" spans="1:49" x14ac:dyDescent="0.2">
      <c r="A117" s="197"/>
      <c r="B117" s="34">
        <v>2</v>
      </c>
      <c r="C117" s="11" t="s">
        <v>54</v>
      </c>
      <c r="D117" s="73">
        <v>18982</v>
      </c>
      <c r="E117" s="44">
        <v>3</v>
      </c>
      <c r="F117" s="35">
        <v>13953</v>
      </c>
      <c r="G117" s="36">
        <v>0.8</v>
      </c>
      <c r="H117" s="38">
        <v>3.1</v>
      </c>
      <c r="I117" s="35">
        <v>15158</v>
      </c>
      <c r="J117" s="35">
        <v>15082</v>
      </c>
      <c r="K117" s="66">
        <v>7.3999999999999996E-2</v>
      </c>
      <c r="L117" s="38">
        <f t="shared" si="4"/>
        <v>13965.932000000001</v>
      </c>
      <c r="M117" s="39">
        <v>0.76200000000000001</v>
      </c>
      <c r="N117" s="26">
        <f>L117*M117</f>
        <v>10642.040184000001</v>
      </c>
      <c r="O117" s="37">
        <v>0.14099999999999999</v>
      </c>
      <c r="P117" s="26">
        <f>L117*O117</f>
        <v>1969.196412</v>
      </c>
      <c r="Q117" s="40">
        <v>9.7000000000000003E-2</v>
      </c>
      <c r="R117" s="26">
        <f>L117*Q117</f>
        <v>1354.6954040000001</v>
      </c>
      <c r="S117" s="40">
        <v>0.2</v>
      </c>
      <c r="T117" s="26">
        <f>L117*S117</f>
        <v>2793.1864000000005</v>
      </c>
      <c r="U117" s="40">
        <v>0.51500000000000001</v>
      </c>
      <c r="V117" s="26">
        <f>L117*U117</f>
        <v>7192.4549800000004</v>
      </c>
      <c r="W117" s="40">
        <v>0.4</v>
      </c>
      <c r="X117" s="26">
        <f>W117*L117</f>
        <v>5586.372800000001</v>
      </c>
      <c r="Y117" s="41">
        <v>3.3700000000000002E-3</v>
      </c>
      <c r="Z117" s="18">
        <f>L117*Y117</f>
        <v>47.065190840000007</v>
      </c>
      <c r="AA117" s="28">
        <f>IF(J117&gt;0,(AC117+AM117)/J117,0)</f>
        <v>3.0074164208990849E-3</v>
      </c>
      <c r="AB117" s="41">
        <v>3.8000000000000002E-4</v>
      </c>
      <c r="AC117" s="38">
        <f>AB117*L117</f>
        <v>5.3070541600000007</v>
      </c>
      <c r="AD117" s="29">
        <v>0.2298</v>
      </c>
      <c r="AE117" s="42">
        <f>AH117*(1-AK117)*AD117</f>
        <v>40.670233799999998</v>
      </c>
      <c r="AF117" s="29">
        <f>IF(AND(AD117&gt;0,AB117&gt;0,Y117&gt;0),((Y117-AB117)*AD117)/((AD117-AB117)*Y117),0)</f>
        <v>0.88870993735460357</v>
      </c>
      <c r="AG117" s="30">
        <f t="shared" si="3"/>
        <v>0.8751151808583455</v>
      </c>
      <c r="AH117" s="35">
        <v>193</v>
      </c>
      <c r="AI117" s="167">
        <v>192.61600000000001</v>
      </c>
      <c r="AJ117" s="175"/>
      <c r="AK117" s="66">
        <v>8.3000000000000004E-2</v>
      </c>
      <c r="AL117" s="67">
        <v>0.2263</v>
      </c>
      <c r="AM117" s="42">
        <f>AH117*(1-AK117)*AL117</f>
        <v>40.050800299999999</v>
      </c>
      <c r="AN117" s="18">
        <v>1.6</v>
      </c>
      <c r="AO117" s="18"/>
      <c r="AP117" s="122">
        <f>AP116+AH117-AO117</f>
        <v>1207.4599999999989</v>
      </c>
      <c r="AQ117" s="123"/>
      <c r="AR117" s="44"/>
      <c r="AS117" s="49"/>
      <c r="AT117" s="42"/>
      <c r="AU117" s="42"/>
      <c r="AV117" s="42"/>
      <c r="AW117" s="42"/>
    </row>
    <row r="118" spans="1:49" x14ac:dyDescent="0.2">
      <c r="A118" s="197"/>
      <c r="B118" s="34">
        <v>3</v>
      </c>
      <c r="C118" s="11" t="s">
        <v>50</v>
      </c>
      <c r="D118" s="73">
        <v>20540</v>
      </c>
      <c r="E118" s="44">
        <v>1</v>
      </c>
      <c r="F118" s="44">
        <v>16356</v>
      </c>
      <c r="G118" s="38">
        <v>0.5</v>
      </c>
      <c r="H118" s="38">
        <v>3.6</v>
      </c>
      <c r="I118" s="44">
        <v>17487</v>
      </c>
      <c r="J118" s="44">
        <v>15087</v>
      </c>
      <c r="K118" s="66">
        <v>7.0999999999999994E-2</v>
      </c>
      <c r="L118" s="38">
        <f t="shared" si="4"/>
        <v>14015.823</v>
      </c>
      <c r="M118" s="29">
        <v>0.76800000000000002</v>
      </c>
      <c r="N118" s="26">
        <f>L118*M118</f>
        <v>10764.152064</v>
      </c>
      <c r="O118" s="40">
        <v>0.14399999999999999</v>
      </c>
      <c r="P118" s="26">
        <f>L118*O118</f>
        <v>2018.2785119999999</v>
      </c>
      <c r="Q118" s="40">
        <v>8.7999999999999995E-2</v>
      </c>
      <c r="R118" s="26">
        <f>L118*Q118</f>
        <v>1233.3924239999999</v>
      </c>
      <c r="S118" s="40">
        <v>0.189</v>
      </c>
      <c r="T118" s="26">
        <f>L118*S118</f>
        <v>2648.9905469999999</v>
      </c>
      <c r="U118" s="40">
        <v>0.52400000000000002</v>
      </c>
      <c r="V118" s="26">
        <f>L118*U118</f>
        <v>7344.2912520000009</v>
      </c>
      <c r="W118" s="40">
        <v>0.4</v>
      </c>
      <c r="X118" s="26">
        <f>W118*L118</f>
        <v>5606.3292000000001</v>
      </c>
      <c r="Y118" s="48">
        <v>3.3400000000000001E-3</v>
      </c>
      <c r="Z118" s="18">
        <f>L118*Y118</f>
        <v>46.812848819999999</v>
      </c>
      <c r="AA118" s="28">
        <f>IF(J118&gt;0,(AC118+AM118)/J118,0)</f>
        <v>2.9743074355405323E-3</v>
      </c>
      <c r="AB118" s="48">
        <v>3.6000000000000002E-4</v>
      </c>
      <c r="AC118" s="38">
        <f>AB118*L118</f>
        <v>5.0456962800000005</v>
      </c>
      <c r="AD118" s="29">
        <v>0.22539999999999999</v>
      </c>
      <c r="AE118" s="42">
        <f>AH118*(1-AK118)*AD118</f>
        <v>41.293280000000003</v>
      </c>
      <c r="AF118" s="29">
        <f>IF(AND(AD118&gt;0,AB118&gt;0,Y118&gt;0),((Y118-AB118)*AD118)/((AD118-AB118)*Y118),0)</f>
        <v>0.89364286003180271</v>
      </c>
      <c r="AG118" s="30">
        <f t="shared" si="3"/>
        <v>0.88042133937631117</v>
      </c>
      <c r="AH118" s="44">
        <v>200</v>
      </c>
      <c r="AI118" s="168">
        <v>200.48</v>
      </c>
      <c r="AJ118" s="176"/>
      <c r="AK118" s="66">
        <v>8.4000000000000005E-2</v>
      </c>
      <c r="AL118" s="67">
        <v>0.21740000000000001</v>
      </c>
      <c r="AM118" s="42">
        <f>AH118*(1-AK118)*AL118</f>
        <v>39.827680000000008</v>
      </c>
      <c r="AN118" s="18">
        <v>1.55</v>
      </c>
      <c r="AO118" s="18"/>
      <c r="AP118" s="122">
        <f>AP117+AH118-AO118</f>
        <v>1407.4599999999989</v>
      </c>
      <c r="AQ118" s="123"/>
      <c r="AR118" s="44"/>
      <c r="AS118" s="49"/>
      <c r="AT118" s="42"/>
      <c r="AU118" s="42"/>
      <c r="AV118" s="42"/>
      <c r="AW118" s="42"/>
    </row>
    <row r="119" spans="1:49" s="22" customFormat="1" ht="13.5" thickBot="1" x14ac:dyDescent="0.25">
      <c r="A119" s="198"/>
      <c r="B119" s="50" t="s">
        <v>38</v>
      </c>
      <c r="C119" s="51"/>
      <c r="D119" s="52">
        <f>SUM(D116:D118)</f>
        <v>46440</v>
      </c>
      <c r="E119" s="68"/>
      <c r="F119" s="52">
        <f>SUM(F116:F118)</f>
        <v>38816</v>
      </c>
      <c r="G119" s="53"/>
      <c r="H119" s="69"/>
      <c r="I119" s="52">
        <f>SUM(I116:I118)</f>
        <v>41751</v>
      </c>
      <c r="J119" s="52">
        <f>SUM(J116:J118)</f>
        <v>45160</v>
      </c>
      <c r="K119" s="21">
        <f>IF(J119&gt;0,(J116*K116+J117*K117+J118*K118)/J119,0)</f>
        <v>7.2665810451727181E-2</v>
      </c>
      <c r="L119" s="53">
        <f>L116+L117+L118</f>
        <v>41878.411999999997</v>
      </c>
      <c r="M119" s="54">
        <f>IF(L119&gt;0,N119/L119,0)</f>
        <v>0.74111156719600546</v>
      </c>
      <c r="N119" s="55">
        <f>N116+N117+N118</f>
        <v>31036.575549000001</v>
      </c>
      <c r="O119" s="21">
        <f>IF(L119&gt;0,P119/L119,0)</f>
        <v>0.18580604930769584</v>
      </c>
      <c r="P119" s="55">
        <f>P116+P117+P118</f>
        <v>7781.2622850000007</v>
      </c>
      <c r="Q119" s="21">
        <f>IF(L119&gt;0,R119/L119,0)</f>
        <v>7.3082383496298781E-2</v>
      </c>
      <c r="R119" s="55">
        <f>R116+R117+R118</f>
        <v>3060.5741660000003</v>
      </c>
      <c r="S119" s="21">
        <f>IF(L119&gt;0,T119/L119,0)</f>
        <v>0.19134103012310974</v>
      </c>
      <c r="T119" s="55">
        <f>T116+T117+T118</f>
        <v>8013.0584920000001</v>
      </c>
      <c r="U119" s="21">
        <f>IF(L119&gt;0,V119/L119,0)</f>
        <v>0.52431694568552423</v>
      </c>
      <c r="V119" s="55">
        <f>V116+V117+V118</f>
        <v>21957.561070000003</v>
      </c>
      <c r="W119" s="21">
        <f>IF(L119&gt;0,X119/L119,0)</f>
        <v>0.40000000000000008</v>
      </c>
      <c r="X119" s="55">
        <f>X116+X117+X118</f>
        <v>16751.364800000003</v>
      </c>
      <c r="Y119" s="56">
        <f>IF(L119&gt;0,Z119/L119,0)</f>
        <v>3.3665963000220735E-3</v>
      </c>
      <c r="Z119" s="57">
        <f>SUM(Z116:Z118)</f>
        <v>140.98770689</v>
      </c>
      <c r="AA119" s="63">
        <f>IF(L119&gt;0,(AA116*L116+AA117*L117+AA118*L118)/L119,0)</f>
        <v>3.0559816311447061E-3</v>
      </c>
      <c r="AB119" s="56">
        <f>IF(J119&gt;0,(J116*AB116+J117*AB117+J118*AB118)/J119,0)</f>
        <v>3.6999889282550934E-4</v>
      </c>
      <c r="AC119" s="53">
        <f>SUM(AC116:AC118)</f>
        <v>15.494513530000003</v>
      </c>
      <c r="AD119" s="54">
        <f>IF(J119&gt;0,(J116*AD116+J117*AD117+J118*AD118)/J119,0)</f>
        <v>0.2235499291408326</v>
      </c>
      <c r="AE119" s="59">
        <f>SUM(AE116:AE118)</f>
        <v>126.50284880000001</v>
      </c>
      <c r="AF119" s="54">
        <f>IF(AND(Z119&gt;0),((Z116*AF116+Z117*AF117+Z118*AF118)/Z119),0)</f>
        <v>0.89157694369415286</v>
      </c>
      <c r="AG119" s="58">
        <f t="shared" si="3"/>
        <v>0.88042991985953856</v>
      </c>
      <c r="AH119" s="52">
        <f>SUM(AH116:AH118)</f>
        <v>618</v>
      </c>
      <c r="AI119" s="169">
        <f>SUM(AI116:AI118)</f>
        <v>618.13900000000001</v>
      </c>
      <c r="AJ119" s="177">
        <f>(AI119+AJ115)-AO119</f>
        <v>1214.2209999999995</v>
      </c>
      <c r="AK119" s="21">
        <f>IF(AH119&gt;0,(AK116*AH116+AK117*AH117+AK118*AH118)/AH119,0)</f>
        <v>8.2595469255663426E-2</v>
      </c>
      <c r="AL119" s="54">
        <f>IF(J119&gt;0,(AL116*J116+AL117*J117+AL118*J118)/J119,0)</f>
        <v>0.2166544419840567</v>
      </c>
      <c r="AM119" s="59">
        <f>SUM(AM116:AM118)</f>
        <v>122.51548530000002</v>
      </c>
      <c r="AN119" s="70"/>
      <c r="AO119" s="57">
        <f>SUM(AO116:AO118)</f>
        <v>999.54</v>
      </c>
      <c r="AP119" s="124"/>
      <c r="AQ119" s="125">
        <f>AP118</f>
        <v>1407.4599999999989</v>
      </c>
      <c r="AR119" s="52">
        <f>SUM(AR116:AR118)</f>
        <v>0</v>
      </c>
      <c r="AS119" s="71"/>
      <c r="AT119" s="72"/>
      <c r="AU119" s="72"/>
      <c r="AV119" s="72"/>
      <c r="AW119" s="72"/>
    </row>
    <row r="120" spans="1:49" x14ac:dyDescent="0.2">
      <c r="A120" s="196">
        <v>30</v>
      </c>
      <c r="B120" s="23">
        <v>1</v>
      </c>
      <c r="C120" s="11" t="s">
        <v>49</v>
      </c>
      <c r="D120" s="12">
        <v>2190</v>
      </c>
      <c r="E120" s="12">
        <v>2</v>
      </c>
      <c r="F120" s="12">
        <v>9251</v>
      </c>
      <c r="G120" s="13">
        <v>0.5</v>
      </c>
      <c r="H120" s="13">
        <v>3.4</v>
      </c>
      <c r="I120" s="12">
        <v>10277</v>
      </c>
      <c r="J120" s="12">
        <v>15012</v>
      </c>
      <c r="K120" s="14">
        <v>7.2999999999999995E-2</v>
      </c>
      <c r="L120" s="25">
        <f>J120*(1-K120)</f>
        <v>13916.124</v>
      </c>
      <c r="M120" s="15">
        <v>0.79900000000000004</v>
      </c>
      <c r="N120" s="26">
        <f>L120*M120</f>
        <v>11118.983076</v>
      </c>
      <c r="O120" s="14">
        <v>0.17499999999999999</v>
      </c>
      <c r="P120" s="26">
        <f>L120*O120</f>
        <v>2435.3217</v>
      </c>
      <c r="Q120" s="16">
        <v>2.5999999999999999E-2</v>
      </c>
      <c r="R120" s="26">
        <f>L120*Q120</f>
        <v>361.81922399999996</v>
      </c>
      <c r="S120" s="16">
        <v>0.189</v>
      </c>
      <c r="T120" s="26">
        <f>L120*S120</f>
        <v>2630.1474360000002</v>
      </c>
      <c r="U120" s="16">
        <v>0.50800000000000001</v>
      </c>
      <c r="V120" s="26">
        <f>L120*U120</f>
        <v>7069.3909919999996</v>
      </c>
      <c r="W120" s="16">
        <v>0.4</v>
      </c>
      <c r="X120" s="26">
        <f>W120*L120</f>
        <v>5566.4495999999999</v>
      </c>
      <c r="Y120" s="17">
        <v>3.3700000000000002E-3</v>
      </c>
      <c r="Z120" s="61">
        <f>L120*Y120</f>
        <v>46.897337880000002</v>
      </c>
      <c r="AA120" s="28">
        <f>IF(J120&gt;0,(AC120+AM120)/J120,0)</f>
        <v>2.8986405515587527E-3</v>
      </c>
      <c r="AB120" s="17">
        <v>3.4000000000000002E-4</v>
      </c>
      <c r="AC120" s="25">
        <f>AB120*L120</f>
        <v>4.7314821600000005</v>
      </c>
      <c r="AD120" s="141">
        <v>0.224</v>
      </c>
      <c r="AE120" s="31">
        <f>AH120*(1-AK120)*AD120</f>
        <v>41.016864000000005</v>
      </c>
      <c r="AF120" s="29">
        <f>IF(AND(AD120&gt;0,AB120&gt;0,Y120&gt;0),((Y120-AB120)*AD120)/((AD120-AB120)*Y120),0)</f>
        <v>0.9004765871045789</v>
      </c>
      <c r="AG120" s="62">
        <f t="shared" si="3"/>
        <v>0.88412290694783169</v>
      </c>
      <c r="AH120" s="12">
        <v>201</v>
      </c>
      <c r="AI120" s="170">
        <v>200.976</v>
      </c>
      <c r="AJ120" s="174"/>
      <c r="AK120" s="14">
        <v>8.8999999999999996E-2</v>
      </c>
      <c r="AL120" s="15">
        <v>0.21179999999999999</v>
      </c>
      <c r="AM120" s="31">
        <f>AH120*(1-AK120)*AL120</f>
        <v>38.782909799999999</v>
      </c>
      <c r="AN120" s="19">
        <v>1.65</v>
      </c>
      <c r="AO120" s="19">
        <v>699.2</v>
      </c>
      <c r="AP120" s="119">
        <f>AP118+AH120-AO120</f>
        <v>909.25999999999885</v>
      </c>
      <c r="AQ120" s="120"/>
      <c r="AR120" s="12"/>
      <c r="AS120" s="32"/>
      <c r="AT120" s="20"/>
      <c r="AU120" s="20"/>
      <c r="AV120" s="20"/>
      <c r="AW120" s="20"/>
    </row>
    <row r="121" spans="1:49" x14ac:dyDescent="0.2">
      <c r="A121" s="197"/>
      <c r="B121" s="34">
        <v>2</v>
      </c>
      <c r="C121" s="11" t="s">
        <v>53</v>
      </c>
      <c r="D121" s="73">
        <v>20270</v>
      </c>
      <c r="E121" s="44">
        <v>4</v>
      </c>
      <c r="F121" s="35">
        <v>15485</v>
      </c>
      <c r="G121" s="36">
        <v>0.6</v>
      </c>
      <c r="H121" s="38">
        <v>3.1</v>
      </c>
      <c r="I121" s="35">
        <v>15645</v>
      </c>
      <c r="J121" s="35">
        <v>14867</v>
      </c>
      <c r="K121" s="66">
        <v>6.4000000000000001E-2</v>
      </c>
      <c r="L121" s="38">
        <f t="shared" si="4"/>
        <v>13915.511999999999</v>
      </c>
      <c r="M121" s="39">
        <v>0.79300000000000004</v>
      </c>
      <c r="N121" s="26">
        <f>L121*M121</f>
        <v>11035.001016</v>
      </c>
      <c r="O121" s="37">
        <v>0.182</v>
      </c>
      <c r="P121" s="26">
        <f>L121*O121</f>
        <v>2532.6231839999996</v>
      </c>
      <c r="Q121" s="40">
        <v>2.5000000000000001E-2</v>
      </c>
      <c r="R121" s="26">
        <f>L121*Q121</f>
        <v>347.88779999999997</v>
      </c>
      <c r="S121" s="40">
        <v>0.2</v>
      </c>
      <c r="T121" s="26">
        <f>L121*S121</f>
        <v>2783.1023999999998</v>
      </c>
      <c r="U121" s="40">
        <v>0.50800000000000001</v>
      </c>
      <c r="V121" s="26">
        <f>L121*U121</f>
        <v>7069.0800959999997</v>
      </c>
      <c r="W121" s="40">
        <v>0.4</v>
      </c>
      <c r="X121" s="26">
        <f>W121*L121</f>
        <v>5566.2047999999995</v>
      </c>
      <c r="Y121" s="41">
        <v>3.3400000000000001E-3</v>
      </c>
      <c r="Z121" s="18">
        <f>L121*Y121</f>
        <v>46.477810079999998</v>
      </c>
      <c r="AA121" s="28">
        <f>IF(J121&gt;0,(AC121+AM121)/J121,0)</f>
        <v>3.0109149552700614E-3</v>
      </c>
      <c r="AB121" s="41">
        <v>3.2000000000000003E-4</v>
      </c>
      <c r="AC121" s="38">
        <f>AB121*L121</f>
        <v>4.4529638399999998</v>
      </c>
      <c r="AD121" s="29">
        <v>0.21929999999999999</v>
      </c>
      <c r="AE121" s="42">
        <f>AH121*(1-AK121)*AD121</f>
        <v>40.200321600000002</v>
      </c>
      <c r="AF121" s="29">
        <f>IF(AND(AD121&gt;0,AB121&gt;0,Y121&gt;0),((Y121-AB121)*AD121)/((AD121-AB121)*Y121),0)</f>
        <v>0.90551293066438121</v>
      </c>
      <c r="AG121" s="30">
        <f t="shared" si="3"/>
        <v>0.89502245663077751</v>
      </c>
      <c r="AH121" s="35">
        <v>201</v>
      </c>
      <c r="AI121" s="167">
        <v>200.94399999999999</v>
      </c>
      <c r="AJ121" s="175"/>
      <c r="AK121" s="66">
        <v>8.7999999999999995E-2</v>
      </c>
      <c r="AL121" s="67">
        <v>0.21990000000000001</v>
      </c>
      <c r="AM121" s="42">
        <f>AH121*(1-AK121)*AL121</f>
        <v>40.310308800000001</v>
      </c>
      <c r="AN121" s="18">
        <v>1.64</v>
      </c>
      <c r="AO121" s="18"/>
      <c r="AP121" s="122">
        <f>AP120+AH121-AO121</f>
        <v>1110.2599999999989</v>
      </c>
      <c r="AQ121" s="123"/>
      <c r="AR121" s="44"/>
      <c r="AS121" s="49"/>
      <c r="AT121" s="42"/>
      <c r="AU121" s="42"/>
      <c r="AV121" s="42"/>
      <c r="AW121" s="42"/>
    </row>
    <row r="122" spans="1:49" x14ac:dyDescent="0.2">
      <c r="A122" s="197"/>
      <c r="B122" s="34">
        <v>3</v>
      </c>
      <c r="C122" s="11" t="s">
        <v>50</v>
      </c>
      <c r="D122" s="73">
        <v>22440</v>
      </c>
      <c r="E122" s="44">
        <v>1</v>
      </c>
      <c r="F122" s="44">
        <v>16214</v>
      </c>
      <c r="G122" s="38">
        <v>1</v>
      </c>
      <c r="H122" s="38">
        <v>3.6</v>
      </c>
      <c r="I122" s="44">
        <v>17111</v>
      </c>
      <c r="J122" s="44">
        <v>15145</v>
      </c>
      <c r="K122" s="66">
        <v>7.5999999999999998E-2</v>
      </c>
      <c r="L122" s="38">
        <f t="shared" si="4"/>
        <v>13993.980000000001</v>
      </c>
      <c r="M122" s="29">
        <v>0.73299999999999998</v>
      </c>
      <c r="N122" s="26">
        <f>L122*M122</f>
        <v>10257.58734</v>
      </c>
      <c r="O122" s="40">
        <v>0.17100000000000001</v>
      </c>
      <c r="P122" s="26">
        <f>L122*O122</f>
        <v>2392.9705800000006</v>
      </c>
      <c r="Q122" s="40">
        <v>9.6000000000000002E-2</v>
      </c>
      <c r="R122" s="26">
        <f>L122*Q122</f>
        <v>1343.4220800000001</v>
      </c>
      <c r="S122" s="40">
        <v>0.191</v>
      </c>
      <c r="T122" s="26">
        <f>L122*S122</f>
        <v>2672.8501800000004</v>
      </c>
      <c r="U122" s="40">
        <v>0.52600000000000002</v>
      </c>
      <c r="V122" s="26">
        <f>L122*U122</f>
        <v>7360.8334800000011</v>
      </c>
      <c r="W122" s="40">
        <v>0.4</v>
      </c>
      <c r="X122" s="26">
        <f>W122*L122</f>
        <v>5597.5920000000006</v>
      </c>
      <c r="Y122" s="48">
        <v>3.3500000000000001E-3</v>
      </c>
      <c r="Z122" s="18">
        <f>L122*Y122</f>
        <v>46.879833000000005</v>
      </c>
      <c r="AA122" s="28">
        <f>IF(J122&gt;0,(AC122+AM122)/J122,0)</f>
        <v>3.0150756685374718E-3</v>
      </c>
      <c r="AB122" s="48">
        <v>3.5E-4</v>
      </c>
      <c r="AC122" s="38">
        <f>AB122*L122</f>
        <v>4.8978930000000007</v>
      </c>
      <c r="AD122" s="29">
        <v>0.21310000000000001</v>
      </c>
      <c r="AE122" s="42">
        <f>AH122*(1-AK122)*AD122</f>
        <v>38.438551800000006</v>
      </c>
      <c r="AF122" s="29">
        <f>IF(AND(AD122&gt;0,AB122&gt;0,Y122&gt;0),((Y122-AB122)*AD122)/((AD122-AB122)*Y122),0)</f>
        <v>0.89699563288142137</v>
      </c>
      <c r="AG122" s="30">
        <f t="shared" si="3"/>
        <v>0.88528769866786483</v>
      </c>
      <c r="AH122" s="44">
        <v>198</v>
      </c>
      <c r="AI122" s="168">
        <v>198.13</v>
      </c>
      <c r="AJ122" s="176"/>
      <c r="AK122" s="66">
        <v>8.8999999999999996E-2</v>
      </c>
      <c r="AL122" s="67">
        <v>0.22600000000000001</v>
      </c>
      <c r="AM122" s="42">
        <f>AH122*(1-AK122)*AL122</f>
        <v>40.765428000000007</v>
      </c>
      <c r="AN122" s="18">
        <v>1.7</v>
      </c>
      <c r="AO122" s="18"/>
      <c r="AP122" s="122">
        <f>AP121+AH122-AO122</f>
        <v>1308.2599999999989</v>
      </c>
      <c r="AQ122" s="123"/>
      <c r="AR122" s="44"/>
      <c r="AS122" s="49"/>
      <c r="AT122" s="42"/>
      <c r="AU122" s="42"/>
      <c r="AV122" s="42"/>
      <c r="AW122" s="42"/>
    </row>
    <row r="123" spans="1:49" s="22" customFormat="1" ht="13.5" thickBot="1" x14ac:dyDescent="0.25">
      <c r="A123" s="198"/>
      <c r="B123" s="50" t="s">
        <v>38</v>
      </c>
      <c r="C123" s="51"/>
      <c r="D123" s="52">
        <f>SUM(D120:D122)</f>
        <v>44900</v>
      </c>
      <c r="E123" s="68"/>
      <c r="F123" s="52">
        <f>SUM(F120:F122)</f>
        <v>40950</v>
      </c>
      <c r="G123" s="53"/>
      <c r="H123" s="69"/>
      <c r="I123" s="52">
        <f>SUM(I120:I122)</f>
        <v>43033</v>
      </c>
      <c r="J123" s="52">
        <f>SUM(J120:J122)</f>
        <v>45024</v>
      </c>
      <c r="K123" s="21">
        <f>IF(J123&gt;0,(J120*K120+J121*K121+J122*K122)/J123,0)</f>
        <v>7.1037313432835827E-2</v>
      </c>
      <c r="L123" s="53">
        <f>L120+L121+L122</f>
        <v>41825.616000000002</v>
      </c>
      <c r="M123" s="54">
        <f>IF(L123&gt;0,N123/L123,0)</f>
        <v>0.77492155601485935</v>
      </c>
      <c r="N123" s="55">
        <f>N120+N121+N122</f>
        <v>32411.571431999997</v>
      </c>
      <c r="O123" s="21">
        <f>IF(L123&gt;0,P123/L123,0)</f>
        <v>0.17599060499192645</v>
      </c>
      <c r="P123" s="55">
        <f>P120+P121+P122</f>
        <v>7360.9154639999997</v>
      </c>
      <c r="Q123" s="21">
        <f>IF(L123&gt;0,R123/L123,0)</f>
        <v>4.908783899321411E-2</v>
      </c>
      <c r="R123" s="55">
        <f>R120+R121+R122</f>
        <v>2053.1291040000001</v>
      </c>
      <c r="S123" s="21">
        <f>IF(L123&gt;0,T123/L123,0)</f>
        <v>0.19332889241846432</v>
      </c>
      <c r="T123" s="55">
        <f>T120+T121+T122</f>
        <v>8086.1000160000003</v>
      </c>
      <c r="U123" s="21">
        <f>IF(L123&gt;0,V123/L123,0)</f>
        <v>0.51402242510905272</v>
      </c>
      <c r="V123" s="55">
        <f>V120+V121+V122</f>
        <v>21499.304568</v>
      </c>
      <c r="W123" s="21">
        <f>IF(L123&gt;0,X123/L123,0)</f>
        <v>0.39999999999999997</v>
      </c>
      <c r="X123" s="55">
        <f>X120+X121+X122</f>
        <v>16730.2464</v>
      </c>
      <c r="Y123" s="56">
        <f>IF(L123&gt;0,Z123/L123,0)</f>
        <v>3.3533273236190952E-3</v>
      </c>
      <c r="Z123" s="57">
        <f>SUM(Z120:Z122)</f>
        <v>140.25498096000001</v>
      </c>
      <c r="AA123" s="63">
        <f>IF(L123&gt;0,(AA120*L120+AA121*L121+AA122*L122)/L123,0)</f>
        <v>2.9749513585636128E-3</v>
      </c>
      <c r="AB123" s="56">
        <f>IF(J123&gt;0,(J120*AB120+J121*AB121+J122*AB122)/J123,0)</f>
        <v>3.367597281449894E-4</v>
      </c>
      <c r="AC123" s="53">
        <f>SUM(AC120:AC122)</f>
        <v>14.082339000000001</v>
      </c>
      <c r="AD123" s="54">
        <f>IF(J123&gt;0,(J120*AD120+J121*AD121+J122*AD122)/J123,0)</f>
        <v>0.21878155206112296</v>
      </c>
      <c r="AE123" s="59">
        <f>SUM(AE120:AE122)</f>
        <v>119.65573740000002</v>
      </c>
      <c r="AF123" s="54">
        <f>IF(AND(Z123&gt;0),((Z120*AF120+Z121*AF121+Z122*AF122)/Z123),0)</f>
        <v>0.90098203558364609</v>
      </c>
      <c r="AG123" s="58">
        <f t="shared" si="3"/>
        <v>0.88816578374817512</v>
      </c>
      <c r="AH123" s="52">
        <f>SUM(AH120:AH122)</f>
        <v>600</v>
      </c>
      <c r="AI123" s="169">
        <f>SUM(AI120:AI122)</f>
        <v>600.04999999999995</v>
      </c>
      <c r="AJ123" s="177">
        <f>(AI123+AJ119)-AO123</f>
        <v>1115.0709999999995</v>
      </c>
      <c r="AK123" s="21">
        <f>IF(AH123&gt;0,(AK120*AH120+AK121*AH121+AK122*AH122)/AH123,0)</f>
        <v>8.8664999999999994E-2</v>
      </c>
      <c r="AL123" s="54">
        <f>IF(J123&gt;0,(AL120*J120+AL121*J121+AL122*J122)/J123,0)</f>
        <v>0.21925117492892682</v>
      </c>
      <c r="AM123" s="59">
        <f>SUM(AM120:AM122)</f>
        <v>119.85864660000001</v>
      </c>
      <c r="AN123" s="70"/>
      <c r="AO123" s="57">
        <f>SUM(AO120:AO122)</f>
        <v>699.2</v>
      </c>
      <c r="AP123" s="124"/>
      <c r="AQ123" s="125">
        <f>AP122</f>
        <v>1308.2599999999989</v>
      </c>
      <c r="AR123" s="52">
        <f>SUM(AR120:AR122)</f>
        <v>0</v>
      </c>
      <c r="AS123" s="71"/>
      <c r="AT123" s="72"/>
      <c r="AU123" s="72"/>
      <c r="AV123" s="72"/>
      <c r="AW123" s="72"/>
    </row>
    <row r="124" spans="1:49" x14ac:dyDescent="0.2">
      <c r="A124" s="196">
        <v>31</v>
      </c>
      <c r="B124" s="23">
        <v>1</v>
      </c>
      <c r="C124" s="11"/>
      <c r="D124" s="12"/>
      <c r="E124" s="12"/>
      <c r="F124" s="12"/>
      <c r="G124" s="147"/>
      <c r="H124" s="13"/>
      <c r="I124" s="12"/>
      <c r="J124" s="12"/>
      <c r="K124" s="14"/>
      <c r="L124" s="25">
        <f>J124*(1-K124)</f>
        <v>0</v>
      </c>
      <c r="M124" s="15"/>
      <c r="N124" s="26">
        <f>L124*M124</f>
        <v>0</v>
      </c>
      <c r="O124" s="14"/>
      <c r="P124" s="26">
        <f>L124*O124</f>
        <v>0</v>
      </c>
      <c r="Q124" s="16"/>
      <c r="R124" s="26">
        <f>L124*Q124</f>
        <v>0</v>
      </c>
      <c r="S124" s="16"/>
      <c r="T124" s="26">
        <f>L124*S124</f>
        <v>0</v>
      </c>
      <c r="U124" s="16"/>
      <c r="V124" s="26">
        <f>L124*U124</f>
        <v>0</v>
      </c>
      <c r="W124" s="16"/>
      <c r="X124" s="26">
        <f>W124*L124</f>
        <v>0</v>
      </c>
      <c r="Y124" s="17"/>
      <c r="Z124" s="61">
        <f>L124*Y124</f>
        <v>0</v>
      </c>
      <c r="AA124" s="28">
        <f>IF(J124&gt;0,(AC124+AM124)/J124,0)</f>
        <v>0</v>
      </c>
      <c r="AB124" s="17"/>
      <c r="AC124" s="25">
        <f>AB124*L124</f>
        <v>0</v>
      </c>
      <c r="AD124" s="141"/>
      <c r="AE124" s="31">
        <f>AH124*(1-AK124)*AD124</f>
        <v>0</v>
      </c>
      <c r="AF124" s="29">
        <f>IF(AND(AD124&gt;0,AB124&gt;0,Y124&gt;0),((Y124-AB124)*AD124)/((AD124-AB124)*Y124),0)</f>
        <v>0</v>
      </c>
      <c r="AG124" s="62">
        <f t="shared" si="3"/>
        <v>0</v>
      </c>
      <c r="AH124" s="12"/>
      <c r="AI124" s="170"/>
      <c r="AJ124" s="174"/>
      <c r="AK124" s="14"/>
      <c r="AL124" s="15"/>
      <c r="AM124" s="31">
        <f>AH124*(1-AK124)*AL124</f>
        <v>0</v>
      </c>
      <c r="AN124" s="19"/>
      <c r="AO124" s="19"/>
      <c r="AP124" s="119">
        <f>AP122+AH124-AO124</f>
        <v>1308.2599999999989</v>
      </c>
      <c r="AQ124" s="120"/>
      <c r="AR124" s="12"/>
      <c r="AS124" s="32"/>
      <c r="AT124" s="20"/>
      <c r="AU124" s="20"/>
      <c r="AV124" s="20"/>
      <c r="AW124" s="20"/>
    </row>
    <row r="125" spans="1:49" x14ac:dyDescent="0.2">
      <c r="A125" s="197"/>
      <c r="B125" s="34">
        <v>2</v>
      </c>
      <c r="C125" s="11"/>
      <c r="D125" s="73"/>
      <c r="E125" s="44"/>
      <c r="F125" s="35"/>
      <c r="G125" s="148"/>
      <c r="H125" s="38"/>
      <c r="I125" s="35"/>
      <c r="J125" s="35"/>
      <c r="K125" s="66"/>
      <c r="L125" s="38">
        <f t="shared" si="4"/>
        <v>0</v>
      </c>
      <c r="M125" s="39"/>
      <c r="N125" s="26">
        <f>L125*M125</f>
        <v>0</v>
      </c>
      <c r="O125" s="37"/>
      <c r="P125" s="26">
        <f>L125*O125</f>
        <v>0</v>
      </c>
      <c r="Q125" s="40"/>
      <c r="R125" s="26">
        <f>L125*Q125</f>
        <v>0</v>
      </c>
      <c r="S125" s="40"/>
      <c r="T125" s="26">
        <f>L125*S125</f>
        <v>0</v>
      </c>
      <c r="U125" s="40"/>
      <c r="V125" s="26">
        <f>L125*U125</f>
        <v>0</v>
      </c>
      <c r="W125" s="40"/>
      <c r="X125" s="26">
        <f>W125*L125</f>
        <v>0</v>
      </c>
      <c r="Y125" s="41"/>
      <c r="Z125" s="18">
        <f>L125*Y125</f>
        <v>0</v>
      </c>
      <c r="AA125" s="28">
        <f>IF(J125&gt;0,(AC125+AM125)/J125,0)</f>
        <v>0</v>
      </c>
      <c r="AB125" s="41"/>
      <c r="AC125" s="38">
        <f>AB125*L125</f>
        <v>0</v>
      </c>
      <c r="AD125" s="29"/>
      <c r="AE125" s="42">
        <f>AH125*(1-AK125)*AD125</f>
        <v>0</v>
      </c>
      <c r="AF125" s="29">
        <f>IF(AND(AD125&gt;0,AB125&gt;0,Y125&gt;0),((Y125-AB125)*AD125)/((AD125-AB125)*Y125),0)</f>
        <v>0</v>
      </c>
      <c r="AG125" s="30">
        <f t="shared" si="3"/>
        <v>0</v>
      </c>
      <c r="AH125" s="35"/>
      <c r="AI125" s="167"/>
      <c r="AJ125" s="175"/>
      <c r="AK125" s="66"/>
      <c r="AL125" s="67"/>
      <c r="AM125" s="42">
        <f>AH125*(1-AK125)*AL125</f>
        <v>0</v>
      </c>
      <c r="AN125" s="18"/>
      <c r="AO125" s="18"/>
      <c r="AP125" s="122">
        <f>AP124+AH125-AO125</f>
        <v>1308.2599999999989</v>
      </c>
      <c r="AQ125" s="123"/>
      <c r="AR125" s="44"/>
      <c r="AS125" s="49"/>
      <c r="AT125" s="42"/>
      <c r="AU125" s="42"/>
      <c r="AV125" s="42"/>
      <c r="AW125" s="42"/>
    </row>
    <row r="126" spans="1:49" x14ac:dyDescent="0.2">
      <c r="A126" s="197"/>
      <c r="B126" s="34">
        <v>3</v>
      </c>
      <c r="C126" s="11"/>
      <c r="D126" s="73"/>
      <c r="E126" s="44"/>
      <c r="F126" s="44"/>
      <c r="G126" s="149"/>
      <c r="H126" s="38"/>
      <c r="I126" s="44"/>
      <c r="J126" s="44"/>
      <c r="K126" s="66"/>
      <c r="L126" s="38">
        <f t="shared" si="4"/>
        <v>0</v>
      </c>
      <c r="M126" s="29"/>
      <c r="N126" s="26">
        <f>L126*M126</f>
        <v>0</v>
      </c>
      <c r="O126" s="40"/>
      <c r="P126" s="26">
        <f>L126*O126</f>
        <v>0</v>
      </c>
      <c r="Q126" s="40"/>
      <c r="R126" s="26">
        <f>L126*Q126</f>
        <v>0</v>
      </c>
      <c r="S126" s="40"/>
      <c r="T126" s="26">
        <f>L126*S126</f>
        <v>0</v>
      </c>
      <c r="U126" s="40"/>
      <c r="V126" s="26">
        <f>L126*U126</f>
        <v>0</v>
      </c>
      <c r="W126" s="40"/>
      <c r="X126" s="26">
        <f>W126*L126</f>
        <v>0</v>
      </c>
      <c r="Y126" s="48"/>
      <c r="Z126" s="18">
        <f>L126*Y126</f>
        <v>0</v>
      </c>
      <c r="AA126" s="28">
        <f>IF(J126&gt;0,(AC126+AM126)/J126,0)</f>
        <v>0</v>
      </c>
      <c r="AB126" s="48"/>
      <c r="AC126" s="38">
        <f>AB126*L126</f>
        <v>0</v>
      </c>
      <c r="AD126" s="29"/>
      <c r="AE126" s="42">
        <f>AH126*(1-AK126)*AD126</f>
        <v>0</v>
      </c>
      <c r="AF126" s="29">
        <f>IF(AND(AD126&gt;0,AB126&gt;0,Y126&gt;0),((Y126-AB126)*AD126)/((AD126-AB126)*Y126),0)</f>
        <v>0</v>
      </c>
      <c r="AG126" s="30">
        <f t="shared" si="3"/>
        <v>0</v>
      </c>
      <c r="AH126" s="44"/>
      <c r="AI126" s="168"/>
      <c r="AJ126" s="176"/>
      <c r="AK126" s="66"/>
      <c r="AL126" s="67"/>
      <c r="AM126" s="42">
        <f>AH126*(1-AK126)*AL126</f>
        <v>0</v>
      </c>
      <c r="AN126" s="18"/>
      <c r="AO126" s="18"/>
      <c r="AP126" s="122">
        <f>AP125+AH126-AO126</f>
        <v>1308.2599999999989</v>
      </c>
      <c r="AQ126" s="123"/>
      <c r="AR126" s="44"/>
      <c r="AS126" s="49"/>
      <c r="AT126" s="42"/>
      <c r="AU126" s="42"/>
      <c r="AV126" s="42"/>
      <c r="AW126" s="42"/>
    </row>
    <row r="127" spans="1:49" s="22" customFormat="1" ht="13.5" thickBot="1" x14ac:dyDescent="0.25">
      <c r="A127" s="198"/>
      <c r="B127" s="50" t="s">
        <v>38</v>
      </c>
      <c r="C127" s="51"/>
      <c r="D127" s="52">
        <f>SUM(D124:D126)</f>
        <v>0</v>
      </c>
      <c r="E127" s="68"/>
      <c r="F127" s="52">
        <f>SUM(F124:F126)</f>
        <v>0</v>
      </c>
      <c r="G127" s="69"/>
      <c r="H127" s="69"/>
      <c r="I127" s="52">
        <f>SUM(I124:I126)</f>
        <v>0</v>
      </c>
      <c r="J127" s="52">
        <f>SUM(J124:J126)</f>
        <v>0</v>
      </c>
      <c r="K127" s="21">
        <f>IF(J127&gt;0,(J124*K124+J125*K125+J126*K126)/J127,0)</f>
        <v>0</v>
      </c>
      <c r="L127" s="53">
        <f>L124+L125+L126</f>
        <v>0</v>
      </c>
      <c r="M127" s="54">
        <f>IF(L127&gt;0,N127/L127,0)</f>
        <v>0</v>
      </c>
      <c r="N127" s="55">
        <f>N124+N125+N126</f>
        <v>0</v>
      </c>
      <c r="O127" s="21">
        <f>IF(L127&gt;0,P127/L127,0)</f>
        <v>0</v>
      </c>
      <c r="P127" s="55">
        <f>P124+P125+P126</f>
        <v>0</v>
      </c>
      <c r="Q127" s="21">
        <f>IF(L127&gt;0,R127/L127,0)</f>
        <v>0</v>
      </c>
      <c r="R127" s="55">
        <f>R124+R125+R126</f>
        <v>0</v>
      </c>
      <c r="S127" s="21">
        <f>IF(L127&gt;0,T127/L127,0)</f>
        <v>0</v>
      </c>
      <c r="T127" s="55">
        <f>T124+T125+T126</f>
        <v>0</v>
      </c>
      <c r="U127" s="21">
        <f>IF(L127&gt;0,V127/L127,0)</f>
        <v>0</v>
      </c>
      <c r="V127" s="55">
        <f>V124+V125+V126</f>
        <v>0</v>
      </c>
      <c r="W127" s="21">
        <f>IF(L127&gt;0,X127/L127,0)</f>
        <v>0</v>
      </c>
      <c r="X127" s="55">
        <f>X124+X125+X126</f>
        <v>0</v>
      </c>
      <c r="Y127" s="56">
        <f>IF(L127&gt;0,Z127/L127,0)</f>
        <v>0</v>
      </c>
      <c r="Z127" s="57">
        <f>SUM(Z124:Z126)</f>
        <v>0</v>
      </c>
      <c r="AA127" s="63">
        <f>IF(L127&gt;0,(AA124*L124+AA125*L125+AA126*L126)/L127,0)</f>
        <v>0</v>
      </c>
      <c r="AB127" s="56">
        <f>IF(J127&gt;0,(J124*AB124+J125*AB125+J126*AB126)/J127,0)</f>
        <v>0</v>
      </c>
      <c r="AC127" s="53">
        <f>SUM(AC124:AC126)</f>
        <v>0</v>
      </c>
      <c r="AD127" s="54">
        <f>IF(J127&gt;0,(J124*AD124+J125*AD125+J126*AD126)/J127,0)</f>
        <v>0</v>
      </c>
      <c r="AE127" s="59">
        <f>SUM(AE124:AE126)</f>
        <v>0</v>
      </c>
      <c r="AF127" s="54">
        <f>IF(AND(Z127&gt;0),((Z124*AF124+Z125*AF125+Z126*AF126)/Z127),0)</f>
        <v>0</v>
      </c>
      <c r="AG127" s="58">
        <f t="shared" si="3"/>
        <v>0</v>
      </c>
      <c r="AH127" s="52">
        <f>SUM(AH124:AH126)</f>
        <v>0</v>
      </c>
      <c r="AI127" s="169">
        <f>SUM(AI124:AI126)</f>
        <v>0</v>
      </c>
      <c r="AJ127" s="177">
        <f>(AI127+AJ123)-AO127</f>
        <v>1115.0709999999995</v>
      </c>
      <c r="AK127" s="21">
        <f>IF(AH127&gt;0,(AK124*AH124+AK125*AH125+AK126*AH126)/AH127,0)</f>
        <v>0</v>
      </c>
      <c r="AL127" s="54">
        <f>IF(J127&gt;0,(AL124*J124+AL125*J125+AL126*J126)/J127,0)</f>
        <v>0</v>
      </c>
      <c r="AM127" s="59">
        <f>SUM(AM124:AM126)</f>
        <v>0</v>
      </c>
      <c r="AN127" s="70"/>
      <c r="AO127" s="57">
        <f>SUM(AO124:AO126)</f>
        <v>0</v>
      </c>
      <c r="AP127" s="124"/>
      <c r="AQ127" s="125">
        <f>AP126</f>
        <v>1308.2599999999989</v>
      </c>
      <c r="AR127" s="52">
        <f>SUM(AR124:AR126)</f>
        <v>0</v>
      </c>
      <c r="AS127" s="71"/>
      <c r="AT127" s="72"/>
      <c r="AU127" s="72"/>
      <c r="AV127" s="72"/>
      <c r="AW127" s="72"/>
    </row>
    <row r="128" spans="1:49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1343000</v>
      </c>
      <c r="E128" s="86"/>
      <c r="F128" s="86">
        <f>SUM(F127,F123,F119,F115,F111,F107,F103,F99,F95,F91,F87,F83,F79,F75,F71,F67,F63,F59,F55,F51,F47,F43,F39,F35,F31,F27,F23,F19,F15,F11,F7)</f>
        <v>1276556</v>
      </c>
      <c r="G128" s="92"/>
      <c r="H128" s="86"/>
      <c r="I128" s="86">
        <f>SUM(I127,I123,I119,I115,I111,I107,I103,I99,I95,I91,I87,I83,I79,I75,I71,I67,I63,I59,I55,I51,I47,I43,I39,I35,I31,I27,I23,I19,I15,I11,I7)</f>
        <v>1364018</v>
      </c>
      <c r="J128" s="86">
        <f>SUM(J127,J123,J119,J115,J111,J107,J103,J99,J95,J91,J87,J83,J79,J75,J71,J67,J63,J59,J55,J51,J47,J43,J39,J35,J31,J27,J23,J19,J15,J11,J7)</f>
        <v>1331577</v>
      </c>
      <c r="K128" s="87">
        <f>1-L128/J128</f>
        <v>7.4571970678376287E-2</v>
      </c>
      <c r="L128" s="86">
        <f>SUM(L127,L123,L119,L115,L111,L107,L103,L99,L95,L91,L87,L83,L79,L75,L71,L67,L63,L59,L55,L51,L47,L43,L39,L35,L31,L27,L23,L19,L15,L11,L7)</f>
        <v>1232278.6789999998</v>
      </c>
      <c r="M128" s="88">
        <f>IF(AND(L128&gt;0),(N128/L128),0)</f>
        <v>0.72441653719791432</v>
      </c>
      <c r="N128" s="86">
        <f>SUM(N127,N123,N119,N115,N111,N107,N103,N99,N95,N91,N87,N83,N79,N75,N71,N67,N63,N59,N55,N51,N47,N43,N39,N35,N31,N27,N23,N19,N15,N11,N7)</f>
        <v>892683.05350400007</v>
      </c>
      <c r="O128" s="88">
        <f>P128/L128</f>
        <v>0.18098304184243696</v>
      </c>
      <c r="P128" s="86">
        <f>SUM(P127,P123,P119,P115,P111,P107,P103,P99,P95,P91,P87,P83,P79,P75,P71,P67,P63,P59,P55,P51,P47,P43,P39,P35,P31,P27,P23,P19,P15,P11,P7)</f>
        <v>223021.54372299992</v>
      </c>
      <c r="Q128" s="88">
        <f>R128/L128</f>
        <v>9.4600420959648865E-2</v>
      </c>
      <c r="R128" s="86">
        <f>SUM(R127,R123,R119,R115,R111,R107,R103,R99,R95,R91,R87,R83,R79,R75,R71,R67,R63,R59,R55,R51,R47,R43,R39,R35,R31,R27,R23,R19,R15,R11,R7)</f>
        <v>116574.081773</v>
      </c>
      <c r="S128" s="88">
        <f>T128/L128</f>
        <v>0.18961386324773055</v>
      </c>
      <c r="T128" s="86">
        <f>SUM(T127,T123,T119,T115,T111,T107,T103,T99,T95,T91,T87,T83,T79,T75,T71,T67,T63,T59,T55,T51,T47,T43,T39,T35,T31,T27,T23,T19,T15,T11,T7)</f>
        <v>233657.12092300001</v>
      </c>
      <c r="U128" s="88">
        <f>V128/L128</f>
        <v>0.52451667101999755</v>
      </c>
      <c r="V128" s="86">
        <f>SUM(V127,V123,V119,V115,V111,V107,V103,V99,V95,V91,V87,V83,V79,V75,V71,V67,V63,V59,V55,V51,V47,V43,V39,V35,V31,V27,V23,V19,V15,V11,V7)</f>
        <v>646350.71047800011</v>
      </c>
      <c r="W128" s="88">
        <f>IF(AND(L128&gt;0),(X128/L128),0)</f>
        <v>0.39973228873823613</v>
      </c>
      <c r="X128" s="86">
        <f>SUM(X127,X123,X119,X115,X111,X107,X103,X99,X95,X91,X87,X83,X79,X75,X71,X67,X63,X59,X55,X51,X47,X43,X39,X35,X31,X27,X23,X19,X15,X11,X7)</f>
        <v>492581.57672000007</v>
      </c>
      <c r="Y128" s="89">
        <f>IF(AND(L128&gt;0),(Z128/L128),0)</f>
        <v>3.2866049219861578E-3</v>
      </c>
      <c r="Z128" s="86">
        <f>SUM(Z127,Z123,Z119,Z115,Z111,Z107,Z103,Z99,Z95,Z91,Z87,Z83,Z79,Z75,Z71,Z67,Z63,Z59,Z55,Z51,Z47,Z43,Z39,Z35,Z31,Z27,Z23,Z19,Z15,Z11,Z7)</f>
        <v>4050.0131716599999</v>
      </c>
      <c r="AA128" s="90">
        <f>(AC128+AM128)/J128</f>
        <v>3.003368676231266E-3</v>
      </c>
      <c r="AB128" s="91">
        <f>AC128/(L128-AH128)</f>
        <v>3.3987428046272227E-4</v>
      </c>
      <c r="AC128" s="92">
        <f>SUM(AC127,AC123,AC119,AC115,AC111,AC107,AC103,AC99,AC95,AC91,AC87,AC83,AC79,AC75,AC71,AC67,AC63,AC59,AC55,AC51,AC47,AC43,AC39,AC35,AC31,AC27,AC23,AC19,AC15,AC11,AC7)</f>
        <v>412.65077128999997</v>
      </c>
      <c r="AD128" s="88">
        <f>AE128/AH128</f>
        <v>0.20098487828218833</v>
      </c>
      <c r="AE128" s="86">
        <f>SUM(AE127,AE123,AE119,AE115,AE111,AE107,AE103,AE99,AE95,AE91,AE87,AE83,AE79,AE75,AE71,AE67,AE63,AE59,AE55,AE51,AE47,AE43,AE39,AE35,AE31,AE27,AE23,AE19,AE15,AE11,AE7)</f>
        <v>3648.0765257000003</v>
      </c>
      <c r="AF128" s="93">
        <f>((Y128-AB128)*AL128)/((AL128-AB128)*Y128)</f>
        <v>0.89813286255808034</v>
      </c>
      <c r="AG128" s="94">
        <f>((AA128-AB128)*AL128)/((AL128-AB128)*AA128)</f>
        <v>0.88836367085843793</v>
      </c>
      <c r="AH128" s="86">
        <f>SUM(AH127,AH123,AH119,AH115,AH111,AH107,AH103,AH99,AH95,AH91,AH87,AH83,AH79,AH75,AH71,AH67,AH63,AH59,AH55,AH51,AH47,AH43,AH39,AH35,AH31,AH27,AH23,AH19,AH15,AH11,AH7)</f>
        <v>18151</v>
      </c>
      <c r="AI128" s="165">
        <f>SUM(AI7+AI11+AI15+AI19+AI23+AI27+AI31+AI35+AI39+AI43+AI47+AI51+AI55+AI59+AI63+AI67+AI71+AI75+AI79+AI83+AI87+AI91+AI95+AI99+AI103+AI107+AI111+AI115+AI119+AI123+AI127)</f>
        <v>17774.956999999999</v>
      </c>
      <c r="AJ128" s="178"/>
      <c r="AK128" s="87">
        <f>(AK7*AH7+AH11*AK11+AH15*AK15+AK19*AH19+AK23*AH23+AH27*AK27+AH31*AK31+AH35*AK35+AH39*AK39+AH43*AK43+AH47*AK47+AH51*AK51+AH55*AK55+AH59*AK59+AH63*AK63+AH67*AK67+AH71*AK71+AH75*AK75+AH79*AK79+AH83*AK83+AH87*AK87+AH91*AK91+AH95*AK95+AH99*AK99+AH103*AK103+AH107*AK107+AH111*AK111+AH115*AK115+AH119*AK119+AH123*AK123+AH127*AK127)/AH128</f>
        <v>8.7465772359069563E-2</v>
      </c>
      <c r="AL128" s="88">
        <f>AM128/AH128</f>
        <v>0.19759604873009753</v>
      </c>
      <c r="AM128" s="86">
        <f>SUM(AM127,AM123,AM119,AM115,AM111,AM107,AM103,AM99,AM95,AM91,AM87,AM83,AM79,AM75,AM71,AM67,AM63,AM59,AM55,AM51,AM47,AM43,AM39,AM35,AM31,AM27,AM23,AM19,AM15,AM11,AM7)</f>
        <v>3586.5658805000003</v>
      </c>
      <c r="AN128" s="86"/>
      <c r="AO128" s="128">
        <f>SUM(AO127,AO123,AO119,AO115,AO111,AO107,AO103,AO99,AO95,AO91,AO87,AO83,AO79,AO75,AO71,AO67,AO63,AO59,AO55,AO51,AO47,AO43,AO39,AO35,AO31,AO27,AO23,AO19,AO15,AO11,AO7)</f>
        <v>18435.3</v>
      </c>
      <c r="AP128" s="129"/>
      <c r="AQ128" s="130"/>
      <c r="AR128" s="86">
        <f>SUM(AR127,AR123,AR119,AR115,AR111,AR107,AR103,AR99,AR95,AR91,AR87,AR83,AR79,AR75,AR71,AR67,AR63,AR59,AR55,AR51,AR47,AR43,AR39,AR35,AR31,AR27,AR23,AR19,AR15,AR11,AR7)</f>
        <v>0</v>
      </c>
      <c r="AS128" s="86"/>
      <c r="AT128" s="86"/>
      <c r="AU128" s="86"/>
      <c r="AV128" s="86"/>
      <c r="AW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M1:AM1048576 N1:N1048576 L1:L1048576 R1:R1048576 AC1:AC1048576 AG1:AG1048576 Z1:AA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T1:AU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2"/>
  <sheetViews>
    <sheetView zoomScale="110" zoomScaleNormal="110" workbookViewId="0">
      <pane ySplit="2" topLeftCell="A3" activePane="bottomLeft" state="frozen"/>
      <selection pane="bottomLeft" activeCell="S1" sqref="S1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6.5703125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2" style="166" customWidth="1"/>
    <col min="36" max="36" width="13" style="179" customWidth="1"/>
    <col min="37" max="37" width="11.5703125" style="98" customWidth="1"/>
    <col min="38" max="38" width="12.28515625" style="99" bestFit="1" customWidth="1"/>
    <col min="39" max="39" width="11.7109375" style="33" bestFit="1" customWidth="1"/>
    <col min="40" max="40" width="11.85546875" style="33" customWidth="1"/>
    <col min="41" max="41" width="11.42578125" style="131" customWidth="1"/>
    <col min="42" max="42" width="11.5703125" style="132" customWidth="1"/>
    <col min="43" max="43" width="11.5703125" style="133" customWidth="1"/>
    <col min="44" max="44" width="12.140625" style="100" customWidth="1"/>
    <col min="45" max="45" width="14.85546875" style="33" customWidth="1"/>
    <col min="46" max="46" width="6.42578125" style="33" bestFit="1" customWidth="1"/>
    <col min="47" max="47" width="10.42578125" style="33" customWidth="1"/>
    <col min="48" max="48" width="6.42578125" style="33" bestFit="1" customWidth="1"/>
    <col min="49" max="49" width="11.140625" style="33" customWidth="1"/>
    <col min="50" max="16384" width="9.140625" style="33"/>
  </cols>
  <sheetData>
    <row r="1" spans="1:49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162" t="s">
        <v>56</v>
      </c>
      <c r="AJ1" s="171" t="s">
        <v>57</v>
      </c>
      <c r="AK1" s="2" t="s">
        <v>22</v>
      </c>
      <c r="AL1" s="3" t="s">
        <v>23</v>
      </c>
      <c r="AM1" s="150" t="s">
        <v>24</v>
      </c>
      <c r="AN1" s="150" t="s">
        <v>25</v>
      </c>
      <c r="AO1" s="110" t="s">
        <v>40</v>
      </c>
      <c r="AP1" s="111" t="s">
        <v>41</v>
      </c>
      <c r="AQ1" s="112" t="s">
        <v>41</v>
      </c>
      <c r="AR1" s="4" t="s">
        <v>26</v>
      </c>
      <c r="AS1" s="150" t="s">
        <v>27</v>
      </c>
      <c r="AT1" s="200" t="s">
        <v>28</v>
      </c>
      <c r="AU1" s="200"/>
      <c r="AV1" s="200" t="s">
        <v>29</v>
      </c>
      <c r="AW1" s="200"/>
    </row>
    <row r="2" spans="1:49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163" t="s">
        <v>30</v>
      </c>
      <c r="AJ2" s="172"/>
      <c r="AK2" s="8" t="s">
        <v>32</v>
      </c>
      <c r="AL2" s="9" t="s">
        <v>32</v>
      </c>
      <c r="AM2" s="5" t="s">
        <v>30</v>
      </c>
      <c r="AN2" s="5" t="s">
        <v>34</v>
      </c>
      <c r="AO2" s="113" t="s">
        <v>42</v>
      </c>
      <c r="AP2" s="114" t="s">
        <v>42</v>
      </c>
      <c r="AQ2" s="115" t="s">
        <v>42</v>
      </c>
      <c r="AR2" s="10" t="s">
        <v>35</v>
      </c>
      <c r="AS2" s="5" t="s">
        <v>32</v>
      </c>
      <c r="AT2" s="5" t="s">
        <v>36</v>
      </c>
      <c r="AU2" s="5" t="s">
        <v>37</v>
      </c>
      <c r="AV2" s="5" t="s">
        <v>36</v>
      </c>
      <c r="AW2" s="5" t="s">
        <v>37</v>
      </c>
    </row>
    <row r="3" spans="1:49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64"/>
      <c r="AJ3" s="173"/>
      <c r="AK3" s="105"/>
      <c r="AL3" s="106"/>
      <c r="AM3" s="151"/>
      <c r="AN3" s="151"/>
      <c r="AO3" s="116"/>
      <c r="AP3" s="117">
        <f>Юни!AQ127</f>
        <v>1308.2599999999989</v>
      </c>
      <c r="AQ3" s="118"/>
      <c r="AR3" s="107"/>
      <c r="AS3" s="151"/>
      <c r="AT3" s="151"/>
      <c r="AU3" s="151"/>
      <c r="AV3" s="151"/>
      <c r="AW3" s="151"/>
    </row>
    <row r="4" spans="1:49" x14ac:dyDescent="0.2">
      <c r="A4" s="196">
        <v>1</v>
      </c>
      <c r="B4" s="23">
        <v>1</v>
      </c>
      <c r="C4" s="11" t="s">
        <v>49</v>
      </c>
      <c r="D4" s="12">
        <v>5068</v>
      </c>
      <c r="E4" s="12">
        <v>0</v>
      </c>
      <c r="F4" s="12">
        <v>8543</v>
      </c>
      <c r="G4" s="13">
        <v>0.7</v>
      </c>
      <c r="H4" s="13">
        <v>4.0999999999999996</v>
      </c>
      <c r="I4" s="12">
        <v>9423</v>
      </c>
      <c r="J4" s="12">
        <v>15071</v>
      </c>
      <c r="K4" s="14">
        <v>7.0000000000000007E-2</v>
      </c>
      <c r="L4" s="25">
        <f>J4*(1-K4)</f>
        <v>14016.029999999999</v>
      </c>
      <c r="M4" s="15">
        <v>0.80600000000000005</v>
      </c>
      <c r="N4" s="26">
        <f>L4*M4</f>
        <v>11296.920179999999</v>
      </c>
      <c r="O4" s="14">
        <v>0.16800000000000001</v>
      </c>
      <c r="P4" s="26">
        <f>L4*O4</f>
        <v>2354.6930400000001</v>
      </c>
      <c r="Q4" s="16">
        <v>2.5999999999999999E-2</v>
      </c>
      <c r="R4" s="26">
        <f>L4*Q4</f>
        <v>364.41677999999996</v>
      </c>
      <c r="S4" s="27">
        <v>0.183</v>
      </c>
      <c r="T4" s="26">
        <f>L4*S4</f>
        <v>2564.9334899999999</v>
      </c>
      <c r="U4" s="16">
        <v>0.53800000000000003</v>
      </c>
      <c r="V4" s="26">
        <f>L4*U4</f>
        <v>7540.6241399999999</v>
      </c>
      <c r="W4" s="16">
        <v>0.4</v>
      </c>
      <c r="X4" s="26">
        <f>W4*L4</f>
        <v>5606.4120000000003</v>
      </c>
      <c r="Y4" s="17">
        <v>3.3400000000000001E-3</v>
      </c>
      <c r="Z4" s="18">
        <f>L4*Y4</f>
        <v>46.813540199999998</v>
      </c>
      <c r="AA4" s="28">
        <f>IF(J4&gt;0,(AC4+AM4)/J4,0)</f>
        <v>3.1188961449140737E-3</v>
      </c>
      <c r="AB4" s="17">
        <v>3.4000000000000002E-4</v>
      </c>
      <c r="AC4" s="25">
        <f>AB4*L4</f>
        <v>4.7654502000000001</v>
      </c>
      <c r="AD4" s="141">
        <v>0.2172</v>
      </c>
      <c r="AE4" s="31">
        <f>AH4*(1-AK4)*AD4</f>
        <v>42.007348800000003</v>
      </c>
      <c r="AF4" s="29">
        <f>IF(AND(AD4&gt;0,AB4&gt;0,Y4&gt;0),((Y4-AB4)*AD4)/((AD4-AB4)*Y4),0)</f>
        <v>0.8996118249528795</v>
      </c>
      <c r="AG4" s="62">
        <f t="shared" ref="AG4:AG35" si="0">IF(AND(AA4&gt;0,AL4&gt;0,AB4&gt;0),((AL4*(AA4-AB4))/(AA4*(AL4-AB4))),0)</f>
        <v>0.89237630279176205</v>
      </c>
      <c r="AH4" s="12">
        <v>213</v>
      </c>
      <c r="AI4" s="20"/>
      <c r="AJ4" s="174"/>
      <c r="AK4" s="14">
        <v>9.1999999999999998E-2</v>
      </c>
      <c r="AL4" s="15">
        <v>0.21840000000000001</v>
      </c>
      <c r="AM4" s="31">
        <f>AH4*(1-AK4)*AL4</f>
        <v>42.239433599999998</v>
      </c>
      <c r="AN4" s="19">
        <v>1.68</v>
      </c>
      <c r="AO4" s="19">
        <v>1101.1199999999999</v>
      </c>
      <c r="AP4" s="119">
        <f>AP3+AH4-AO4</f>
        <v>420.13999999999896</v>
      </c>
      <c r="AQ4" s="120"/>
      <c r="AR4" s="12"/>
      <c r="AS4" s="32"/>
      <c r="AT4" s="20"/>
      <c r="AU4" s="20"/>
      <c r="AV4" s="20"/>
      <c r="AW4" s="20"/>
    </row>
    <row r="5" spans="1:49" x14ac:dyDescent="0.2">
      <c r="A5" s="197"/>
      <c r="B5" s="34">
        <v>2</v>
      </c>
      <c r="C5" s="11" t="s">
        <v>52</v>
      </c>
      <c r="D5" s="35">
        <v>21512</v>
      </c>
      <c r="E5" s="35">
        <v>1</v>
      </c>
      <c r="F5" s="35">
        <v>15749</v>
      </c>
      <c r="G5" s="36">
        <v>0.7</v>
      </c>
      <c r="H5" s="36">
        <v>3.5</v>
      </c>
      <c r="I5" s="35">
        <v>16359</v>
      </c>
      <c r="J5" s="35">
        <v>15164</v>
      </c>
      <c r="K5" s="37">
        <v>6.7000000000000004E-2</v>
      </c>
      <c r="L5" s="38">
        <f>J5*(1-K5)</f>
        <v>14148.012000000001</v>
      </c>
      <c r="M5" s="39">
        <v>0.86</v>
      </c>
      <c r="N5" s="26">
        <f>L5*M5</f>
        <v>12167.29032</v>
      </c>
      <c r="O5" s="37">
        <v>0.111</v>
      </c>
      <c r="P5" s="26">
        <f>L5*O5</f>
        <v>1570.4293320000002</v>
      </c>
      <c r="Q5" s="40">
        <v>2.9000000000000001E-2</v>
      </c>
      <c r="R5" s="26">
        <f>L5*Q5</f>
        <v>410.29234800000006</v>
      </c>
      <c r="S5" s="29">
        <v>0.186</v>
      </c>
      <c r="T5" s="26">
        <f>L5*S5</f>
        <v>2631.5302320000001</v>
      </c>
      <c r="U5" s="40">
        <v>0.53200000000000003</v>
      </c>
      <c r="V5" s="26">
        <f>L5*U5</f>
        <v>7526.742384000001</v>
      </c>
      <c r="W5" s="40">
        <v>0.4</v>
      </c>
      <c r="X5" s="26">
        <f>W5*L5</f>
        <v>5659.2048000000004</v>
      </c>
      <c r="Y5" s="41">
        <v>3.2200000000000002E-3</v>
      </c>
      <c r="Z5" s="18">
        <f>L5*Y5</f>
        <v>45.556598640000004</v>
      </c>
      <c r="AA5" s="28">
        <f>IF(J5&gt;0,(AC5+AM5)/J5,0)</f>
        <v>2.8503254814033234E-3</v>
      </c>
      <c r="AB5" s="41">
        <v>2.9999999999999997E-4</v>
      </c>
      <c r="AC5" s="38">
        <f>AB5*L5</f>
        <v>4.2444036000000001</v>
      </c>
      <c r="AD5" s="29">
        <v>0.215</v>
      </c>
      <c r="AE5" s="42">
        <f>AH5*(1-AK5)*AD5</f>
        <v>38.178840000000001</v>
      </c>
      <c r="AF5" s="29">
        <f>IF(AND(AD5&gt;0,AB5&gt;0,Y5&gt;0),((Y5-AB5)*AD5)/((AD5-AB5)*Y5),0)</f>
        <v>0.9080994135974797</v>
      </c>
      <c r="AG5" s="30">
        <f t="shared" si="0"/>
        <v>0.89597342725496654</v>
      </c>
      <c r="AH5" s="35">
        <v>196</v>
      </c>
      <c r="AI5" s="167"/>
      <c r="AJ5" s="175"/>
      <c r="AK5" s="37">
        <v>9.4E-2</v>
      </c>
      <c r="AL5" s="39">
        <v>0.2195</v>
      </c>
      <c r="AM5" s="42">
        <f>AH5*(1-AK5)*AL5</f>
        <v>38.977931999999996</v>
      </c>
      <c r="AN5" s="43">
        <v>1.65</v>
      </c>
      <c r="AO5" s="43"/>
      <c r="AP5" s="134">
        <f>AP4+AH5-AO5</f>
        <v>616.13999999999896</v>
      </c>
      <c r="AQ5" s="121"/>
      <c r="AR5" s="44"/>
      <c r="AS5" s="45"/>
      <c r="AT5" s="46"/>
      <c r="AU5" s="46"/>
      <c r="AV5" s="46"/>
      <c r="AW5" s="46"/>
    </row>
    <row r="6" spans="1:49" x14ac:dyDescent="0.2">
      <c r="A6" s="197"/>
      <c r="B6" s="34">
        <v>3</v>
      </c>
      <c r="C6" s="11" t="s">
        <v>53</v>
      </c>
      <c r="D6" s="44">
        <v>15900</v>
      </c>
      <c r="E6" s="44">
        <v>1</v>
      </c>
      <c r="F6" s="44">
        <v>15938</v>
      </c>
      <c r="G6" s="38">
        <v>0.4</v>
      </c>
      <c r="H6" s="38">
        <v>3.2</v>
      </c>
      <c r="I6" s="44">
        <v>17223</v>
      </c>
      <c r="J6" s="44">
        <v>15244</v>
      </c>
      <c r="K6" s="40">
        <v>6.7000000000000004E-2</v>
      </c>
      <c r="L6" s="38">
        <f>J6*(1-K6)</f>
        <v>14222.652</v>
      </c>
      <c r="M6" s="29">
        <v>0.82</v>
      </c>
      <c r="N6" s="26">
        <f>L6*M6</f>
        <v>11662.574639999999</v>
      </c>
      <c r="O6" s="40">
        <v>0.151</v>
      </c>
      <c r="P6" s="26">
        <f>L6*O6</f>
        <v>2147.6204520000001</v>
      </c>
      <c r="Q6" s="40">
        <v>2.9000000000000001E-2</v>
      </c>
      <c r="R6" s="26">
        <f>L6*Q6</f>
        <v>412.456908</v>
      </c>
      <c r="S6" s="29">
        <v>0.17799999999999999</v>
      </c>
      <c r="T6" s="26">
        <f>L6*S6</f>
        <v>2531.6320559999999</v>
      </c>
      <c r="U6" s="40">
        <v>0.52900000000000003</v>
      </c>
      <c r="V6" s="26">
        <f>L6*U6</f>
        <v>7523.7829080000001</v>
      </c>
      <c r="W6" s="40">
        <v>0.4</v>
      </c>
      <c r="X6" s="26">
        <f>W6*L6</f>
        <v>5689.0608000000002</v>
      </c>
      <c r="Y6" s="48">
        <v>3.1800000000000001E-3</v>
      </c>
      <c r="Z6" s="18">
        <f>L6*Y6</f>
        <v>45.228033360000005</v>
      </c>
      <c r="AA6" s="28">
        <f>IF(J6&gt;0,(AC6+AM6)/J6,0)</f>
        <v>2.7005318289162949E-3</v>
      </c>
      <c r="AB6" s="48">
        <v>2.9999999999999997E-4</v>
      </c>
      <c r="AC6" s="38">
        <f>AB6*L6</f>
        <v>4.2667956</v>
      </c>
      <c r="AD6" s="29">
        <v>0.21149999999999999</v>
      </c>
      <c r="AE6" s="42">
        <f>AH6*(1-AK6)*AD6</f>
        <v>35.832752999999997</v>
      </c>
      <c r="AF6" s="29">
        <f>IF(AND(AD6&gt;0,AB6&gt;0,Y6&gt;0),((Y6-AB6)*AD6)/((AD6-AB6)*Y6),0)</f>
        <v>0.90694682675814753</v>
      </c>
      <c r="AG6" s="30">
        <f t="shared" si="0"/>
        <v>0.89013685436385059</v>
      </c>
      <c r="AH6" s="44">
        <v>187</v>
      </c>
      <c r="AI6" s="168"/>
      <c r="AJ6" s="176"/>
      <c r="AK6" s="40">
        <v>9.4E-2</v>
      </c>
      <c r="AL6" s="29">
        <v>0.21779999999999999</v>
      </c>
      <c r="AM6" s="42">
        <f>AH6*(1-AK6)*AL6</f>
        <v>36.900111599999995</v>
      </c>
      <c r="AN6" s="18">
        <v>1.65</v>
      </c>
      <c r="AO6" s="18"/>
      <c r="AP6" s="134">
        <f>AP5+AH6-AO6</f>
        <v>803.13999999999896</v>
      </c>
      <c r="AQ6" s="123"/>
      <c r="AR6" s="44"/>
      <c r="AS6" s="49"/>
      <c r="AT6" s="42"/>
      <c r="AU6" s="42"/>
      <c r="AV6" s="42"/>
      <c r="AW6" s="42"/>
    </row>
    <row r="7" spans="1:49" s="22" customFormat="1" ht="13.5" thickBot="1" x14ac:dyDescent="0.25">
      <c r="A7" s="198"/>
      <c r="B7" s="50" t="s">
        <v>38</v>
      </c>
      <c r="C7" s="51"/>
      <c r="D7" s="52">
        <f>SUM(D4:D6)</f>
        <v>42480</v>
      </c>
      <c r="E7" s="52"/>
      <c r="F7" s="52">
        <f>SUM(F4:F6)</f>
        <v>40230</v>
      </c>
      <c r="G7" s="53"/>
      <c r="H7" s="53"/>
      <c r="I7" s="52">
        <f>SUM(I4:I6)</f>
        <v>43005</v>
      </c>
      <c r="J7" s="52">
        <f>SUM(J4:J6)</f>
        <v>45479</v>
      </c>
      <c r="K7" s="21">
        <f>IF(J7&gt;0,(J4*K4+J5*K5+J6*K6)/J7,0)</f>
        <v>6.7994151146683085E-2</v>
      </c>
      <c r="L7" s="53">
        <f>L4+L5+L6</f>
        <v>42386.694000000003</v>
      </c>
      <c r="M7" s="54">
        <f>IF(L7&gt;0,N7/L7,0)</f>
        <v>0.82872198383766371</v>
      </c>
      <c r="N7" s="55">
        <f>N4+N5+N6</f>
        <v>35126.78514</v>
      </c>
      <c r="O7" s="21">
        <f>IF(L7&gt;0,P7/L7,0)</f>
        <v>0.14327002771199851</v>
      </c>
      <c r="P7" s="55">
        <f>P4+P5+P6</f>
        <v>6072.7428240000008</v>
      </c>
      <c r="Q7" s="21">
        <f>IF(L7&gt;0,R7/L7,0)</f>
        <v>2.800798845033774E-2</v>
      </c>
      <c r="R7" s="55">
        <f>R4+R5+R6</f>
        <v>1187.1660360000001</v>
      </c>
      <c r="S7" s="21">
        <f>IF(L7&gt;0,T7/L7,0)</f>
        <v>0.18232362679665465</v>
      </c>
      <c r="T7" s="55">
        <f>T4+T5+T6</f>
        <v>7728.0957780000008</v>
      </c>
      <c r="U7" s="21">
        <f>IF(L7&gt;0,V7/L7,0)</f>
        <v>0.53297738747919332</v>
      </c>
      <c r="V7" s="55">
        <f>V4+V5+V6</f>
        <v>22591.149432000002</v>
      </c>
      <c r="W7" s="21">
        <f>IF(L7&gt;0,X7/L7,0)</f>
        <v>0.39999999999999997</v>
      </c>
      <c r="X7" s="55">
        <f>X4+X5+X6</f>
        <v>16954.677599999999</v>
      </c>
      <c r="Y7" s="56">
        <f>IF(L7&gt;0,Z7/L7,0)</f>
        <v>3.246258653718075E-3</v>
      </c>
      <c r="Z7" s="57">
        <f>SUM(Z4:Z6)</f>
        <v>137.59817220000002</v>
      </c>
      <c r="AA7" s="56">
        <f>IF(L7&gt;0,(AA4*L4+AA5*L5+AA6*L6)/L7,0)</f>
        <v>2.8888713393500328E-3</v>
      </c>
      <c r="AB7" s="56">
        <f>IF(J7&gt;0,(J4*AB4+J5*AB5+J6*AB6)/J7,0)</f>
        <v>3.132553486224411E-4</v>
      </c>
      <c r="AC7" s="53">
        <f>SUM(AC4:AC6)</f>
        <v>13.2766494</v>
      </c>
      <c r="AD7" s="54">
        <f>IF(J7&gt;0,(J4*AD4+J5*AD5+J6*AD6)/J7,0)</f>
        <v>0.21455588733261502</v>
      </c>
      <c r="AE7" s="59">
        <f>SUM(AE4:AE6)</f>
        <v>116.01894179999999</v>
      </c>
      <c r="AF7" s="54">
        <f>IF(AND(Z7&gt;0),((Z4*AF4+Z5*AF5+Z6*AF6)/Z7),0)</f>
        <v>0.90483292174625529</v>
      </c>
      <c r="AG7" s="58">
        <f t="shared" si="0"/>
        <v>0.89284445097100973</v>
      </c>
      <c r="AH7" s="52">
        <f>SUM(AH4:AH6)</f>
        <v>596</v>
      </c>
      <c r="AI7" s="169"/>
      <c r="AJ7" s="177"/>
      <c r="AK7" s="21">
        <f>IF(AH7&gt;0,(AK4*AH4+AK5*AH5+AK6*AH6)/AH7,0)</f>
        <v>9.3285234899328856E-2</v>
      </c>
      <c r="AL7" s="54">
        <f>IF(J7&gt;0,(AL4*J4+AL5*J5+AL6*J6)/J7,0)</f>
        <v>0.21856565887552498</v>
      </c>
      <c r="AM7" s="59">
        <f>SUM(AM4:AM6)</f>
        <v>118.1174772</v>
      </c>
      <c r="AN7" s="57"/>
      <c r="AO7" s="57">
        <f>SUM(AO4:AO6)</f>
        <v>1101.1199999999999</v>
      </c>
      <c r="AP7" s="124"/>
      <c r="AQ7" s="125">
        <f>AP6</f>
        <v>803.13999999999896</v>
      </c>
      <c r="AR7" s="52">
        <f>SUM(AR4:AR6)</f>
        <v>0</v>
      </c>
      <c r="AS7" s="60"/>
      <c r="AT7" s="59"/>
      <c r="AU7" s="59"/>
      <c r="AV7" s="59"/>
      <c r="AW7" s="59"/>
    </row>
    <row r="8" spans="1:49" x14ac:dyDescent="0.2">
      <c r="A8" s="196">
        <v>2</v>
      </c>
      <c r="B8" s="23">
        <v>1</v>
      </c>
      <c r="C8" s="11" t="s">
        <v>54</v>
      </c>
      <c r="D8" s="12">
        <v>6122</v>
      </c>
      <c r="E8" s="12">
        <v>1</v>
      </c>
      <c r="F8" s="12">
        <v>10702</v>
      </c>
      <c r="G8" s="13">
        <v>0.5</v>
      </c>
      <c r="H8" s="13">
        <v>3.5</v>
      </c>
      <c r="I8" s="12">
        <v>12328</v>
      </c>
      <c r="J8" s="12">
        <v>14742</v>
      </c>
      <c r="K8" s="14">
        <v>7.0000000000000007E-2</v>
      </c>
      <c r="L8" s="25">
        <f>J8*(1-K8)</f>
        <v>13710.06</v>
      </c>
      <c r="M8" s="15">
        <v>0.77200000000000002</v>
      </c>
      <c r="N8" s="26">
        <f>L8*M8</f>
        <v>10584.16632</v>
      </c>
      <c r="O8" s="14">
        <v>0.13700000000000001</v>
      </c>
      <c r="P8" s="26">
        <f>L8*O8</f>
        <v>1878.2782200000001</v>
      </c>
      <c r="Q8" s="16">
        <v>9.0999999999999998E-2</v>
      </c>
      <c r="R8" s="26">
        <f>L8*Q8</f>
        <v>1247.61546</v>
      </c>
      <c r="S8" s="16">
        <v>0.185</v>
      </c>
      <c r="T8" s="26">
        <f>L8*S8</f>
        <v>2536.3611000000001</v>
      </c>
      <c r="U8" s="16">
        <v>0.51700000000000002</v>
      </c>
      <c r="V8" s="26">
        <f>L8*U8</f>
        <v>7088.1010200000001</v>
      </c>
      <c r="W8" s="16">
        <v>0.4</v>
      </c>
      <c r="X8" s="26">
        <f>W8*L8</f>
        <v>5484.0240000000003</v>
      </c>
      <c r="Y8" s="17">
        <v>3.1900000000000001E-3</v>
      </c>
      <c r="Z8" s="61">
        <f>L8*Y8</f>
        <v>43.735091400000002</v>
      </c>
      <c r="AA8" s="28">
        <f>IF(J8&gt;0,(AC8+AM8)/J8,0)</f>
        <v>2.3230338488671822E-3</v>
      </c>
      <c r="AB8" s="17">
        <v>3.5E-4</v>
      </c>
      <c r="AC8" s="25">
        <f>AB8*L8</f>
        <v>4.798521</v>
      </c>
      <c r="AD8" s="141">
        <v>0.2145</v>
      </c>
      <c r="AE8" s="31">
        <f>AH8*(1-AK8)*AD8</f>
        <v>29.310995999999999</v>
      </c>
      <c r="AF8" s="29">
        <f>IF(AND(AD8&gt;0,AB8&gt;0,Y8&gt;0),((Y8-AB8)*AD8)/((AD8-AB8)*Y8),0)</f>
        <v>0.89173718067419694</v>
      </c>
      <c r="AG8" s="62">
        <f t="shared" si="0"/>
        <v>0.850716629070986</v>
      </c>
      <c r="AH8" s="12">
        <v>152</v>
      </c>
      <c r="AI8" s="170"/>
      <c r="AJ8" s="174"/>
      <c r="AK8" s="14">
        <v>0.10100000000000001</v>
      </c>
      <c r="AL8" s="15">
        <v>0.2155</v>
      </c>
      <c r="AM8" s="31">
        <f t="shared" ref="AM8:AM70" si="1">AH8*(1-AK8)*AL8</f>
        <v>29.447644</v>
      </c>
      <c r="AN8" s="19">
        <v>1.68</v>
      </c>
      <c r="AO8" s="19">
        <v>506.8</v>
      </c>
      <c r="AP8" s="119">
        <f>AP6+AH8-AO8</f>
        <v>448.33999999999895</v>
      </c>
      <c r="AQ8" s="120"/>
      <c r="AR8" s="12"/>
      <c r="AS8" s="32"/>
      <c r="AT8" s="20"/>
      <c r="AU8" s="20"/>
      <c r="AV8" s="20"/>
      <c r="AW8" s="20"/>
    </row>
    <row r="9" spans="1:49" x14ac:dyDescent="0.2">
      <c r="A9" s="197"/>
      <c r="B9" s="34">
        <v>2</v>
      </c>
      <c r="C9" s="11" t="s">
        <v>52</v>
      </c>
      <c r="D9" s="35">
        <v>20000</v>
      </c>
      <c r="E9" s="44">
        <v>3</v>
      </c>
      <c r="F9" s="35">
        <v>15309</v>
      </c>
      <c r="G9" s="36">
        <v>0.5</v>
      </c>
      <c r="H9" s="38">
        <v>4</v>
      </c>
      <c r="I9" s="35">
        <v>15964</v>
      </c>
      <c r="J9" s="35">
        <v>15344</v>
      </c>
      <c r="K9" s="40">
        <v>7.2999999999999995E-2</v>
      </c>
      <c r="L9" s="38">
        <f>J9*(1-K9)</f>
        <v>14223.888000000001</v>
      </c>
      <c r="M9" s="39">
        <v>0.85899999999999999</v>
      </c>
      <c r="N9" s="26">
        <f>L9*M9</f>
        <v>12218.319792</v>
      </c>
      <c r="O9" s="37">
        <v>7.6999999999999999E-2</v>
      </c>
      <c r="P9" s="26">
        <f>L9*O9</f>
        <v>1095.239376</v>
      </c>
      <c r="Q9" s="40">
        <v>6.4000000000000001E-2</v>
      </c>
      <c r="R9" s="26">
        <f>L9*Q9</f>
        <v>910.32883200000003</v>
      </c>
      <c r="S9" s="40">
        <v>0.18</v>
      </c>
      <c r="T9" s="26">
        <f>L9*S9</f>
        <v>2560.2998400000001</v>
      </c>
      <c r="U9" s="40">
        <v>0.53400000000000003</v>
      </c>
      <c r="V9" s="26">
        <f>L9*U9</f>
        <v>7595.5561920000009</v>
      </c>
      <c r="W9" s="40">
        <v>0.4</v>
      </c>
      <c r="X9" s="26">
        <f>W9*L9</f>
        <v>5689.5552000000007</v>
      </c>
      <c r="Y9" s="41">
        <v>3.2200000000000002E-3</v>
      </c>
      <c r="Z9" s="18">
        <f>L9*Y9</f>
        <v>45.800919360000009</v>
      </c>
      <c r="AA9" s="28">
        <f>IF(J9&gt;0,(AC9+AM9)/J9,0)</f>
        <v>3.1108711835245049E-3</v>
      </c>
      <c r="AB9" s="41">
        <v>3.8000000000000002E-4</v>
      </c>
      <c r="AC9" s="38">
        <f>AB9*L9</f>
        <v>5.4050774400000003</v>
      </c>
      <c r="AD9" s="29">
        <v>0.21929999999999999</v>
      </c>
      <c r="AE9" s="42">
        <f>AH9*(1-AK9)*AD9</f>
        <v>42.002529000000003</v>
      </c>
      <c r="AF9" s="29">
        <f>IF(AND(AD9&gt;0,AB9&gt;0,Y9&gt;0),((Y9-AB9)*AD9)/((AD9-AB9)*Y9),0)</f>
        <v>0.88351852629452543</v>
      </c>
      <c r="AG9" s="30">
        <f t="shared" si="0"/>
        <v>0.87935974380357407</v>
      </c>
      <c r="AH9" s="35">
        <v>214</v>
      </c>
      <c r="AI9" s="167"/>
      <c r="AJ9" s="175"/>
      <c r="AK9" s="40">
        <v>0.105</v>
      </c>
      <c r="AL9" s="39">
        <v>0.221</v>
      </c>
      <c r="AM9" s="42">
        <f t="shared" si="1"/>
        <v>42.328130000000002</v>
      </c>
      <c r="AN9" s="18">
        <v>1.8</v>
      </c>
      <c r="AO9" s="18"/>
      <c r="AP9" s="134">
        <f>AP8+AH9-AO9</f>
        <v>662.33999999999901</v>
      </c>
      <c r="AQ9" s="123"/>
      <c r="AR9" s="44"/>
      <c r="AS9" s="49"/>
      <c r="AT9" s="42"/>
      <c r="AU9" s="42"/>
      <c r="AV9" s="42"/>
      <c r="AW9" s="42"/>
    </row>
    <row r="10" spans="1:49" x14ac:dyDescent="0.2">
      <c r="A10" s="197"/>
      <c r="B10" s="34">
        <v>3</v>
      </c>
      <c r="C10" s="11" t="s">
        <v>53</v>
      </c>
      <c r="D10" s="44">
        <v>22498</v>
      </c>
      <c r="E10" s="44">
        <v>1</v>
      </c>
      <c r="F10" s="44">
        <v>18261</v>
      </c>
      <c r="G10" s="38">
        <v>0.6</v>
      </c>
      <c r="H10" s="38">
        <v>3.6</v>
      </c>
      <c r="I10" s="44">
        <v>19242</v>
      </c>
      <c r="J10" s="44">
        <v>15271</v>
      </c>
      <c r="K10" s="40">
        <v>7.6999999999999999E-2</v>
      </c>
      <c r="L10" s="38">
        <f>J10*(1-K10)</f>
        <v>14095.133</v>
      </c>
      <c r="M10" s="29">
        <v>0.78400000000000003</v>
      </c>
      <c r="N10" s="26">
        <f>L10*M10</f>
        <v>11050.584272</v>
      </c>
      <c r="O10" s="40">
        <v>0.19</v>
      </c>
      <c r="P10" s="26">
        <f>L10*O10</f>
        <v>2678.0752699999998</v>
      </c>
      <c r="Q10" s="40">
        <v>2.5999999999999999E-2</v>
      </c>
      <c r="R10" s="26">
        <f>L10*Q10</f>
        <v>366.47345799999999</v>
      </c>
      <c r="S10" s="40">
        <v>0.17699999999999999</v>
      </c>
      <c r="T10" s="26">
        <f>L10*S10</f>
        <v>2494.8385409999996</v>
      </c>
      <c r="U10" s="40">
        <v>0.53400000000000003</v>
      </c>
      <c r="V10" s="26">
        <f>L10*U10</f>
        <v>7526.8010220000006</v>
      </c>
      <c r="W10" s="40">
        <v>0.4</v>
      </c>
      <c r="X10" s="26">
        <f>W10*L10</f>
        <v>5638.0532000000003</v>
      </c>
      <c r="Y10" s="48">
        <v>3.1800000000000001E-3</v>
      </c>
      <c r="Z10" s="18">
        <f>L10*Y10</f>
        <v>44.822522939999999</v>
      </c>
      <c r="AA10" s="28">
        <f>IF(J10&gt;0,(AC10+AM10)/J10,0)</f>
        <v>3.3375156237312555E-3</v>
      </c>
      <c r="AB10" s="48">
        <v>3.3E-4</v>
      </c>
      <c r="AC10" s="38">
        <f>AB10*L10</f>
        <v>4.6513938899999996</v>
      </c>
      <c r="AD10" s="29">
        <v>0.23050000000000001</v>
      </c>
      <c r="AE10" s="42">
        <f>AH10*(1-AK10)*AD10</f>
        <v>47.196258</v>
      </c>
      <c r="AF10" s="29">
        <f>IF(AND(AD10&gt;0,AB10&gt;0,Y10&gt;0),((Y10-AB10)*AD10)/((AD10-AB10)*Y10),0)</f>
        <v>0.89751135542966198</v>
      </c>
      <c r="AG10" s="30">
        <f t="shared" si="0"/>
        <v>0.90244061629866612</v>
      </c>
      <c r="AH10" s="44">
        <v>226</v>
      </c>
      <c r="AI10" s="168"/>
      <c r="AJ10" s="176"/>
      <c r="AK10" s="40">
        <v>9.4E-2</v>
      </c>
      <c r="AL10" s="29">
        <v>0.22620000000000001</v>
      </c>
      <c r="AM10" s="42">
        <f t="shared" si="1"/>
        <v>46.315807200000002</v>
      </c>
      <c r="AN10" s="18">
        <v>1.68</v>
      </c>
      <c r="AO10" s="18"/>
      <c r="AP10" s="134">
        <f>AP9+AH10-AO10</f>
        <v>888.33999999999901</v>
      </c>
      <c r="AQ10" s="123"/>
      <c r="AR10" s="44"/>
      <c r="AS10" s="49"/>
      <c r="AT10" s="42"/>
      <c r="AU10" s="42"/>
      <c r="AV10" s="42"/>
      <c r="AW10" s="42"/>
    </row>
    <row r="11" spans="1:49" s="22" customFormat="1" ht="13.5" thickBot="1" x14ac:dyDescent="0.25">
      <c r="A11" s="198"/>
      <c r="B11" s="50" t="s">
        <v>38</v>
      </c>
      <c r="C11" s="51"/>
      <c r="D11" s="52">
        <f>SUM(D8:D10)</f>
        <v>48620</v>
      </c>
      <c r="E11" s="52"/>
      <c r="F11" s="52">
        <f>SUM(F8:F10)</f>
        <v>44272</v>
      </c>
      <c r="G11" s="53"/>
      <c r="H11" s="53"/>
      <c r="I11" s="52">
        <f>SUM(I8:I10)</f>
        <v>47534</v>
      </c>
      <c r="J11" s="52">
        <f>SUM(J8:J10)</f>
        <v>45357</v>
      </c>
      <c r="K11" s="21">
        <f>IF(J11&gt;0,(J8*K8+J9*K9+J10*K10)/J11,0)</f>
        <v>7.3371673611570432E-2</v>
      </c>
      <c r="L11" s="53">
        <f>L8+L9+L10</f>
        <v>42029.080999999998</v>
      </c>
      <c r="M11" s="54">
        <f>IF(L11&gt;0,N11/L11,0)</f>
        <v>0.80546777560994021</v>
      </c>
      <c r="N11" s="55">
        <f>N8+N9+N10</f>
        <v>33853.070383999999</v>
      </c>
      <c r="O11" s="21">
        <f>IF(L11&gt;0,P11/L11,0)</f>
        <v>0.13446862818627892</v>
      </c>
      <c r="P11" s="55">
        <f>P8+P9+P10</f>
        <v>5651.592866</v>
      </c>
      <c r="Q11" s="21">
        <f>IF(L11&gt;0,R11/L11,0)</f>
        <v>6.0063596203780906E-2</v>
      </c>
      <c r="R11" s="55">
        <f>R8+R9+R10</f>
        <v>2524.4177500000001</v>
      </c>
      <c r="S11" s="21">
        <f>IF(L11&gt;0,T11/L11,0)</f>
        <v>0.18062492208668562</v>
      </c>
      <c r="T11" s="55">
        <f>T8+T9+T10</f>
        <v>7591.4994809999989</v>
      </c>
      <c r="U11" s="21">
        <f>IF(L11&gt;0,V11/L11,0)</f>
        <v>0.52845452971003581</v>
      </c>
      <c r="V11" s="55">
        <f>V8+V9+V10</f>
        <v>22210.458234000002</v>
      </c>
      <c r="W11" s="21">
        <f>IF(L11&gt;0,X11/L11,0)</f>
        <v>0.40000000000000008</v>
      </c>
      <c r="X11" s="55">
        <f>X8+X9+X10</f>
        <v>16811.632400000002</v>
      </c>
      <c r="Y11" s="56">
        <f>IF(L11&gt;0,Z11/L11,0)</f>
        <v>3.1967992281344438E-3</v>
      </c>
      <c r="Z11" s="57">
        <f>SUM(Z8:Z10)</f>
        <v>134.35853370000001</v>
      </c>
      <c r="AA11" s="63">
        <f>IF(L11&gt;0,(AA8*L8+AA9*L9+AA10*L10)/L11,0)</f>
        <v>2.9298842711538236E-3</v>
      </c>
      <c r="AB11" s="56">
        <f>IF(J11&gt;0,(J8*AB8+J9*AB9+J10*AB10)/J11,0)</f>
        <v>3.5341512886654763E-4</v>
      </c>
      <c r="AC11" s="53">
        <f>SUM(AC8:AC10)</f>
        <v>14.85499233</v>
      </c>
      <c r="AD11" s="54">
        <f>IF(J11&gt;0,(J8*AD8+J9*AD9+J10*AD10)/J11,0)</f>
        <v>0.22151076349846774</v>
      </c>
      <c r="AE11" s="59">
        <f>SUM(AE8:AE10)</f>
        <v>118.509783</v>
      </c>
      <c r="AF11" s="54">
        <f>IF(AND(Z11&gt;0),((Z8*AF8+Z9*AF9+Z10*AF10)/Z11),0)</f>
        <v>0.89086184478881703</v>
      </c>
      <c r="AG11" s="58">
        <f t="shared" si="0"/>
        <v>0.88078449103318679</v>
      </c>
      <c r="AH11" s="52">
        <f>SUM(AH8:AH10)</f>
        <v>592</v>
      </c>
      <c r="AI11" s="169"/>
      <c r="AJ11" s="177"/>
      <c r="AK11" s="21">
        <f>IF(AH11&gt;0,(AK8*AH8+AK9*AH9+AK10*AH10)/AH11,0)</f>
        <v>9.9773648648648655E-2</v>
      </c>
      <c r="AL11" s="54">
        <f>IF(J11&gt;0,(AL8*J8+AL9*J9+AL10*J10)/J11,0)</f>
        <v>0.22096314130123243</v>
      </c>
      <c r="AM11" s="59">
        <f>SUM(AM8:AM10)</f>
        <v>118.09158120000001</v>
      </c>
      <c r="AN11" s="57"/>
      <c r="AO11" s="57">
        <f>SUM(AO8:AO10)</f>
        <v>506.8</v>
      </c>
      <c r="AP11" s="124"/>
      <c r="AQ11" s="125">
        <f>AP10</f>
        <v>888.33999999999901</v>
      </c>
      <c r="AR11" s="52">
        <f>SUM(AR8:AR10)</f>
        <v>0</v>
      </c>
      <c r="AS11" s="60"/>
      <c r="AT11" s="59"/>
      <c r="AU11" s="59"/>
      <c r="AV11" s="59"/>
      <c r="AW11" s="59"/>
    </row>
    <row r="12" spans="1:49" x14ac:dyDescent="0.2">
      <c r="A12" s="196">
        <v>3</v>
      </c>
      <c r="B12" s="23">
        <v>1</v>
      </c>
      <c r="C12" s="11" t="s">
        <v>54</v>
      </c>
      <c r="D12" s="12">
        <v>5963</v>
      </c>
      <c r="E12" s="12">
        <v>1</v>
      </c>
      <c r="F12" s="12">
        <v>10062</v>
      </c>
      <c r="G12" s="13">
        <v>0.5</v>
      </c>
      <c r="H12" s="13">
        <v>2.9</v>
      </c>
      <c r="I12" s="12">
        <v>10790</v>
      </c>
      <c r="J12" s="12">
        <v>15331</v>
      </c>
      <c r="K12" s="14">
        <v>7.6999999999999999E-2</v>
      </c>
      <c r="L12" s="25">
        <f>J12*(1-K12)</f>
        <v>14150.513000000001</v>
      </c>
      <c r="M12" s="15">
        <v>0.75700000000000001</v>
      </c>
      <c r="N12" s="26">
        <f>L12*M12</f>
        <v>10711.938341000001</v>
      </c>
      <c r="O12" s="14">
        <v>0.13100000000000001</v>
      </c>
      <c r="P12" s="26">
        <f>L12*O12</f>
        <v>1853.7172030000002</v>
      </c>
      <c r="Q12" s="16">
        <v>0.112</v>
      </c>
      <c r="R12" s="26">
        <f>L12*Q12</f>
        <v>1584.8574560000002</v>
      </c>
      <c r="S12" s="16">
        <v>0.18099999999999999</v>
      </c>
      <c r="T12" s="26">
        <f>L12*S12</f>
        <v>2561.2428530000002</v>
      </c>
      <c r="U12" s="16">
        <v>0.52700000000000002</v>
      </c>
      <c r="V12" s="26">
        <f>L12*U12</f>
        <v>7457.3203510000012</v>
      </c>
      <c r="W12" s="16">
        <v>0.4</v>
      </c>
      <c r="X12" s="26">
        <f>W12*L12</f>
        <v>5660.2052000000003</v>
      </c>
      <c r="Y12" s="17">
        <v>3.2699999999999999E-3</v>
      </c>
      <c r="Z12" s="61">
        <f>L12*Y12</f>
        <v>46.272177509999999</v>
      </c>
      <c r="AA12" s="28">
        <f>IF(J12&gt;0,(AC12+AM12)/J12,0)</f>
        <v>2.5675793340290912E-3</v>
      </c>
      <c r="AB12" s="17">
        <v>2.9E-4</v>
      </c>
      <c r="AC12" s="25">
        <f>AB12*L12</f>
        <v>4.1036487700000004</v>
      </c>
      <c r="AD12" s="141">
        <v>0.22009999999999999</v>
      </c>
      <c r="AE12" s="31">
        <f>AH12*(1-AK12)*AD12</f>
        <v>34.973889999999997</v>
      </c>
      <c r="AF12" s="29">
        <f>IF(AND(AD12&gt;0,AB12&gt;0,Y12&gt;0),((Y12-AB12)*AD12)/((AD12-AB12)*Y12),0)</f>
        <v>0.91251730191782254</v>
      </c>
      <c r="AG12" s="62">
        <f t="shared" si="0"/>
        <v>0.88821395155375826</v>
      </c>
      <c r="AH12" s="12">
        <v>175</v>
      </c>
      <c r="AI12" s="170"/>
      <c r="AJ12" s="174"/>
      <c r="AK12" s="14">
        <v>9.1999999999999998E-2</v>
      </c>
      <c r="AL12" s="15">
        <v>0.22189999999999999</v>
      </c>
      <c r="AM12" s="31">
        <f t="shared" si="1"/>
        <v>35.259909999999998</v>
      </c>
      <c r="AN12" s="19">
        <v>1.6</v>
      </c>
      <c r="AO12" s="19">
        <v>503.96</v>
      </c>
      <c r="AP12" s="119">
        <f>AP10+AH12-AO12</f>
        <v>559.37999999999897</v>
      </c>
      <c r="AQ12" s="120"/>
      <c r="AR12" s="12"/>
      <c r="AS12" s="32"/>
      <c r="AT12" s="20"/>
      <c r="AU12" s="20"/>
      <c r="AV12" s="20"/>
      <c r="AW12" s="20"/>
    </row>
    <row r="13" spans="1:49" x14ac:dyDescent="0.2">
      <c r="A13" s="197"/>
      <c r="B13" s="34">
        <v>2</v>
      </c>
      <c r="C13" s="11" t="s">
        <v>50</v>
      </c>
      <c r="D13" s="35">
        <v>19200</v>
      </c>
      <c r="E13" s="44">
        <v>4</v>
      </c>
      <c r="F13" s="35">
        <v>16852</v>
      </c>
      <c r="G13" s="36">
        <v>0.6</v>
      </c>
      <c r="H13" s="38">
        <v>2.9</v>
      </c>
      <c r="I13" s="35">
        <v>17788</v>
      </c>
      <c r="J13" s="35">
        <v>15395</v>
      </c>
      <c r="K13" s="40">
        <v>6.6000000000000003E-2</v>
      </c>
      <c r="L13" s="38">
        <f>J13*(1-K13)</f>
        <v>14378.929999999998</v>
      </c>
      <c r="M13" s="39">
        <v>0.83799999999999997</v>
      </c>
      <c r="N13" s="26">
        <f>L13*M13</f>
        <v>12049.543339999998</v>
      </c>
      <c r="O13" s="37">
        <v>8.6999999999999994E-2</v>
      </c>
      <c r="P13" s="26">
        <f>L13*O13</f>
        <v>1250.9669099999999</v>
      </c>
      <c r="Q13" s="40">
        <v>7.4999999999999997E-2</v>
      </c>
      <c r="R13" s="26">
        <f>L13*Q13</f>
        <v>1078.4197499999998</v>
      </c>
      <c r="S13" s="40">
        <v>0.17299999999999999</v>
      </c>
      <c r="T13" s="26">
        <f>L13*S13</f>
        <v>2487.5548899999994</v>
      </c>
      <c r="U13" s="40">
        <v>0.53800000000000003</v>
      </c>
      <c r="V13" s="26">
        <f>L13*U13</f>
        <v>7735.8643400000001</v>
      </c>
      <c r="W13" s="40">
        <v>0.4</v>
      </c>
      <c r="X13" s="26">
        <f>W13*L13</f>
        <v>5751.5720000000001</v>
      </c>
      <c r="Y13" s="41">
        <v>3.2699999999999999E-3</v>
      </c>
      <c r="Z13" s="18">
        <f>L13*Y13</f>
        <v>47.019101099999993</v>
      </c>
      <c r="AA13" s="28">
        <f>IF(J13&gt;0,(AC13+AM13)/J13,0)</f>
        <v>3.188550438454044E-3</v>
      </c>
      <c r="AB13" s="41">
        <v>2.9999999999999997E-4</v>
      </c>
      <c r="AC13" s="38">
        <f>AB13*L13</f>
        <v>4.3136789999999996</v>
      </c>
      <c r="AD13" s="29">
        <v>0.22059999999999999</v>
      </c>
      <c r="AE13" s="42">
        <f>AH13*(1-AK13)*AD13</f>
        <v>45.018945000000002</v>
      </c>
      <c r="AF13" s="29">
        <f>IF(AND(AD13&gt;0,AB13&gt;0,Y13&gt;0),((Y13-AB13)*AD13)/((AD13-AB13)*Y13),0)</f>
        <v>0.90949372623653313</v>
      </c>
      <c r="AG13" s="30">
        <f t="shared" si="0"/>
        <v>0.90715376993625285</v>
      </c>
      <c r="AH13" s="35">
        <v>225</v>
      </c>
      <c r="AI13" s="167"/>
      <c r="AJ13" s="175"/>
      <c r="AK13" s="40">
        <v>9.2999999999999999E-2</v>
      </c>
      <c r="AL13" s="39">
        <v>0.21940000000000001</v>
      </c>
      <c r="AM13" s="42">
        <f t="shared" si="1"/>
        <v>44.774055000000004</v>
      </c>
      <c r="AN13" s="18">
        <v>1.8</v>
      </c>
      <c r="AO13" s="18"/>
      <c r="AP13" s="134">
        <f>AP12+AH13-AO13</f>
        <v>784.37999999999897</v>
      </c>
      <c r="AQ13" s="123"/>
      <c r="AR13" s="44"/>
      <c r="AS13" s="49"/>
      <c r="AT13" s="42"/>
      <c r="AU13" s="42"/>
      <c r="AV13" s="42"/>
      <c r="AW13" s="42"/>
    </row>
    <row r="14" spans="1:49" x14ac:dyDescent="0.2">
      <c r="A14" s="197"/>
      <c r="B14" s="34">
        <v>3</v>
      </c>
      <c r="C14" s="11" t="s">
        <v>53</v>
      </c>
      <c r="D14" s="44">
        <v>15579</v>
      </c>
      <c r="E14" s="44">
        <v>6</v>
      </c>
      <c r="F14" s="44">
        <v>17426</v>
      </c>
      <c r="G14" s="38">
        <v>0.9</v>
      </c>
      <c r="H14" s="38">
        <v>2.9</v>
      </c>
      <c r="I14" s="44">
        <v>18597</v>
      </c>
      <c r="J14" s="44">
        <v>15372</v>
      </c>
      <c r="K14" s="40">
        <v>6.6000000000000003E-2</v>
      </c>
      <c r="L14" s="38">
        <f>J14*(1-K14)</f>
        <v>14357.447999999999</v>
      </c>
      <c r="M14" s="29">
        <v>0.78900000000000003</v>
      </c>
      <c r="N14" s="26">
        <f>L14*M14</f>
        <v>11328.026472</v>
      </c>
      <c r="O14" s="40">
        <v>0.19400000000000001</v>
      </c>
      <c r="P14" s="26">
        <f>L14*O14</f>
        <v>2785.3449119999996</v>
      </c>
      <c r="Q14" s="40">
        <v>1.7000000000000001E-2</v>
      </c>
      <c r="R14" s="26">
        <f>L14*Q14</f>
        <v>244.076616</v>
      </c>
      <c r="S14" s="40">
        <v>0.17699999999999999</v>
      </c>
      <c r="T14" s="26">
        <f>L14*S14</f>
        <v>2541.2682959999997</v>
      </c>
      <c r="U14" s="40">
        <v>0.53400000000000003</v>
      </c>
      <c r="V14" s="26">
        <f>L14*U14</f>
        <v>7666.8772319999998</v>
      </c>
      <c r="W14" s="40">
        <v>0.41</v>
      </c>
      <c r="X14" s="26">
        <f>W14*L14</f>
        <v>5886.5536799999991</v>
      </c>
      <c r="Y14" s="48">
        <v>3.2499999999999999E-3</v>
      </c>
      <c r="Z14" s="18">
        <f>L14*Y14</f>
        <v>46.661705999999995</v>
      </c>
      <c r="AA14" s="28">
        <f>IF(J14&gt;0,(AC14+AM14)/J14,0)</f>
        <v>3.0290854488680716E-3</v>
      </c>
      <c r="AB14" s="48">
        <v>2.9E-4</v>
      </c>
      <c r="AC14" s="38">
        <f>AB14*L14</f>
        <v>4.1636599199999997</v>
      </c>
      <c r="AD14" s="29">
        <v>0.21990000000000001</v>
      </c>
      <c r="AE14" s="42">
        <f>AH14*(1-AK14)*AD14</f>
        <v>41.091393600000004</v>
      </c>
      <c r="AF14" s="29">
        <f>IF(AND(AD14&gt;0,AB14&gt;0,Y14&gt;0),((Y14-AB14)*AD14)/((AD14-AB14)*Y14),0)</f>
        <v>0.91197192225378565</v>
      </c>
      <c r="AG14" s="30">
        <f t="shared" si="0"/>
        <v>0.9054187442498115</v>
      </c>
      <c r="AH14" s="44">
        <v>204</v>
      </c>
      <c r="AI14" s="168"/>
      <c r="AJ14" s="176"/>
      <c r="AK14" s="40">
        <v>8.4000000000000005E-2</v>
      </c>
      <c r="AL14" s="29">
        <v>0.22689999999999999</v>
      </c>
      <c r="AM14" s="42">
        <f t="shared" si="1"/>
        <v>42.399441599999996</v>
      </c>
      <c r="AN14" s="18">
        <v>1.65</v>
      </c>
      <c r="AO14" s="18"/>
      <c r="AP14" s="134">
        <f>AP13+AH14-AO14</f>
        <v>988.37999999999897</v>
      </c>
      <c r="AQ14" s="123"/>
      <c r="AR14" s="44"/>
      <c r="AS14" s="49"/>
      <c r="AT14" s="42"/>
      <c r="AU14" s="42"/>
      <c r="AV14" s="42"/>
      <c r="AW14" s="42"/>
    </row>
    <row r="15" spans="1:49" s="22" customFormat="1" ht="13.5" thickBot="1" x14ac:dyDescent="0.25">
      <c r="A15" s="198"/>
      <c r="B15" s="50" t="s">
        <v>38</v>
      </c>
      <c r="C15" s="51"/>
      <c r="D15" s="52">
        <f>SUM(D12:D14)</f>
        <v>40742</v>
      </c>
      <c r="E15" s="52"/>
      <c r="F15" s="52">
        <f>SUM(F12:F14)</f>
        <v>44340</v>
      </c>
      <c r="G15" s="53"/>
      <c r="H15" s="53"/>
      <c r="I15" s="52">
        <f>SUM(I12:I14)</f>
        <v>47175</v>
      </c>
      <c r="J15" s="52">
        <f>SUM(J12:J14)</f>
        <v>46098</v>
      </c>
      <c r="K15" s="21">
        <f>IF(J15&gt;0,(J12*K12+J13*K13+J14*K14)/J15,0)</f>
        <v>6.9658314894355505E-2</v>
      </c>
      <c r="L15" s="53">
        <f>L12+L13+L14</f>
        <v>42886.890999999996</v>
      </c>
      <c r="M15" s="54">
        <f>IF(L15&gt;0,N15/L15,0)</f>
        <v>0.7948701190067613</v>
      </c>
      <c r="N15" s="55">
        <f>N12+N13+N14</f>
        <v>34089.508152999995</v>
      </c>
      <c r="O15" s="21">
        <f>IF(L15&gt;0,P15/L15,0)</f>
        <v>0.13733868060055929</v>
      </c>
      <c r="P15" s="55">
        <f>P12+P13+P14</f>
        <v>5890.0290249999998</v>
      </c>
      <c r="Q15" s="21">
        <f>IF(L15&gt;0,R15/L15,0)</f>
        <v>6.7791200392679427E-2</v>
      </c>
      <c r="R15" s="55">
        <f>R12+R13+R14</f>
        <v>2907.3538219999996</v>
      </c>
      <c r="S15" s="21">
        <f>IF(L15&gt;0,T15/L15,0)</f>
        <v>0.17697869586769532</v>
      </c>
      <c r="T15" s="55">
        <f>T12+T13+T14</f>
        <v>7590.0660389999994</v>
      </c>
      <c r="U15" s="21">
        <f>IF(L15&gt;0,V15/L15,0)</f>
        <v>0.53303145529947604</v>
      </c>
      <c r="V15" s="55">
        <f>V12+V13+V14</f>
        <v>22860.061923000001</v>
      </c>
      <c r="W15" s="21">
        <f>IF(L15&gt;0,X15/L15,0)</f>
        <v>0.40334774745038066</v>
      </c>
      <c r="X15" s="55">
        <f>X12+X13+X14</f>
        <v>17298.330880000001</v>
      </c>
      <c r="Y15" s="56">
        <f>IF(L15&gt;0,Z15/L15,0)</f>
        <v>3.2633045050992388E-3</v>
      </c>
      <c r="Z15" s="57">
        <f>SUM(Z12:Z14)</f>
        <v>139.95298460999999</v>
      </c>
      <c r="AA15" s="63">
        <f>IF(L15&gt;0,(AA12*L12+AA13*L13+AA14*L14)/L15,0)</f>
        <v>2.9302764129111153E-3</v>
      </c>
      <c r="AB15" s="56">
        <f>IF(J15&gt;0,(J12*AB12+J13*AB13+J14*AB14)/J15,0)</f>
        <v>2.9333962427871053E-4</v>
      </c>
      <c r="AC15" s="53">
        <f>SUM(AC12:AC14)</f>
        <v>12.580987690000001</v>
      </c>
      <c r="AD15" s="54">
        <f>IF(J15&gt;0,(J12*AD12+J13*AD13+J14*AD14)/J15,0)</f>
        <v>0.22020028851577075</v>
      </c>
      <c r="AE15" s="59">
        <f>SUM(AE12:AE14)</f>
        <v>121.0842286</v>
      </c>
      <c r="AF15" s="54">
        <f>IF(AND(Z15&gt;0),((Z12*AF12+Z13*AF13+Z14*AF14)/Z15),0)</f>
        <v>0.9113196557464972</v>
      </c>
      <c r="AG15" s="58">
        <f t="shared" si="0"/>
        <v>0.90108025810998771</v>
      </c>
      <c r="AH15" s="52">
        <f>SUM(AH12:AH14)</f>
        <v>604</v>
      </c>
      <c r="AI15" s="169"/>
      <c r="AJ15" s="177"/>
      <c r="AK15" s="21">
        <f>IF(AH15&gt;0,(AK12*AH12+AK13*AH13+AK14*AH14)/AH15,0)</f>
        <v>8.9670529801324519E-2</v>
      </c>
      <c r="AL15" s="54">
        <f>IF(J15&gt;0,(AL12*J12+AL13*J13+AL14*J14)/J15,0)</f>
        <v>0.22273241138444186</v>
      </c>
      <c r="AM15" s="59">
        <f>SUM(AM12:AM14)</f>
        <v>122.43340659999998</v>
      </c>
      <c r="AN15" s="57"/>
      <c r="AO15" s="57">
        <f>SUM(AO12:AO14)</f>
        <v>503.96</v>
      </c>
      <c r="AP15" s="124"/>
      <c r="AQ15" s="125">
        <f>AP14</f>
        <v>988.37999999999897</v>
      </c>
      <c r="AR15" s="52">
        <f>SUM(AR12:AR14)</f>
        <v>0</v>
      </c>
      <c r="AS15" s="60"/>
      <c r="AT15" s="59"/>
      <c r="AU15" s="59"/>
      <c r="AV15" s="59"/>
      <c r="AW15" s="59"/>
    </row>
    <row r="16" spans="1:49" x14ac:dyDescent="0.2">
      <c r="A16" s="196">
        <v>4</v>
      </c>
      <c r="B16" s="23">
        <v>1</v>
      </c>
      <c r="C16" s="11" t="s">
        <v>54</v>
      </c>
      <c r="D16" s="12">
        <v>20000</v>
      </c>
      <c r="E16" s="12">
        <v>1</v>
      </c>
      <c r="F16" s="12">
        <v>16155</v>
      </c>
      <c r="G16" s="13">
        <v>0.2</v>
      </c>
      <c r="H16" s="13">
        <v>2.7</v>
      </c>
      <c r="I16" s="12">
        <v>17395</v>
      </c>
      <c r="J16" s="12">
        <v>15374</v>
      </c>
      <c r="K16" s="14">
        <v>6.9000000000000006E-2</v>
      </c>
      <c r="L16" s="25">
        <f>J16*(1-K16)</f>
        <v>14313.194000000001</v>
      </c>
      <c r="M16" s="15">
        <v>0.76900000000000002</v>
      </c>
      <c r="N16" s="26">
        <f>L16*M16</f>
        <v>11006.846186000001</v>
      </c>
      <c r="O16" s="14">
        <v>0.09</v>
      </c>
      <c r="P16" s="26">
        <f>L16*O16</f>
        <v>1288.1874600000001</v>
      </c>
      <c r="Q16" s="16">
        <v>0.14099999999999999</v>
      </c>
      <c r="R16" s="26">
        <f>L16*Q16</f>
        <v>2018.1603540000001</v>
      </c>
      <c r="S16" s="16">
        <v>0.183</v>
      </c>
      <c r="T16" s="26">
        <f>L16*S16</f>
        <v>2619.3145020000002</v>
      </c>
      <c r="U16" s="16">
        <v>0.54600000000000004</v>
      </c>
      <c r="V16" s="26">
        <f>L16*U16</f>
        <v>7815.0039240000015</v>
      </c>
      <c r="W16" s="16">
        <v>0.4</v>
      </c>
      <c r="X16" s="26">
        <f>W16*L16</f>
        <v>5725.2776000000013</v>
      </c>
      <c r="Y16" s="17">
        <v>3.2100000000000002E-3</v>
      </c>
      <c r="Z16" s="61">
        <f>L16*Y16</f>
        <v>45.945352740000004</v>
      </c>
      <c r="AA16" s="28">
        <f>IF(J16&gt;0,(AC16+AM16)/J16,0)</f>
        <v>3.0048778222973851E-3</v>
      </c>
      <c r="AB16" s="17">
        <v>2.5999999999999998E-4</v>
      </c>
      <c r="AC16" s="25">
        <f>AB16*L16</f>
        <v>3.7214304400000002</v>
      </c>
      <c r="AD16" s="141">
        <v>0.21970000000000001</v>
      </c>
      <c r="AE16" s="31">
        <f>AH16*(1-AK16)*AD16</f>
        <v>40.450285200000003</v>
      </c>
      <c r="AF16" s="29">
        <f>IF(AND(AD16&gt;0,AB16&gt;0,Y16&gt;0),((Y16-AB16)*AD16)/((AD16-AB16)*Y16),0)</f>
        <v>0.92009198151511129</v>
      </c>
      <c r="AG16" s="62">
        <f t="shared" si="0"/>
        <v>0.9145046705765929</v>
      </c>
      <c r="AH16" s="12">
        <v>201</v>
      </c>
      <c r="AI16" s="170"/>
      <c r="AJ16" s="174"/>
      <c r="AK16" s="14">
        <v>8.4000000000000005E-2</v>
      </c>
      <c r="AL16" s="135">
        <v>0.23069999999999999</v>
      </c>
      <c r="AM16" s="31">
        <f t="shared" si="1"/>
        <v>42.475561200000001</v>
      </c>
      <c r="AN16" s="19">
        <v>1.68</v>
      </c>
      <c r="AO16" s="19"/>
      <c r="AP16" s="119">
        <f>AP14+AH16-AO16</f>
        <v>1189.379999999999</v>
      </c>
      <c r="AQ16" s="120"/>
      <c r="AR16" s="12"/>
      <c r="AS16" s="32"/>
      <c r="AT16" s="20"/>
      <c r="AU16" s="20"/>
      <c r="AV16" s="20"/>
      <c r="AW16" s="20"/>
    </row>
    <row r="17" spans="1:49" x14ac:dyDescent="0.2">
      <c r="A17" s="197"/>
      <c r="B17" s="34">
        <v>2</v>
      </c>
      <c r="C17" s="11" t="s">
        <v>50</v>
      </c>
      <c r="D17" s="35">
        <v>19158</v>
      </c>
      <c r="E17" s="44">
        <v>1</v>
      </c>
      <c r="F17" s="35">
        <v>14217</v>
      </c>
      <c r="G17" s="36">
        <v>0.5</v>
      </c>
      <c r="H17" s="38">
        <v>2.9</v>
      </c>
      <c r="I17" s="35">
        <v>14890</v>
      </c>
      <c r="J17" s="35">
        <v>15463</v>
      </c>
      <c r="K17" s="40">
        <v>6.3E-2</v>
      </c>
      <c r="L17" s="38">
        <f>J17*(1-K17)</f>
        <v>14488.831</v>
      </c>
      <c r="M17" s="39">
        <v>0.77800000000000002</v>
      </c>
      <c r="N17" s="26">
        <f>L17*M17</f>
        <v>11272.310518</v>
      </c>
      <c r="O17" s="37">
        <v>0.14499999999999999</v>
      </c>
      <c r="P17" s="26">
        <f>L17*O17</f>
        <v>2100.8804949999999</v>
      </c>
      <c r="Q17" s="40">
        <v>7.6999999999999999E-2</v>
      </c>
      <c r="R17" s="26">
        <f>L17*Q17</f>
        <v>1115.639987</v>
      </c>
      <c r="S17" s="40">
        <v>0.188</v>
      </c>
      <c r="T17" s="26">
        <f>L17*S17</f>
        <v>2723.900228</v>
      </c>
      <c r="U17" s="40">
        <v>0.52900000000000003</v>
      </c>
      <c r="V17" s="26">
        <f>L17*U17</f>
        <v>7664.5915990000003</v>
      </c>
      <c r="W17" s="40">
        <v>0.41</v>
      </c>
      <c r="X17" s="26">
        <f>W17*L17</f>
        <v>5940.4207099999994</v>
      </c>
      <c r="Y17" s="41">
        <v>3.2399999999999998E-3</v>
      </c>
      <c r="Z17" s="18">
        <f>L17*Y17</f>
        <v>46.943812439999995</v>
      </c>
      <c r="AA17" s="28">
        <f>IF(J17&gt;0,(AC17+AM17)/J17,0)</f>
        <v>3.0311838297872344E-3</v>
      </c>
      <c r="AB17" s="41">
        <v>2.5999999999999998E-4</v>
      </c>
      <c r="AC17" s="38">
        <f>AB17*L17</f>
        <v>3.7670960599999996</v>
      </c>
      <c r="AD17" s="29">
        <v>0.215</v>
      </c>
      <c r="AE17" s="42">
        <f>AH17*(1-AK17)*AD17</f>
        <v>40.240475000000004</v>
      </c>
      <c r="AF17" s="29">
        <f>IF(AND(AD17&gt;0,AB17&gt;0,Y17&gt;0),((Y17-AB17)*AD17)/((AD17-AB17)*Y17),0)</f>
        <v>0.92086669265272858</v>
      </c>
      <c r="AG17" s="30">
        <f t="shared" si="0"/>
        <v>0.91525822366883303</v>
      </c>
      <c r="AH17" s="35">
        <v>205</v>
      </c>
      <c r="AI17" s="167"/>
      <c r="AJ17" s="175"/>
      <c r="AK17" s="40">
        <v>8.6999999999999994E-2</v>
      </c>
      <c r="AL17" s="136">
        <v>0.2303</v>
      </c>
      <c r="AM17" s="42">
        <f t="shared" si="1"/>
        <v>43.104099500000004</v>
      </c>
      <c r="AN17" s="18">
        <v>1.6</v>
      </c>
      <c r="AO17" s="18"/>
      <c r="AP17" s="134">
        <f>AP16+AH17-AO17</f>
        <v>1394.379999999999</v>
      </c>
      <c r="AQ17" s="123"/>
      <c r="AR17" s="44"/>
      <c r="AS17" s="49"/>
      <c r="AT17" s="42"/>
      <c r="AU17" s="42"/>
      <c r="AV17" s="42"/>
      <c r="AW17" s="42"/>
    </row>
    <row r="18" spans="1:49" x14ac:dyDescent="0.2">
      <c r="A18" s="197"/>
      <c r="B18" s="34">
        <v>3</v>
      </c>
      <c r="C18" s="11" t="s">
        <v>49</v>
      </c>
      <c r="D18" s="44">
        <v>15450</v>
      </c>
      <c r="E18" s="44">
        <v>2</v>
      </c>
      <c r="F18" s="44">
        <v>17104</v>
      </c>
      <c r="G18" s="38">
        <v>0.4</v>
      </c>
      <c r="H18" s="38">
        <v>3</v>
      </c>
      <c r="I18" s="44">
        <v>18053</v>
      </c>
      <c r="J18" s="44">
        <v>15415</v>
      </c>
      <c r="K18" s="40">
        <v>6.3E-2</v>
      </c>
      <c r="L18" s="38">
        <f>J18*(1-K18)</f>
        <v>14443.855000000001</v>
      </c>
      <c r="M18" s="29">
        <v>0.871</v>
      </c>
      <c r="N18" s="26">
        <f>L18*M18</f>
        <v>12580.597705000002</v>
      </c>
      <c r="O18" s="40">
        <v>0.107</v>
      </c>
      <c r="P18" s="26">
        <f>L18*O18</f>
        <v>1545.4924850000002</v>
      </c>
      <c r="Q18" s="40">
        <v>2.1999999999999999E-2</v>
      </c>
      <c r="R18" s="26">
        <f>L18*Q18</f>
        <v>317.76481000000001</v>
      </c>
      <c r="S18" s="40">
        <v>0.193</v>
      </c>
      <c r="T18" s="26">
        <f>L18*S18</f>
        <v>2787.6640150000003</v>
      </c>
      <c r="U18" s="40">
        <v>0.51300000000000001</v>
      </c>
      <c r="V18" s="26">
        <f>L18*U18</f>
        <v>7409.697615000001</v>
      </c>
      <c r="W18" s="40">
        <v>0.41</v>
      </c>
      <c r="X18" s="26">
        <f>W18*L18</f>
        <v>5921.9805500000002</v>
      </c>
      <c r="Y18" s="48">
        <v>3.3E-3</v>
      </c>
      <c r="Z18" s="18">
        <f>L18*Y18</f>
        <v>47.664721500000006</v>
      </c>
      <c r="AA18" s="28">
        <f>IF(J18&gt;0,(AC18+AM18)/J18,0)</f>
        <v>3.0556358481998052E-3</v>
      </c>
      <c r="AB18" s="48">
        <v>2.7999999999999998E-4</v>
      </c>
      <c r="AC18" s="38">
        <f>AB18*L18</f>
        <v>4.0442793999999997</v>
      </c>
      <c r="AD18" s="29">
        <v>0.21590000000000001</v>
      </c>
      <c r="AE18" s="42">
        <f>AH18*(1-AK18)*AD18</f>
        <v>41.152267200000004</v>
      </c>
      <c r="AF18" s="29">
        <f>IF(AND(AD18&gt;0,AB18&gt;0,Y18&gt;0),((Y18-AB18)*AD18)/((AD18-AB18)*Y18),0)</f>
        <v>0.91633991337172882</v>
      </c>
      <c r="AG18" s="30">
        <f t="shared" si="0"/>
        <v>0.90949334900992729</v>
      </c>
      <c r="AH18" s="44">
        <v>209</v>
      </c>
      <c r="AI18" s="168"/>
      <c r="AJ18" s="176"/>
      <c r="AK18" s="40">
        <v>8.7999999999999995E-2</v>
      </c>
      <c r="AL18" s="137">
        <v>0.22589999999999999</v>
      </c>
      <c r="AM18" s="42">
        <f t="shared" si="1"/>
        <v>43.0583472</v>
      </c>
      <c r="AN18" s="18">
        <v>1.68</v>
      </c>
      <c r="AO18" s="18"/>
      <c r="AP18" s="134">
        <f>AP17+AH18-AO18</f>
        <v>1603.379999999999</v>
      </c>
      <c r="AQ18" s="123"/>
      <c r="AR18" s="44"/>
      <c r="AS18" s="49"/>
      <c r="AT18" s="42"/>
      <c r="AU18" s="42"/>
      <c r="AV18" s="42"/>
      <c r="AW18" s="42"/>
    </row>
    <row r="19" spans="1:49" s="22" customFormat="1" ht="13.5" thickBot="1" x14ac:dyDescent="0.25">
      <c r="A19" s="198"/>
      <c r="B19" s="50" t="s">
        <v>38</v>
      </c>
      <c r="C19" s="51"/>
      <c r="D19" s="52">
        <f>SUM(D16:D18)</f>
        <v>54608</v>
      </c>
      <c r="E19" s="52"/>
      <c r="F19" s="52">
        <f>SUM(F16:F18)</f>
        <v>47476</v>
      </c>
      <c r="G19" s="53"/>
      <c r="H19" s="53"/>
      <c r="I19" s="52">
        <f>SUM(I16:I18)</f>
        <v>50338</v>
      </c>
      <c r="J19" s="52">
        <f>SUM(J16:J18)</f>
        <v>46252</v>
      </c>
      <c r="K19" s="21">
        <f>IF(J19&gt;0,(J16*K16+J17*K17+J18*K18)/J19,0)</f>
        <v>6.499437862146501E-2</v>
      </c>
      <c r="L19" s="53">
        <f>L16+L17+L18</f>
        <v>43245.880000000005</v>
      </c>
      <c r="M19" s="54">
        <f>IF(L19&gt;0,N19/L19,0)</f>
        <v>0.80608266981733279</v>
      </c>
      <c r="N19" s="55">
        <f>N16+N17+N18</f>
        <v>34859.754409000001</v>
      </c>
      <c r="O19" s="21">
        <f>IF(L19&gt;0,P19/L19,0)</f>
        <v>0.1141047526377079</v>
      </c>
      <c r="P19" s="55">
        <f>P16+P17+P18</f>
        <v>4934.5604400000002</v>
      </c>
      <c r="Q19" s="21">
        <f>IF(L19&gt;0,R19/L19,0)</f>
        <v>7.9812577544959198E-2</v>
      </c>
      <c r="R19" s="55">
        <f>R16+R17+R18</f>
        <v>3451.5651510000002</v>
      </c>
      <c r="S19" s="21">
        <f>IF(L19&gt;0,T19/L19,0)</f>
        <v>0.18801510675699049</v>
      </c>
      <c r="T19" s="55">
        <f>T16+T17+T18</f>
        <v>8130.878745</v>
      </c>
      <c r="U19" s="21">
        <f>IF(L19&gt;0,V19/L19,0)</f>
        <v>0.52928263080783644</v>
      </c>
      <c r="V19" s="55">
        <f>V16+V17+V18</f>
        <v>22889.293138000001</v>
      </c>
      <c r="W19" s="21">
        <f>IF(L19&gt;0,X19/L19,0)</f>
        <v>0.40669027569793925</v>
      </c>
      <c r="X19" s="55">
        <f>X16+X17+X18</f>
        <v>17587.67886</v>
      </c>
      <c r="Y19" s="56">
        <f>IF(L19&gt;0,Z19/L19,0)</f>
        <v>3.2501104539900678E-3</v>
      </c>
      <c r="Z19" s="57">
        <f>SUM(Z16:Z18)</f>
        <v>140.55388668000001</v>
      </c>
      <c r="AA19" s="63">
        <f>IF(L19&gt;0,(AA16*L16+AA17*L17+AA18*L18)/L19,0)</f>
        <v>3.0306440886567689E-3</v>
      </c>
      <c r="AB19" s="56">
        <f>IF(J19&gt;0,(J16*AB16+J17*AB17+J18*AB18)/J19,0)</f>
        <v>2.6666565770128858E-4</v>
      </c>
      <c r="AC19" s="53">
        <f>SUM(AC16:AC18)</f>
        <v>11.5328059</v>
      </c>
      <c r="AD19" s="54">
        <f>IF(J19&gt;0,(J16*AD16+J17*AD17+J18*AD18)/J19,0)</f>
        <v>0.21686221785003895</v>
      </c>
      <c r="AE19" s="59">
        <f>SUM(AE16:AE18)</f>
        <v>121.84302740000001</v>
      </c>
      <c r="AF19" s="54">
        <f>IF(AND(Z19&gt;0),((Z16*AF16+Z17*AF17+Z18*AF18)/Z19),0)</f>
        <v>0.91907832481639451</v>
      </c>
      <c r="AG19" s="58">
        <f t="shared" si="0"/>
        <v>0.91307364659519585</v>
      </c>
      <c r="AH19" s="52">
        <f>SUM(AH16:AH18)</f>
        <v>615</v>
      </c>
      <c r="AI19" s="169"/>
      <c r="AJ19" s="177"/>
      <c r="AK19" s="21">
        <f>IF(AH19&gt;0,(AK16*AH16+AK17*AH17+AK18*AH18)/AH19,0)</f>
        <v>8.6359349593495921E-2</v>
      </c>
      <c r="AL19" s="54">
        <f>IF(J19&gt;0,(AL16*J16+AL17*J17+AL18*J18)/J19,0)</f>
        <v>0.22896651388048084</v>
      </c>
      <c r="AM19" s="59">
        <f>SUM(AM16:AM18)</f>
        <v>128.63800789999999</v>
      </c>
      <c r="AN19" s="57"/>
      <c r="AO19" s="57">
        <f>SUM(AO16:AO18)</f>
        <v>0</v>
      </c>
      <c r="AP19" s="124"/>
      <c r="AQ19" s="125">
        <f>AP18</f>
        <v>1603.379999999999</v>
      </c>
      <c r="AR19" s="52">
        <f>SUM(AR16:AR18)</f>
        <v>0</v>
      </c>
      <c r="AS19" s="60"/>
      <c r="AT19" s="59"/>
      <c r="AU19" s="59"/>
      <c r="AV19" s="59"/>
      <c r="AW19" s="59"/>
    </row>
    <row r="20" spans="1:49" x14ac:dyDescent="0.2">
      <c r="A20" s="207">
        <v>5</v>
      </c>
      <c r="B20" s="23">
        <v>1</v>
      </c>
      <c r="C20" s="64" t="s">
        <v>52</v>
      </c>
      <c r="D20" s="12">
        <v>15000</v>
      </c>
      <c r="E20" s="12">
        <v>0</v>
      </c>
      <c r="F20" s="35">
        <v>17146</v>
      </c>
      <c r="G20" s="13">
        <v>0.3</v>
      </c>
      <c r="H20" s="13">
        <v>2.2000000000000002</v>
      </c>
      <c r="I20" s="12">
        <v>18327</v>
      </c>
      <c r="J20" s="12">
        <v>15487</v>
      </c>
      <c r="K20" s="14">
        <v>6.8000000000000005E-2</v>
      </c>
      <c r="L20" s="25">
        <f>J20*(1-K20)</f>
        <v>14433.883999999998</v>
      </c>
      <c r="M20" s="15">
        <v>0.77400000000000002</v>
      </c>
      <c r="N20" s="26">
        <f>L20*M20</f>
        <v>11171.826215999999</v>
      </c>
      <c r="O20" s="14">
        <v>0.17100000000000001</v>
      </c>
      <c r="P20" s="26">
        <f>L20*O20</f>
        <v>2468.194164</v>
      </c>
      <c r="Q20" s="16">
        <v>5.5E-2</v>
      </c>
      <c r="R20" s="26">
        <f>L20*Q20</f>
        <v>793.86361999999986</v>
      </c>
      <c r="S20" s="16">
        <v>0.19500000000000001</v>
      </c>
      <c r="T20" s="26">
        <f>L20*S20</f>
        <v>2814.6073799999999</v>
      </c>
      <c r="U20" s="16">
        <v>0.504</v>
      </c>
      <c r="V20" s="26">
        <f>L20*U20</f>
        <v>7274.6775359999992</v>
      </c>
      <c r="W20" s="16">
        <v>0.41</v>
      </c>
      <c r="X20" s="26">
        <f>W20*L20</f>
        <v>5917.8924399999987</v>
      </c>
      <c r="Y20" s="17">
        <v>3.32E-3</v>
      </c>
      <c r="Z20" s="61">
        <f>L20*Y20</f>
        <v>47.920494879999993</v>
      </c>
      <c r="AA20" s="28">
        <f>IF(J20&gt;0,(AC20+AM20)/J20,0)</f>
        <v>3.0481215445212115E-3</v>
      </c>
      <c r="AB20" s="17">
        <v>2.9E-4</v>
      </c>
      <c r="AC20" s="25">
        <f>AB20*L20</f>
        <v>4.1858263599999992</v>
      </c>
      <c r="AD20" s="141">
        <v>0.21809999999999999</v>
      </c>
      <c r="AE20" s="31">
        <f>AH20*(1-AK20)*AD20</f>
        <v>38.900316000000004</v>
      </c>
      <c r="AF20" s="29">
        <f>IF(AND(AD20&gt;0,AB20&gt;0,Y20&gt;0),((Y20-AB20)*AD20)/((AD20-AB20)*Y20),0)</f>
        <v>0.91386573796217896</v>
      </c>
      <c r="AG20" s="62">
        <f t="shared" si="0"/>
        <v>0.90594867872481388</v>
      </c>
      <c r="AH20" s="12">
        <v>196</v>
      </c>
      <c r="AI20" s="170"/>
      <c r="AJ20" s="174"/>
      <c r="AK20" s="14">
        <v>0.09</v>
      </c>
      <c r="AL20" s="135">
        <v>0.2412</v>
      </c>
      <c r="AM20" s="31">
        <f t="shared" si="1"/>
        <v>43.020432</v>
      </c>
      <c r="AN20" s="19">
        <v>1.65</v>
      </c>
      <c r="AO20" s="19"/>
      <c r="AP20" s="119">
        <f>AP18+AH20-AO20</f>
        <v>1799.379999999999</v>
      </c>
      <c r="AQ20" s="120"/>
      <c r="AR20" s="12"/>
      <c r="AS20" s="32"/>
      <c r="AT20" s="20"/>
      <c r="AU20" s="20"/>
      <c r="AV20" s="20"/>
      <c r="AW20" s="20"/>
    </row>
    <row r="21" spans="1:49" x14ac:dyDescent="0.2">
      <c r="A21" s="208"/>
      <c r="B21" s="34">
        <v>2</v>
      </c>
      <c r="C21" s="11" t="s">
        <v>50</v>
      </c>
      <c r="D21" s="35">
        <v>18750</v>
      </c>
      <c r="E21" s="44">
        <v>4</v>
      </c>
      <c r="F21" s="35">
        <v>15563</v>
      </c>
      <c r="G21" s="36">
        <v>0.5</v>
      </c>
      <c r="H21" s="38">
        <v>2.9</v>
      </c>
      <c r="I21" s="35">
        <v>16931</v>
      </c>
      <c r="J21" s="35">
        <v>15405</v>
      </c>
      <c r="K21" s="40">
        <v>6.5000000000000002E-2</v>
      </c>
      <c r="L21" s="38">
        <f>J21*(1-K21)</f>
        <v>14403.675000000001</v>
      </c>
      <c r="M21" s="39">
        <v>0.66800000000000004</v>
      </c>
      <c r="N21" s="26">
        <f>L21*M21</f>
        <v>9621.6549000000014</v>
      </c>
      <c r="O21" s="37">
        <v>0.13500000000000001</v>
      </c>
      <c r="P21" s="26">
        <f>L21*O21</f>
        <v>1944.4961250000003</v>
      </c>
      <c r="Q21" s="40">
        <v>0.19700000000000001</v>
      </c>
      <c r="R21" s="26">
        <f>L21*Q21</f>
        <v>2837.5239750000005</v>
      </c>
      <c r="S21" s="40">
        <v>0.19400000000000001</v>
      </c>
      <c r="T21" s="26">
        <f>L21*S21</f>
        <v>2794.3129500000005</v>
      </c>
      <c r="U21" s="40">
        <v>0.52600000000000002</v>
      </c>
      <c r="V21" s="26">
        <f>L21*U21</f>
        <v>7576.3330500000011</v>
      </c>
      <c r="W21" s="40">
        <v>0.41</v>
      </c>
      <c r="X21" s="26">
        <f>W21*L21</f>
        <v>5905.5067500000005</v>
      </c>
      <c r="Y21" s="41">
        <v>3.3400000000000001E-3</v>
      </c>
      <c r="Z21" s="18">
        <f>L21*Y21</f>
        <v>48.108274500000007</v>
      </c>
      <c r="AA21" s="28">
        <f>IF(J21&gt;0,(AC21+AM21)/J21,0)</f>
        <v>2.981276553067186E-3</v>
      </c>
      <c r="AB21" s="41">
        <v>2.9999999999999997E-4</v>
      </c>
      <c r="AC21" s="38">
        <f>AB21*L21</f>
        <v>4.3211025000000003</v>
      </c>
      <c r="AD21" s="29">
        <v>0.217</v>
      </c>
      <c r="AE21" s="42">
        <f>AH21*(1-AK21)*AD21</f>
        <v>39.270924000000001</v>
      </c>
      <c r="AF21" s="29">
        <f>IF(AND(AD21&gt;0,AB21&gt;0,Y21&gt;0),((Y21-AB21)*AD21)/((AD21-AB21)*Y21),0)</f>
        <v>0.91143969559726878</v>
      </c>
      <c r="AG21" s="30">
        <f t="shared" si="0"/>
        <v>0.90054710303053065</v>
      </c>
      <c r="AH21" s="35">
        <v>198</v>
      </c>
      <c r="AI21" s="167"/>
      <c r="AJ21" s="175"/>
      <c r="AK21" s="40">
        <v>8.5999999999999993E-2</v>
      </c>
      <c r="AL21" s="39">
        <v>0.22989999999999999</v>
      </c>
      <c r="AM21" s="42">
        <f t="shared" si="1"/>
        <v>41.605462799999998</v>
      </c>
      <c r="AN21" s="18">
        <v>1.6</v>
      </c>
      <c r="AO21" s="18"/>
      <c r="AP21" s="122">
        <f>AP20+AH21-AO21</f>
        <v>1997.379999999999</v>
      </c>
      <c r="AQ21" s="123"/>
      <c r="AR21" s="44"/>
      <c r="AS21" s="49"/>
      <c r="AT21" s="42"/>
      <c r="AU21" s="42"/>
      <c r="AV21" s="42"/>
      <c r="AW21" s="42"/>
    </row>
    <row r="22" spans="1:49" x14ac:dyDescent="0.2">
      <c r="A22" s="208"/>
      <c r="B22" s="34">
        <v>3</v>
      </c>
      <c r="C22" s="11" t="s">
        <v>49</v>
      </c>
      <c r="D22" s="44">
        <v>18170</v>
      </c>
      <c r="E22" s="44">
        <v>2</v>
      </c>
      <c r="F22" s="44">
        <v>17009</v>
      </c>
      <c r="G22" s="38">
        <v>0.4</v>
      </c>
      <c r="H22" s="38">
        <v>2.9</v>
      </c>
      <c r="I22" s="44">
        <v>17728</v>
      </c>
      <c r="J22" s="44">
        <v>15316</v>
      </c>
      <c r="K22" s="40">
        <v>6.3E-2</v>
      </c>
      <c r="L22" s="38">
        <f>J22*(1-K22)</f>
        <v>14351.092000000001</v>
      </c>
      <c r="M22" s="29">
        <v>0.82</v>
      </c>
      <c r="N22" s="26">
        <f>L22*M22</f>
        <v>11767.89544</v>
      </c>
      <c r="O22" s="40">
        <v>0.159</v>
      </c>
      <c r="P22" s="26">
        <f>L22*O22</f>
        <v>2281.8236280000001</v>
      </c>
      <c r="Q22" s="40">
        <v>2.1000000000000001E-2</v>
      </c>
      <c r="R22" s="26">
        <f>L22*Q22</f>
        <v>301.37293200000005</v>
      </c>
      <c r="S22" s="40">
        <v>0.193</v>
      </c>
      <c r="T22" s="26">
        <f>L22*S22</f>
        <v>2769.7607560000001</v>
      </c>
      <c r="U22" s="40">
        <v>0.51200000000000001</v>
      </c>
      <c r="V22" s="26">
        <f>L22*U22</f>
        <v>7347.7591040000007</v>
      </c>
      <c r="W22" s="40">
        <v>0.41</v>
      </c>
      <c r="X22" s="26">
        <f>W22*L22</f>
        <v>5883.9477200000001</v>
      </c>
      <c r="Y22" s="48">
        <v>3.3800000000000002E-3</v>
      </c>
      <c r="Z22" s="18">
        <f>L22*Y22</f>
        <v>48.506690960000007</v>
      </c>
      <c r="AA22" s="28">
        <f>IF(J22&gt;0,(AC22+AM22)/J22,0)</f>
        <v>3.2354105249412382E-3</v>
      </c>
      <c r="AB22" s="48">
        <v>2.9999999999999997E-4</v>
      </c>
      <c r="AC22" s="38">
        <f>AB22*L22</f>
        <v>4.3053276</v>
      </c>
      <c r="AD22" s="29">
        <v>0.2157</v>
      </c>
      <c r="AE22" s="42">
        <f>AH22*(1-AK22)*AD22</f>
        <v>41.978671200000001</v>
      </c>
      <c r="AF22" s="29">
        <f>IF(AND(AD22&gt;0,AB22&gt;0,Y22&gt;0),((Y22-AB22)*AD22)/((AD22-AB22)*Y22),0)</f>
        <v>0.9125117436666611</v>
      </c>
      <c r="AG22" s="30">
        <f t="shared" si="0"/>
        <v>0.90844825481696301</v>
      </c>
      <c r="AH22" s="44">
        <v>212</v>
      </c>
      <c r="AI22" s="168"/>
      <c r="AJ22" s="176"/>
      <c r="AK22" s="40">
        <v>8.2000000000000003E-2</v>
      </c>
      <c r="AL22" s="29">
        <v>0.23250000000000001</v>
      </c>
      <c r="AM22" s="42">
        <f t="shared" si="1"/>
        <v>45.248220000000003</v>
      </c>
      <c r="AN22" s="18">
        <v>1.67</v>
      </c>
      <c r="AO22" s="18"/>
      <c r="AP22" s="122">
        <f>AP21+AH22-AO22</f>
        <v>2209.3799999999992</v>
      </c>
      <c r="AQ22" s="123"/>
      <c r="AR22" s="44"/>
      <c r="AS22" s="49"/>
      <c r="AT22" s="42"/>
      <c r="AU22" s="42"/>
      <c r="AV22" s="42"/>
      <c r="AW22" s="42"/>
    </row>
    <row r="23" spans="1:49" s="22" customFormat="1" ht="13.5" thickBot="1" x14ac:dyDescent="0.25">
      <c r="A23" s="209"/>
      <c r="B23" s="50" t="s">
        <v>38</v>
      </c>
      <c r="C23" s="51"/>
      <c r="D23" s="52">
        <f>SUM(D20:D22)</f>
        <v>51920</v>
      </c>
      <c r="E23" s="52"/>
      <c r="F23" s="52">
        <f>SUM(F20:F22)</f>
        <v>49718</v>
      </c>
      <c r="G23" s="53"/>
      <c r="H23" s="53"/>
      <c r="I23" s="52">
        <f>SUM(I20:I22)</f>
        <v>52986</v>
      </c>
      <c r="J23" s="52">
        <f>SUM(J20:J22)</f>
        <v>46208</v>
      </c>
      <c r="K23" s="21">
        <f>IF(J23&gt;0,(J20*K20+J21*K21+J22*K22)/J23,0)</f>
        <v>6.5342559729916885E-2</v>
      </c>
      <c r="L23" s="53">
        <f>L20+L21+L22</f>
        <v>43188.650999999998</v>
      </c>
      <c r="M23" s="54">
        <f>IF(L23&gt;0,N23/L23,0)</f>
        <v>0.75393363307411487</v>
      </c>
      <c r="N23" s="55">
        <f>N20+N21+N22</f>
        <v>32561.376556000003</v>
      </c>
      <c r="O23" s="21">
        <f>IF(L23&gt;0,P23/L23,0)</f>
        <v>0.15500632138290221</v>
      </c>
      <c r="P23" s="55">
        <f>P20+P21+P22</f>
        <v>6694.5139170000002</v>
      </c>
      <c r="Q23" s="21">
        <f>IF(L23&gt;0,R23/L23,0)</f>
        <v>9.1060045542983054E-2</v>
      </c>
      <c r="R23" s="55">
        <f>R20+R21+R22</f>
        <v>3932.7605270000004</v>
      </c>
      <c r="S23" s="21">
        <f>IF(L23&gt;0,T23/L23,0)</f>
        <v>0.19400191698508945</v>
      </c>
      <c r="T23" s="55">
        <f>T20+T21+T22</f>
        <v>8378.6810860000005</v>
      </c>
      <c r="U23" s="21">
        <f>IF(L23&gt;0,V23/L23,0)</f>
        <v>0.51399544037622291</v>
      </c>
      <c r="V23" s="55">
        <f>V20+V21+V22</f>
        <v>22198.769690000001</v>
      </c>
      <c r="W23" s="21">
        <f>IF(L23&gt;0,X23/L23,0)</f>
        <v>0.41000000000000003</v>
      </c>
      <c r="X23" s="55">
        <f>X20+X21+X22</f>
        <v>17707.34691</v>
      </c>
      <c r="Y23" s="56">
        <f>IF(L23&gt;0,Z23/L23,0)</f>
        <v>3.3466074302714393E-3</v>
      </c>
      <c r="Z23" s="57">
        <f>SUM(Z20:Z22)</f>
        <v>144.53546034000001</v>
      </c>
      <c r="AA23" s="63">
        <f>IF(L23&gt;0,(AA20*L20+AA21*L21+AA22*L22)/L23,0)</f>
        <v>3.088062311745278E-3</v>
      </c>
      <c r="AB23" s="56">
        <f>IF(J23&gt;0,(J20*AB20+J21*AB21+J22*AB22)/J23,0)</f>
        <v>2.9664841585872571E-4</v>
      </c>
      <c r="AC23" s="53">
        <f>SUM(AC20:AC22)</f>
        <v>12.812256459999999</v>
      </c>
      <c r="AD23" s="54">
        <f>IF(J23&gt;0,(J20*AD20+J21*AD21+J22*AD22)/J23,0)</f>
        <v>0.21693777917243764</v>
      </c>
      <c r="AE23" s="59">
        <f>SUM(AE20:AE22)</f>
        <v>120.14991120000002</v>
      </c>
      <c r="AF23" s="54">
        <f>IF(AND(Z23&gt;0),((Z20*AF20+Z21*AF21+Z22*AF22)/Z23),0)</f>
        <v>0.91260382967707732</v>
      </c>
      <c r="AG23" s="58">
        <f t="shared" si="0"/>
        <v>0.90508174857429335</v>
      </c>
      <c r="AH23" s="52">
        <f>SUM(AH20:AH22)</f>
        <v>606</v>
      </c>
      <c r="AI23" s="169"/>
      <c r="AJ23" s="177"/>
      <c r="AK23" s="21">
        <f>IF(AH23&gt;0,(AK20*AH20+AK21*AH21+AK22*AH22)/AH23,0)</f>
        <v>8.5894389438943897E-2</v>
      </c>
      <c r="AL23" s="54">
        <f>IF(J23&gt;0,(AL20*J20+AL21*J21+AL22*J22)/J23,0)</f>
        <v>0.23454908024584489</v>
      </c>
      <c r="AM23" s="59">
        <f>SUM(AM20:AM22)</f>
        <v>129.8741148</v>
      </c>
      <c r="AN23" s="57"/>
      <c r="AO23" s="57">
        <f>SUM(AO20:AO22)</f>
        <v>0</v>
      </c>
      <c r="AP23" s="124"/>
      <c r="AQ23" s="125">
        <f>AP22</f>
        <v>2209.3799999999992</v>
      </c>
      <c r="AR23" s="52">
        <f>SUM(AR20:AR22)</f>
        <v>0</v>
      </c>
      <c r="AS23" s="60"/>
      <c r="AT23" s="59"/>
      <c r="AU23" s="59"/>
      <c r="AV23" s="59"/>
      <c r="AW23" s="59"/>
    </row>
    <row r="24" spans="1:49" x14ac:dyDescent="0.2">
      <c r="A24" s="196">
        <v>6</v>
      </c>
      <c r="B24" s="23">
        <v>1</v>
      </c>
      <c r="C24" s="64" t="s">
        <v>52</v>
      </c>
      <c r="D24" s="12">
        <v>8000</v>
      </c>
      <c r="E24" s="12">
        <v>0</v>
      </c>
      <c r="F24" s="12">
        <v>7884</v>
      </c>
      <c r="G24" s="13">
        <v>0.3</v>
      </c>
      <c r="H24" s="13">
        <v>2.9</v>
      </c>
      <c r="I24" s="12">
        <v>8494</v>
      </c>
      <c r="J24" s="12">
        <v>15376</v>
      </c>
      <c r="K24" s="14">
        <v>6.8000000000000005E-2</v>
      </c>
      <c r="L24" s="25">
        <f>J24*(1-K24)</f>
        <v>14330.431999999999</v>
      </c>
      <c r="M24" s="15">
        <v>0.75</v>
      </c>
      <c r="N24" s="26">
        <f>L24*M24</f>
        <v>10747.823999999999</v>
      </c>
      <c r="O24" s="14">
        <v>0.23300000000000001</v>
      </c>
      <c r="P24" s="26">
        <f>L24*O24</f>
        <v>3338.9906559999999</v>
      </c>
      <c r="Q24" s="16">
        <v>1.7000000000000001E-2</v>
      </c>
      <c r="R24" s="26">
        <f>L24*Q24</f>
        <v>243.617344</v>
      </c>
      <c r="S24" s="16">
        <v>0.193</v>
      </c>
      <c r="T24" s="26">
        <f>L24*S24</f>
        <v>2765.7733759999996</v>
      </c>
      <c r="U24" s="16">
        <v>0.50800000000000001</v>
      </c>
      <c r="V24" s="26">
        <f>L24*U24</f>
        <v>7279.8594559999992</v>
      </c>
      <c r="W24" s="16">
        <v>0.4</v>
      </c>
      <c r="X24" s="26">
        <f>W24*L24</f>
        <v>5732.1728000000003</v>
      </c>
      <c r="Y24" s="17">
        <v>3.4299999999999999E-3</v>
      </c>
      <c r="Z24" s="61">
        <f>L24*Y24</f>
        <v>49.153381759999995</v>
      </c>
      <c r="AA24" s="28">
        <f>IF(J24&gt;0,(AC24+AM24)/J24,0)</f>
        <v>3.3889149180541113E-3</v>
      </c>
      <c r="AB24" s="17">
        <v>2.9E-4</v>
      </c>
      <c r="AC24" s="25">
        <f>AB24*L24</f>
        <v>4.1558252799999993</v>
      </c>
      <c r="AD24" s="141">
        <v>0.21460000000000001</v>
      </c>
      <c r="AE24" s="31">
        <f>AH24*(1-AK24)*AD24</f>
        <v>43.002621000000005</v>
      </c>
      <c r="AF24" s="29">
        <f>IF(AND(AD24&gt;0,AB24&gt;0,Y24&gt;0),((Y24-AB24)*AD24)/((AD24-AB24)*Y24),0)</f>
        <v>0.91669066621429174</v>
      </c>
      <c r="AG24" s="62">
        <f t="shared" si="0"/>
        <v>0.91553639598648795</v>
      </c>
      <c r="AH24" s="12">
        <v>219</v>
      </c>
      <c r="AI24" s="170"/>
      <c r="AJ24" s="174"/>
      <c r="AK24" s="14">
        <v>8.5000000000000006E-2</v>
      </c>
      <c r="AL24" s="15">
        <v>0.23930000000000001</v>
      </c>
      <c r="AM24" s="31">
        <f t="shared" si="1"/>
        <v>47.95213050000001</v>
      </c>
      <c r="AN24" s="19">
        <v>1.7</v>
      </c>
      <c r="AO24" s="19">
        <v>1073.5999999999999</v>
      </c>
      <c r="AP24" s="119">
        <f>AP22+AH24-AO24</f>
        <v>1354.7799999999993</v>
      </c>
      <c r="AQ24" s="120"/>
      <c r="AR24" s="12"/>
      <c r="AS24" s="32"/>
      <c r="AT24" s="20"/>
      <c r="AU24" s="20"/>
      <c r="AV24" s="20"/>
      <c r="AW24" s="20"/>
    </row>
    <row r="25" spans="1:49" x14ac:dyDescent="0.2">
      <c r="A25" s="197"/>
      <c r="B25" s="34">
        <v>2</v>
      </c>
      <c r="C25" s="11" t="s">
        <v>53</v>
      </c>
      <c r="D25" s="35">
        <v>19230</v>
      </c>
      <c r="E25" s="44">
        <v>2</v>
      </c>
      <c r="F25" s="35">
        <v>15759</v>
      </c>
      <c r="G25" s="36">
        <v>0.7</v>
      </c>
      <c r="H25" s="38">
        <v>3.7</v>
      </c>
      <c r="I25" s="35">
        <v>17463</v>
      </c>
      <c r="J25" s="35">
        <v>15074</v>
      </c>
      <c r="K25" s="40">
        <v>6.6000000000000003E-2</v>
      </c>
      <c r="L25" s="38">
        <f>J25*(1-K25)</f>
        <v>14079.116</v>
      </c>
      <c r="M25" s="39">
        <v>0.79600000000000004</v>
      </c>
      <c r="N25" s="26">
        <f>L25*M25</f>
        <v>11206.976336</v>
      </c>
      <c r="O25" s="37">
        <v>0.189</v>
      </c>
      <c r="P25" s="26">
        <f>L25*O25</f>
        <v>2660.9529240000002</v>
      </c>
      <c r="Q25" s="40">
        <v>1.4999999999999999E-2</v>
      </c>
      <c r="R25" s="26">
        <f>L25*Q25</f>
        <v>211.18673999999999</v>
      </c>
      <c r="S25" s="40">
        <v>0.191</v>
      </c>
      <c r="T25" s="26">
        <f>L25*S25</f>
        <v>2689.1111559999999</v>
      </c>
      <c r="U25" s="40">
        <v>0.52700000000000002</v>
      </c>
      <c r="V25" s="26">
        <f>L25*U25</f>
        <v>7419.6941320000005</v>
      </c>
      <c r="W25" s="40">
        <v>0.41</v>
      </c>
      <c r="X25" s="26">
        <f>W25*L25</f>
        <v>5772.4375599999994</v>
      </c>
      <c r="Y25" s="41">
        <v>3.32E-3</v>
      </c>
      <c r="Z25" s="18">
        <f>L25*Y25</f>
        <v>46.742665119999998</v>
      </c>
      <c r="AA25" s="28">
        <f>IF(J25&gt;0,(AC25+AM25)/J25,0)</f>
        <v>3.3769960727079739E-3</v>
      </c>
      <c r="AB25" s="41">
        <v>2.9999999999999997E-4</v>
      </c>
      <c r="AC25" s="38">
        <f>AB25*L25</f>
        <v>4.2237347999999999</v>
      </c>
      <c r="AD25" s="29">
        <v>0.22700000000000001</v>
      </c>
      <c r="AE25" s="42">
        <f>AH25*(1-AK25)*AD25</f>
        <v>44.448869999999999</v>
      </c>
      <c r="AF25" s="29">
        <f>IF(AND(AD25&gt;0,AB25&gt;0,Y25&gt;0),((Y25-AB25)*AD25)/((AD25-AB25)*Y25),0)</f>
        <v>0.91084231057445486</v>
      </c>
      <c r="AG25" s="30">
        <f t="shared" si="0"/>
        <v>0.91231169473949647</v>
      </c>
      <c r="AH25" s="35">
        <v>214</v>
      </c>
      <c r="AI25" s="167"/>
      <c r="AJ25" s="175"/>
      <c r="AK25" s="40">
        <v>8.5000000000000006E-2</v>
      </c>
      <c r="AL25" s="39">
        <v>0.2384</v>
      </c>
      <c r="AM25" s="42">
        <f t="shared" si="1"/>
        <v>46.681103999999998</v>
      </c>
      <c r="AN25" s="18">
        <v>1.65</v>
      </c>
      <c r="AO25" s="18"/>
      <c r="AP25" s="122">
        <f>AP24+AH25-AO25</f>
        <v>1568.7799999999993</v>
      </c>
      <c r="AQ25" s="123"/>
      <c r="AR25" s="44"/>
      <c r="AS25" s="49"/>
      <c r="AT25" s="42"/>
      <c r="AU25" s="42"/>
      <c r="AV25" s="42"/>
      <c r="AW25" s="42"/>
    </row>
    <row r="26" spans="1:49" x14ac:dyDescent="0.2">
      <c r="A26" s="197"/>
      <c r="B26" s="34">
        <v>3</v>
      </c>
      <c r="C26" s="11" t="s">
        <v>49</v>
      </c>
      <c r="D26" s="44">
        <v>20330</v>
      </c>
      <c r="E26" s="44">
        <v>2</v>
      </c>
      <c r="F26" s="44">
        <v>16596</v>
      </c>
      <c r="G26" s="38">
        <v>0.7</v>
      </c>
      <c r="H26" s="38">
        <v>3.6</v>
      </c>
      <c r="I26" s="44">
        <v>17130</v>
      </c>
      <c r="J26" s="44">
        <v>15043</v>
      </c>
      <c r="K26" s="40">
        <v>6.5000000000000002E-2</v>
      </c>
      <c r="L26" s="38">
        <f>J26*(1-K26)</f>
        <v>14065.205</v>
      </c>
      <c r="M26" s="29">
        <v>0.72799999999999998</v>
      </c>
      <c r="N26" s="26">
        <f>L26*M26</f>
        <v>10239.46924</v>
      </c>
      <c r="O26" s="40">
        <v>0.254</v>
      </c>
      <c r="P26" s="26">
        <f>L26*O26</f>
        <v>3572.5620699999999</v>
      </c>
      <c r="Q26" s="40">
        <v>1.7999999999999999E-2</v>
      </c>
      <c r="R26" s="26">
        <f>L26*Q26</f>
        <v>253.17368999999999</v>
      </c>
      <c r="S26" s="40">
        <v>0.19400000000000001</v>
      </c>
      <c r="T26" s="26">
        <f>L26*S26</f>
        <v>2728.64977</v>
      </c>
      <c r="U26" s="40">
        <v>0.505</v>
      </c>
      <c r="V26" s="26">
        <f>L26*U26</f>
        <v>7102.9285250000003</v>
      </c>
      <c r="W26" s="40">
        <v>0.4</v>
      </c>
      <c r="X26" s="26">
        <f>W26*L26</f>
        <v>5626.0820000000003</v>
      </c>
      <c r="Y26" s="48">
        <v>3.31E-3</v>
      </c>
      <c r="Z26" s="18">
        <f>L26*Y26</f>
        <v>46.555828550000001</v>
      </c>
      <c r="AA26" s="28">
        <f>IF(J26&gt;0,(AC26+AM26)/J26,0)</f>
        <v>3.366149511400652E-3</v>
      </c>
      <c r="AB26" s="48">
        <v>2.9999999999999997E-4</v>
      </c>
      <c r="AC26" s="38">
        <f>AB26*L26</f>
        <v>4.2195614999999993</v>
      </c>
      <c r="AD26" s="29">
        <v>0.2177</v>
      </c>
      <c r="AE26" s="42">
        <f>AH26*(1-AK26)*AD26</f>
        <v>43.877870400000006</v>
      </c>
      <c r="AF26" s="29">
        <f>IF(AND(AD26&gt;0,AB26&gt;0,Y26&gt;0),((Y26-AB26)*AD26)/((AD26-AB26)*Y26),0)</f>
        <v>0.91062043318871466</v>
      </c>
      <c r="AG26" s="30">
        <f t="shared" si="0"/>
        <v>0.91206549989896868</v>
      </c>
      <c r="AH26" s="44">
        <v>221</v>
      </c>
      <c r="AI26" s="168"/>
      <c r="AJ26" s="176"/>
      <c r="AK26" s="40">
        <v>8.7999999999999995E-2</v>
      </c>
      <c r="AL26" s="29">
        <v>0.2303</v>
      </c>
      <c r="AM26" s="42">
        <f t="shared" si="1"/>
        <v>46.417425600000009</v>
      </c>
      <c r="AN26" s="18">
        <v>1.68</v>
      </c>
      <c r="AO26" s="18"/>
      <c r="AP26" s="122">
        <f>AP25+AH26-AO26</f>
        <v>1789.7799999999993</v>
      </c>
      <c r="AQ26" s="123"/>
      <c r="AR26" s="44"/>
      <c r="AS26" s="49"/>
      <c r="AT26" s="42"/>
      <c r="AU26" s="42"/>
      <c r="AV26" s="42"/>
      <c r="AW26" s="42"/>
    </row>
    <row r="27" spans="1:49" s="22" customFormat="1" ht="13.5" thickBot="1" x14ac:dyDescent="0.25">
      <c r="A27" s="198"/>
      <c r="B27" s="50" t="s">
        <v>38</v>
      </c>
      <c r="C27" s="51"/>
      <c r="D27" s="52">
        <f>SUM(D24:D26)</f>
        <v>47560</v>
      </c>
      <c r="E27" s="52"/>
      <c r="F27" s="52">
        <f>SUM(F24:F26)</f>
        <v>40239</v>
      </c>
      <c r="G27" s="53"/>
      <c r="H27" s="53"/>
      <c r="I27" s="52">
        <f>SUM(I24:I26)</f>
        <v>43087</v>
      </c>
      <c r="J27" s="52">
        <f>SUM(J24:J26)</f>
        <v>45493</v>
      </c>
      <c r="K27" s="21">
        <f>IF(J27&gt;0,(J24*K24+J25*K25+J26*K26)/J27,0)</f>
        <v>6.634530587123294E-2</v>
      </c>
      <c r="L27" s="53">
        <f>L24+L25+L26</f>
        <v>42474.752999999997</v>
      </c>
      <c r="M27" s="54">
        <f>IF(L27&gt;0,N27/L27,0)</f>
        <v>0.75796249070594957</v>
      </c>
      <c r="N27" s="55">
        <f>N24+N25+N26</f>
        <v>32194.269575999999</v>
      </c>
      <c r="O27" s="21">
        <f>IF(L27&gt;0,P27/L27,0)</f>
        <v>0.22536930703281546</v>
      </c>
      <c r="P27" s="55">
        <f>P24+P25+P26</f>
        <v>9572.5056499999992</v>
      </c>
      <c r="Q27" s="21">
        <f>IF(L27&gt;0,R27/L27,0)</f>
        <v>1.6668202261235044E-2</v>
      </c>
      <c r="R27" s="55">
        <f>R24+R25+R26</f>
        <v>707.97777399999995</v>
      </c>
      <c r="S27" s="21">
        <f>IF(L27&gt;0,T27/L27,0)</f>
        <v>0.19266820226123507</v>
      </c>
      <c r="T27" s="55">
        <f>T24+T25+T26</f>
        <v>8183.534302</v>
      </c>
      <c r="U27" s="21">
        <f>IF(L27&gt;0,V27/L27,0)</f>
        <v>0.51330450616157786</v>
      </c>
      <c r="V27" s="55">
        <f>V24+V25+V26</f>
        <v>21802.482112999998</v>
      </c>
      <c r="W27" s="21">
        <f>IF(L27&gt;0,X27/L27,0)</f>
        <v>0.4033147022656024</v>
      </c>
      <c r="X27" s="55">
        <f>X24+X25+X26</f>
        <v>17130.692360000001</v>
      </c>
      <c r="Y27" s="56">
        <f>IF(L27&gt;0,Z27/L27,0)</f>
        <v>3.3538011493557127E-3</v>
      </c>
      <c r="Z27" s="57">
        <f>SUM(Z24:Z26)</f>
        <v>142.45187543</v>
      </c>
      <c r="AA27" s="63">
        <f>IF(L27&gt;0,(AA24*L24+AA25*L25+AA26*L26)/L27,0)</f>
        <v>3.3774255771342574E-3</v>
      </c>
      <c r="AB27" s="56">
        <f>IF(J27&gt;0,(J24*AB24+J25*AB25+J26*AB26)/J27,0)</f>
        <v>2.9662013936209959E-4</v>
      </c>
      <c r="AC27" s="53">
        <f>SUM(AC24:AC26)</f>
        <v>12.599121579999998</v>
      </c>
      <c r="AD27" s="54">
        <f>IF(J27&gt;0,(J24*AD24+J25*AD25+J26*AD26)/J27,0)</f>
        <v>0.21973377662497529</v>
      </c>
      <c r="AE27" s="59">
        <f>SUM(AE24:AE26)</f>
        <v>131.32936140000001</v>
      </c>
      <c r="AF27" s="54">
        <f>IF(AND(Z27&gt;0),((Z24*AF24+Z25*AF25+Z26*AF26)/Z27),0)</f>
        <v>0.91278778704548724</v>
      </c>
      <c r="AG27" s="58">
        <f t="shared" si="0"/>
        <v>0.91332346859000979</v>
      </c>
      <c r="AH27" s="52">
        <f>SUM(AH24:AH26)</f>
        <v>654</v>
      </c>
      <c r="AI27" s="169"/>
      <c r="AJ27" s="177"/>
      <c r="AK27" s="21">
        <f>IF(AH27&gt;0,(AK24*AH24+AK25*AH25+AK26*AH26)/AH27,0)</f>
        <v>8.6013761467889915E-2</v>
      </c>
      <c r="AL27" s="54">
        <f>IF(J27&gt;0,(AL24*J24+AL25*J25+AL26*J26)/J27,0)</f>
        <v>0.23602579078099928</v>
      </c>
      <c r="AM27" s="59">
        <f>SUM(AM24:AM26)</f>
        <v>141.05066010000002</v>
      </c>
      <c r="AN27" s="57"/>
      <c r="AO27" s="57">
        <f>SUM(AO24:AO26)</f>
        <v>1073.5999999999999</v>
      </c>
      <c r="AP27" s="124"/>
      <c r="AQ27" s="125">
        <f>AP26</f>
        <v>1789.7799999999993</v>
      </c>
      <c r="AR27" s="52">
        <f>SUM(AR24:AR26)</f>
        <v>0</v>
      </c>
      <c r="AS27" s="60"/>
      <c r="AT27" s="59"/>
      <c r="AU27" s="59"/>
      <c r="AV27" s="59"/>
      <c r="AW27" s="59"/>
    </row>
    <row r="28" spans="1:49" x14ac:dyDescent="0.2">
      <c r="A28" s="196">
        <v>7</v>
      </c>
      <c r="B28" s="23">
        <v>1</v>
      </c>
      <c r="C28" s="64" t="s">
        <v>52</v>
      </c>
      <c r="D28" s="12">
        <v>4800</v>
      </c>
      <c r="E28" s="12">
        <v>0</v>
      </c>
      <c r="F28" s="12">
        <v>10761</v>
      </c>
      <c r="G28" s="13">
        <v>0.9</v>
      </c>
      <c r="H28" s="13">
        <v>3.3</v>
      </c>
      <c r="I28" s="12">
        <v>12003</v>
      </c>
      <c r="J28" s="12">
        <v>14562</v>
      </c>
      <c r="K28" s="14">
        <v>6.5000000000000002E-2</v>
      </c>
      <c r="L28" s="25">
        <f>J28*(1-K28)</f>
        <v>13615.470000000001</v>
      </c>
      <c r="M28" s="15">
        <v>0.85399999999999998</v>
      </c>
      <c r="N28" s="26">
        <f>L28*M28</f>
        <v>11627.61138</v>
      </c>
      <c r="O28" s="14">
        <v>0.126</v>
      </c>
      <c r="P28" s="26">
        <f>L28*O28</f>
        <v>1715.5492200000001</v>
      </c>
      <c r="Q28" s="16">
        <v>0.02</v>
      </c>
      <c r="R28" s="26">
        <f>L28*Q28</f>
        <v>272.30940000000004</v>
      </c>
      <c r="S28" s="16">
        <v>0.183</v>
      </c>
      <c r="T28" s="26">
        <f>L28*S28</f>
        <v>2491.6310100000001</v>
      </c>
      <c r="U28" s="16">
        <v>0.52300000000000002</v>
      </c>
      <c r="V28" s="26">
        <f>L28*U28</f>
        <v>7120.8908100000008</v>
      </c>
      <c r="W28" s="16">
        <v>0.4</v>
      </c>
      <c r="X28" s="26">
        <f>W28*L28</f>
        <v>5446.188000000001</v>
      </c>
      <c r="Y28" s="17">
        <v>3.3600000000000001E-3</v>
      </c>
      <c r="Z28" s="61">
        <f>L28*Y28</f>
        <v>45.747979200000003</v>
      </c>
      <c r="AA28" s="28">
        <f>IF(J28&gt;0,(AC28+AM28)/J28,0)</f>
        <v>2.9035110287048485E-3</v>
      </c>
      <c r="AB28" s="17">
        <v>3.3E-4</v>
      </c>
      <c r="AC28" s="25">
        <f>AB28*L28</f>
        <v>4.4931051000000002</v>
      </c>
      <c r="AD28" s="141">
        <v>0.2177</v>
      </c>
      <c r="AE28" s="31">
        <f>AH28*(1-AK28)*AD28</f>
        <v>36.448422500000007</v>
      </c>
      <c r="AF28" s="29">
        <f>IF(AND(AD28&gt;0,AB28&gt;0,Y28&gt;0),((Y28-AB28)*AD28)/((AD28-AB28)*Y28),0)</f>
        <v>0.9031547591663982</v>
      </c>
      <c r="AG28" s="62">
        <f t="shared" si="0"/>
        <v>0.88764233692593553</v>
      </c>
      <c r="AH28" s="12">
        <v>185</v>
      </c>
      <c r="AI28" s="170"/>
      <c r="AJ28" s="174"/>
      <c r="AK28" s="14">
        <v>9.5000000000000001E-2</v>
      </c>
      <c r="AL28" s="15">
        <v>0.22570000000000001</v>
      </c>
      <c r="AM28" s="31">
        <f t="shared" si="1"/>
        <v>37.787822500000004</v>
      </c>
      <c r="AN28" s="19">
        <v>1.65</v>
      </c>
      <c r="AO28" s="19">
        <v>506.04</v>
      </c>
      <c r="AP28" s="119">
        <f>AP26+AH28-AO28</f>
        <v>1468.7399999999993</v>
      </c>
      <c r="AQ28" s="120"/>
      <c r="AR28" s="12"/>
      <c r="AS28" s="32"/>
      <c r="AT28" s="20"/>
      <c r="AU28" s="20"/>
      <c r="AV28" s="20"/>
      <c r="AW28" s="20"/>
    </row>
    <row r="29" spans="1:49" x14ac:dyDescent="0.2">
      <c r="A29" s="197"/>
      <c r="B29" s="34">
        <v>2</v>
      </c>
      <c r="C29" s="11" t="s">
        <v>53</v>
      </c>
      <c r="D29" s="35">
        <v>19970</v>
      </c>
      <c r="E29" s="44">
        <v>3</v>
      </c>
      <c r="F29" s="35">
        <v>15887</v>
      </c>
      <c r="G29" s="38">
        <v>0.6</v>
      </c>
      <c r="H29" s="38">
        <v>3.3</v>
      </c>
      <c r="I29" s="35">
        <v>16607</v>
      </c>
      <c r="J29" s="35">
        <v>15078</v>
      </c>
      <c r="K29" s="40">
        <v>6.4000000000000001E-2</v>
      </c>
      <c r="L29" s="38">
        <f>J29*(1-K29)</f>
        <v>14113.008</v>
      </c>
      <c r="M29" s="39">
        <v>0.85199999999999998</v>
      </c>
      <c r="N29" s="26">
        <f>L29*M29</f>
        <v>12024.282815999999</v>
      </c>
      <c r="O29" s="37">
        <v>0.13300000000000001</v>
      </c>
      <c r="P29" s="26">
        <f>L29*O29</f>
        <v>1877.030064</v>
      </c>
      <c r="Q29" s="40">
        <v>1.4999999999999999E-2</v>
      </c>
      <c r="R29" s="26">
        <f>L29*Q29</f>
        <v>211.69512</v>
      </c>
      <c r="S29" s="40">
        <v>0.19</v>
      </c>
      <c r="T29" s="26">
        <f>L29*S29</f>
        <v>2681.4715200000001</v>
      </c>
      <c r="U29" s="40">
        <v>0.50600000000000001</v>
      </c>
      <c r="V29" s="26">
        <f>L29*U29</f>
        <v>7141.1820479999997</v>
      </c>
      <c r="W29" s="40">
        <v>0.4</v>
      </c>
      <c r="X29" s="26">
        <f>W29*L29</f>
        <v>5645.2031999999999</v>
      </c>
      <c r="Y29" s="41">
        <v>3.32E-3</v>
      </c>
      <c r="Z29" s="18">
        <f>L29*Y29</f>
        <v>46.85518656</v>
      </c>
      <c r="AA29" s="28">
        <f>IF(J29&gt;0,(AC29+AM29)/J29,0)</f>
        <v>3.8074551638148297E-3</v>
      </c>
      <c r="AB29" s="41">
        <v>3.2000000000000003E-4</v>
      </c>
      <c r="AC29" s="38">
        <f>AB29*L29</f>
        <v>4.5161625600000006</v>
      </c>
      <c r="AD29" s="29">
        <v>0.23100000000000001</v>
      </c>
      <c r="AE29" s="42">
        <f>AH29*(1-AK29)*AD29</f>
        <v>52.303944000000001</v>
      </c>
      <c r="AF29" s="29">
        <f>IF(AND(AD29&gt;0,AB29&gt;0,Y29&gt;0),((Y29-AB29)*AD29)/((AD29-AB29)*Y29),0)</f>
        <v>0.90486795456492164</v>
      </c>
      <c r="AG29" s="30">
        <f t="shared" si="0"/>
        <v>0.91721081475045585</v>
      </c>
      <c r="AH29" s="35">
        <v>248</v>
      </c>
      <c r="AI29" s="167"/>
      <c r="AJ29" s="175"/>
      <c r="AK29" s="40">
        <v>8.6999999999999994E-2</v>
      </c>
      <c r="AL29" s="39">
        <v>0.2336</v>
      </c>
      <c r="AM29" s="42">
        <f t="shared" si="1"/>
        <v>52.892646400000004</v>
      </c>
      <c r="AN29" s="18">
        <v>1.8</v>
      </c>
      <c r="AO29" s="18"/>
      <c r="AP29" s="122">
        <f>AP28+AH29-AO29</f>
        <v>1716.7399999999993</v>
      </c>
      <c r="AQ29" s="123"/>
      <c r="AR29" s="44"/>
      <c r="AS29" s="49"/>
      <c r="AT29" s="42"/>
      <c r="AU29" s="42"/>
      <c r="AV29" s="42"/>
      <c r="AW29" s="42"/>
    </row>
    <row r="30" spans="1:49" x14ac:dyDescent="0.2">
      <c r="A30" s="197"/>
      <c r="B30" s="34">
        <v>3</v>
      </c>
      <c r="C30" s="11" t="s">
        <v>54</v>
      </c>
      <c r="D30" s="44">
        <v>22560</v>
      </c>
      <c r="E30" s="44">
        <v>0</v>
      </c>
      <c r="F30" s="44">
        <v>17731</v>
      </c>
      <c r="G30" s="38">
        <v>0.4</v>
      </c>
      <c r="H30" s="38">
        <v>2.6</v>
      </c>
      <c r="I30" s="44">
        <v>18314</v>
      </c>
      <c r="J30" s="44">
        <v>15173</v>
      </c>
      <c r="K30" s="40">
        <v>6.7000000000000004E-2</v>
      </c>
      <c r="L30" s="38">
        <f>J30*(1-K30)</f>
        <v>14156.409000000001</v>
      </c>
      <c r="M30" s="29">
        <v>0.84099999999999997</v>
      </c>
      <c r="N30" s="26">
        <f>L30*M30</f>
        <v>11905.539969000001</v>
      </c>
      <c r="O30" s="40">
        <v>0.10199999999999999</v>
      </c>
      <c r="P30" s="26">
        <f>L30*O30</f>
        <v>1443.953718</v>
      </c>
      <c r="Q30" s="40">
        <v>5.7000000000000002E-2</v>
      </c>
      <c r="R30" s="26">
        <f>L30*Q30</f>
        <v>806.91531300000008</v>
      </c>
      <c r="S30" s="40">
        <v>0.19</v>
      </c>
      <c r="T30" s="26">
        <f>L30*S30</f>
        <v>2689.7177100000004</v>
      </c>
      <c r="U30" s="40">
        <v>0.50900000000000001</v>
      </c>
      <c r="V30" s="26">
        <f>L30*U30</f>
        <v>7205.6121810000004</v>
      </c>
      <c r="W30" s="40">
        <v>0.4</v>
      </c>
      <c r="X30" s="26">
        <f>W30*L30</f>
        <v>5662.5636000000013</v>
      </c>
      <c r="Y30" s="48">
        <v>3.2399999999999998E-3</v>
      </c>
      <c r="Z30" s="18">
        <f>L30*Y30</f>
        <v>45.86676516</v>
      </c>
      <c r="AA30" s="28">
        <f>IF(J30&gt;0,(AC30+AM30)/J30,0)</f>
        <v>3.277555051077572E-3</v>
      </c>
      <c r="AB30" s="48">
        <v>3.1E-4</v>
      </c>
      <c r="AC30" s="38">
        <f>AB30*L30</f>
        <v>4.3884867900000009</v>
      </c>
      <c r="AD30" s="29">
        <v>0.22950000000000001</v>
      </c>
      <c r="AE30" s="42">
        <f>AH30*(1-AK30)*AD30</f>
        <v>44.243010000000005</v>
      </c>
      <c r="AF30" s="29">
        <f>IF(AND(AD30&gt;0,AB30&gt;0,Y30&gt;0),((Y30-AB30)*AD30)/((AD30-AB30)*Y30),0)</f>
        <v>0.90554416277615368</v>
      </c>
      <c r="AG30" s="30">
        <f t="shared" si="0"/>
        <v>0.90661224147414454</v>
      </c>
      <c r="AH30" s="44">
        <v>210</v>
      </c>
      <c r="AI30" s="168"/>
      <c r="AJ30" s="176"/>
      <c r="AK30" s="40">
        <v>8.2000000000000003E-2</v>
      </c>
      <c r="AL30" s="29">
        <v>0.23519999999999999</v>
      </c>
      <c r="AM30" s="42">
        <f t="shared" si="1"/>
        <v>45.341856</v>
      </c>
      <c r="AN30" s="18">
        <v>1.7</v>
      </c>
      <c r="AO30" s="18"/>
      <c r="AP30" s="122">
        <f>AP29+AH30-AO30</f>
        <v>1926.7399999999993</v>
      </c>
      <c r="AQ30" s="123"/>
      <c r="AR30" s="44"/>
      <c r="AS30" s="49"/>
      <c r="AT30" s="42"/>
      <c r="AU30" s="42"/>
      <c r="AV30" s="42"/>
      <c r="AW30" s="42"/>
    </row>
    <row r="31" spans="1:49" s="22" customFormat="1" ht="13.5" thickBot="1" x14ac:dyDescent="0.25">
      <c r="A31" s="198"/>
      <c r="B31" s="50" t="s">
        <v>38</v>
      </c>
      <c r="C31" s="51"/>
      <c r="D31" s="52">
        <f>SUM(D28:D30)</f>
        <v>47330</v>
      </c>
      <c r="E31" s="52"/>
      <c r="F31" s="52">
        <f>SUM(F28:F30)</f>
        <v>44379</v>
      </c>
      <c r="G31" s="53"/>
      <c r="H31" s="53"/>
      <c r="I31" s="52">
        <f>SUM(I28:I30)</f>
        <v>46924</v>
      </c>
      <c r="J31" s="52">
        <f>SUM(J28:J30)</f>
        <v>44813</v>
      </c>
      <c r="K31" s="21">
        <f>IF(J31&gt;0,(J28*K28+J29*K29+J30*K30)/J31,0)</f>
        <v>6.5340704706223648E-2</v>
      </c>
      <c r="L31" s="53">
        <f>L28+L29+L30</f>
        <v>41884.887000000002</v>
      </c>
      <c r="M31" s="54">
        <f>IF(L31&gt;0,N31/L31,0)</f>
        <v>0.84893231692376292</v>
      </c>
      <c r="N31" s="55">
        <f>N28+N29+N30</f>
        <v>35557.434164999999</v>
      </c>
      <c r="O31" s="21">
        <f>IF(L31&gt;0,P31/L31,0)</f>
        <v>0.12024702375346029</v>
      </c>
      <c r="P31" s="55">
        <f>P28+P29+P30</f>
        <v>5036.5330020000001</v>
      </c>
      <c r="Q31" s="21">
        <f>IF(L31&gt;0,R31/L31,0)</f>
        <v>3.0820659322776736E-2</v>
      </c>
      <c r="R31" s="55">
        <f>R28+R29+R30</f>
        <v>1290.9198330000002</v>
      </c>
      <c r="S31" s="21">
        <f>IF(L31&gt;0,T31/L31,0)</f>
        <v>0.18772451839251711</v>
      </c>
      <c r="T31" s="55">
        <f>T28+T29+T30</f>
        <v>7862.8202400000009</v>
      </c>
      <c r="U31" s="21">
        <f>IF(L31&gt;0,V31/L31,0)</f>
        <v>0.51254012071227506</v>
      </c>
      <c r="V31" s="55">
        <f>V28+V29+V30</f>
        <v>21467.685039</v>
      </c>
      <c r="W31" s="21">
        <f>IF(L31&gt;0,X31/L31,0)</f>
        <v>0.40000000000000008</v>
      </c>
      <c r="X31" s="55">
        <f>X28+X29+X30</f>
        <v>16753.954800000003</v>
      </c>
      <c r="Y31" s="56">
        <f>IF(L31&gt;0,Z31/L31,0)</f>
        <v>3.3059640562000318E-3</v>
      </c>
      <c r="Z31" s="57">
        <f>SUM(Z28:Z30)</f>
        <v>138.46993092</v>
      </c>
      <c r="AA31" s="63">
        <f>IF(L31&gt;0,(AA28*L28+AA29*L29+AA30*L30)/L31,0)</f>
        <v>3.3345135278896659E-3</v>
      </c>
      <c r="AB31" s="56">
        <f>IF(J31&gt;0,(J28*AB28+J29*AB29+J30*AB30)/J31,0)</f>
        <v>3.1986365563564146E-4</v>
      </c>
      <c r="AC31" s="53">
        <f>SUM(AC28:AC30)</f>
        <v>13.397754450000001</v>
      </c>
      <c r="AD31" s="54">
        <f>IF(J31&gt;0,(J28*AD28+J29*AD29+J30*AD30)/J31,0)</f>
        <v>0.22617028317675672</v>
      </c>
      <c r="AE31" s="59">
        <f>SUM(AE28:AE30)</f>
        <v>132.99537650000002</v>
      </c>
      <c r="AF31" s="54">
        <f>IF(AND(Z31&gt;0),((Z28*AF28+Z29*AF29+Z30*AF30)/Z31),0)</f>
        <v>0.90452593269837855</v>
      </c>
      <c r="AG31" s="58">
        <f t="shared" si="0"/>
        <v>0.90532535174219364</v>
      </c>
      <c r="AH31" s="52">
        <f>SUM(AH28:AH30)</f>
        <v>643</v>
      </c>
      <c r="AI31" s="169"/>
      <c r="AJ31" s="177"/>
      <c r="AK31" s="21">
        <f>IF(AH31&gt;0,(AK28*AH28+AK29*AH29+AK30*AH30)/AH31,0)</f>
        <v>8.766874027993779E-2</v>
      </c>
      <c r="AL31" s="54">
        <f>IF(J31&gt;0,(AL28*J28+AL29*J29+AL30*J30)/J31,0)</f>
        <v>0.23157462789815456</v>
      </c>
      <c r="AM31" s="59">
        <f>SUM(AM28:AM30)</f>
        <v>136.0223249</v>
      </c>
      <c r="AN31" s="57"/>
      <c r="AO31" s="57">
        <f>SUM(AO28:AO30)</f>
        <v>506.04</v>
      </c>
      <c r="AP31" s="124"/>
      <c r="AQ31" s="125">
        <f>AP30</f>
        <v>1926.7399999999993</v>
      </c>
      <c r="AR31" s="52">
        <f>SUM(AR28:AR30)</f>
        <v>0</v>
      </c>
      <c r="AS31" s="60"/>
      <c r="AT31" s="59"/>
      <c r="AU31" s="59"/>
      <c r="AV31" s="59"/>
      <c r="AW31" s="59"/>
    </row>
    <row r="32" spans="1:49" x14ac:dyDescent="0.2">
      <c r="A32" s="196">
        <v>8</v>
      </c>
      <c r="B32" s="23">
        <v>1</v>
      </c>
      <c r="C32" s="47" t="s">
        <v>51</v>
      </c>
      <c r="D32" s="12">
        <v>1400</v>
      </c>
      <c r="E32" s="12">
        <v>2</v>
      </c>
      <c r="F32" s="12">
        <v>9554</v>
      </c>
      <c r="G32" s="13">
        <v>0.5</v>
      </c>
      <c r="H32" s="13">
        <v>3.6</v>
      </c>
      <c r="I32" s="12">
        <v>10477</v>
      </c>
      <c r="J32" s="12">
        <v>14898</v>
      </c>
      <c r="K32" s="14">
        <v>6.7000000000000004E-2</v>
      </c>
      <c r="L32" s="25">
        <f>J32*(1-K32)</f>
        <v>13899.834000000001</v>
      </c>
      <c r="M32" s="15">
        <v>0.72</v>
      </c>
      <c r="N32" s="26">
        <f>L32*M32</f>
        <v>10007.88048</v>
      </c>
      <c r="O32" s="14">
        <v>0.186</v>
      </c>
      <c r="P32" s="26">
        <f>L32*O32</f>
        <v>2585.3691240000003</v>
      </c>
      <c r="Q32" s="16">
        <v>9.4E-2</v>
      </c>
      <c r="R32" s="26">
        <f>L32*Q32</f>
        <v>1306.584396</v>
      </c>
      <c r="S32" s="16">
        <v>0.184</v>
      </c>
      <c r="T32" s="26">
        <f>L32*S32</f>
        <v>2557.5694560000002</v>
      </c>
      <c r="U32" s="16">
        <v>0.52500000000000002</v>
      </c>
      <c r="V32" s="26">
        <f>L32*U32</f>
        <v>7297.4128500000006</v>
      </c>
      <c r="W32" s="16">
        <v>0.4</v>
      </c>
      <c r="X32" s="26">
        <f>W32*L32</f>
        <v>5559.9336000000003</v>
      </c>
      <c r="Y32" s="17">
        <v>3.1800000000000001E-3</v>
      </c>
      <c r="Z32" s="61">
        <f>L32*Y32</f>
        <v>44.201472120000005</v>
      </c>
      <c r="AA32" s="28">
        <f>IF(J32&gt;0,(AC32+AM32)/J32,0)</f>
        <v>3.3070710028191706E-3</v>
      </c>
      <c r="AB32" s="17">
        <v>2.9999999999999997E-4</v>
      </c>
      <c r="AC32" s="25">
        <f>AB32*L32</f>
        <v>4.1699501999999997</v>
      </c>
      <c r="AD32" s="141">
        <v>0.21479999999999999</v>
      </c>
      <c r="AE32" s="31">
        <f>AH32*(1-AK32)*AD32</f>
        <v>42.939808800000002</v>
      </c>
      <c r="AF32" s="29">
        <f>IF(AND(AD32&gt;0,AB32&gt;0,Y32&gt;0),((Y32-AB32)*AD32)/((AD32-AB32)*Y32),0)</f>
        <v>0.90692703522892204</v>
      </c>
      <c r="AG32" s="62">
        <f t="shared" si="0"/>
        <v>0.91049605208671414</v>
      </c>
      <c r="AH32" s="12">
        <v>218</v>
      </c>
      <c r="AI32" s="170"/>
      <c r="AJ32" s="174"/>
      <c r="AK32" s="14">
        <v>8.3000000000000004E-2</v>
      </c>
      <c r="AL32" s="15">
        <v>0.22559999999999999</v>
      </c>
      <c r="AM32" s="31">
        <f t="shared" si="1"/>
        <v>45.0987936</v>
      </c>
      <c r="AN32" s="19">
        <v>1.7</v>
      </c>
      <c r="AO32" s="19">
        <v>502.44</v>
      </c>
      <c r="AP32" s="119">
        <f>AP30+AH32-AO32</f>
        <v>1642.2999999999993</v>
      </c>
      <c r="AQ32" s="120"/>
      <c r="AR32" s="12"/>
      <c r="AS32" s="32"/>
      <c r="AT32" s="20"/>
      <c r="AU32" s="20"/>
      <c r="AV32" s="20"/>
      <c r="AW32" s="20"/>
    </row>
    <row r="33" spans="1:49" x14ac:dyDescent="0.2">
      <c r="A33" s="197"/>
      <c r="B33" s="34">
        <v>2</v>
      </c>
      <c r="C33" s="11" t="s">
        <v>53</v>
      </c>
      <c r="D33" s="35">
        <v>23873</v>
      </c>
      <c r="E33" s="44">
        <v>5</v>
      </c>
      <c r="F33" s="35">
        <v>17294</v>
      </c>
      <c r="G33" s="36">
        <v>0.5</v>
      </c>
      <c r="H33" s="38">
        <v>2.8</v>
      </c>
      <c r="I33" s="35">
        <v>17730</v>
      </c>
      <c r="J33" s="35">
        <v>15288</v>
      </c>
      <c r="K33" s="40">
        <v>6.6000000000000003E-2</v>
      </c>
      <c r="L33" s="38">
        <f>J33*(1-K33)</f>
        <v>14278.991999999998</v>
      </c>
      <c r="M33" s="39">
        <v>0.78900000000000003</v>
      </c>
      <c r="N33" s="26">
        <f>L33*M33</f>
        <v>11266.124688</v>
      </c>
      <c r="O33" s="37">
        <v>0.191</v>
      </c>
      <c r="P33" s="26">
        <f>L33*O33</f>
        <v>2727.2874719999995</v>
      </c>
      <c r="Q33" s="40">
        <v>0.02</v>
      </c>
      <c r="R33" s="26">
        <f>L33*Q33</f>
        <v>285.57983999999999</v>
      </c>
      <c r="S33" s="40">
        <v>0.189</v>
      </c>
      <c r="T33" s="26">
        <f>L33*S33</f>
        <v>2698.7294879999995</v>
      </c>
      <c r="U33" s="40">
        <v>0.52</v>
      </c>
      <c r="V33" s="26">
        <f>L33*U33</f>
        <v>7425.0758399999995</v>
      </c>
      <c r="W33" s="40">
        <v>0.39</v>
      </c>
      <c r="X33" s="26">
        <f>W33*L33</f>
        <v>5568.8068799999992</v>
      </c>
      <c r="Y33" s="41">
        <v>3.16E-3</v>
      </c>
      <c r="Z33" s="18">
        <f>L33*Y33</f>
        <v>45.121614719999997</v>
      </c>
      <c r="AA33" s="28">
        <f>IF(J33&gt;0,(AC33+AM33)/J33,0)</f>
        <v>3.1322235557299846E-3</v>
      </c>
      <c r="AB33" s="41">
        <v>3.1E-4</v>
      </c>
      <c r="AC33" s="38">
        <f>AB33*L33</f>
        <v>4.4264875199999993</v>
      </c>
      <c r="AD33" s="29">
        <v>0.22020000000000001</v>
      </c>
      <c r="AE33" s="42">
        <f>AH33*(1-AK33)*AD33</f>
        <v>41.843725200000002</v>
      </c>
      <c r="AF33" s="29">
        <f>IF(AND(AD33&gt;0,AB33&gt;0,Y33&gt;0),((Y33-AB33)*AD33)/((AD33-AB33)*Y33),0)</f>
        <v>0.90317022723099172</v>
      </c>
      <c r="AG33" s="30">
        <f t="shared" si="0"/>
        <v>0.90225176675554875</v>
      </c>
      <c r="AH33" s="35">
        <v>207</v>
      </c>
      <c r="AI33" s="167"/>
      <c r="AJ33" s="175"/>
      <c r="AK33" s="40">
        <v>8.2000000000000003E-2</v>
      </c>
      <c r="AL33" s="39">
        <v>0.22869999999999999</v>
      </c>
      <c r="AM33" s="42">
        <f t="shared" si="1"/>
        <v>43.4589462</v>
      </c>
      <c r="AN33" s="18">
        <v>1.6</v>
      </c>
      <c r="AO33" s="18"/>
      <c r="AP33" s="122">
        <f>AP32+AH33-AO33</f>
        <v>1849.2999999999993</v>
      </c>
      <c r="AQ33" s="123"/>
      <c r="AR33" s="44"/>
      <c r="AS33" s="49"/>
      <c r="AT33" s="42"/>
      <c r="AU33" s="42"/>
      <c r="AV33" s="42"/>
      <c r="AW33" s="42"/>
    </row>
    <row r="34" spans="1:49" x14ac:dyDescent="0.2">
      <c r="A34" s="197"/>
      <c r="B34" s="34">
        <v>3</v>
      </c>
      <c r="C34" s="11" t="s">
        <v>54</v>
      </c>
      <c r="D34" s="44">
        <v>21727</v>
      </c>
      <c r="E34" s="44">
        <v>0</v>
      </c>
      <c r="F34" s="44">
        <v>17310</v>
      </c>
      <c r="G34" s="38">
        <v>0.5</v>
      </c>
      <c r="H34" s="38">
        <v>3</v>
      </c>
      <c r="I34" s="44">
        <v>18298</v>
      </c>
      <c r="J34" s="44">
        <v>15172</v>
      </c>
      <c r="K34" s="40">
        <v>7.0999999999999994E-2</v>
      </c>
      <c r="L34" s="38">
        <f>J34*(1-K34)</f>
        <v>14094.788</v>
      </c>
      <c r="M34" s="29">
        <v>0.74299999999999999</v>
      </c>
      <c r="N34" s="26">
        <f>L34*M34</f>
        <v>10472.427484</v>
      </c>
      <c r="O34" s="40">
        <v>0.14699999999999999</v>
      </c>
      <c r="P34" s="26">
        <f>L34*O34</f>
        <v>2071.9338360000002</v>
      </c>
      <c r="Q34" s="40">
        <v>0.11</v>
      </c>
      <c r="R34" s="26">
        <f>L34*Q34</f>
        <v>1550.42668</v>
      </c>
      <c r="S34" s="40">
        <v>0.18099999999999999</v>
      </c>
      <c r="T34" s="26">
        <f>L34*S34</f>
        <v>2551.1566280000002</v>
      </c>
      <c r="U34" s="40">
        <v>0.53500000000000003</v>
      </c>
      <c r="V34" s="26">
        <f>L34*U34</f>
        <v>7540.711580000001</v>
      </c>
      <c r="W34" s="40">
        <v>0.4</v>
      </c>
      <c r="X34" s="26">
        <f>W34*L34</f>
        <v>5637.9152000000004</v>
      </c>
      <c r="Y34" s="48">
        <v>3.14E-3</v>
      </c>
      <c r="Z34" s="18">
        <f>L34*Y34</f>
        <v>44.257634320000001</v>
      </c>
      <c r="AA34" s="28">
        <f>IF(J34&gt;0,(AC34+AM34)/J34,0)</f>
        <v>3.1528507500659109E-3</v>
      </c>
      <c r="AB34" s="48">
        <v>3.1E-4</v>
      </c>
      <c r="AC34" s="38">
        <f>AB34*L34</f>
        <v>4.3693842800000002</v>
      </c>
      <c r="AD34" s="29">
        <v>0.21840000000000001</v>
      </c>
      <c r="AE34" s="42">
        <f>AH34*(1-AK34)*AD34</f>
        <v>41.9483064</v>
      </c>
      <c r="AF34" s="29">
        <f>IF(AND(AD34&gt;0,AB34&gt;0,Y34&gt;0),((Y34-AB34)*AD34)/((AD34-AB34)*Y34),0)</f>
        <v>0.90255498445829507</v>
      </c>
      <c r="AG34" s="30">
        <f t="shared" si="0"/>
        <v>0.90291315188318644</v>
      </c>
      <c r="AH34" s="44">
        <v>209</v>
      </c>
      <c r="AI34" s="168"/>
      <c r="AJ34" s="176"/>
      <c r="AK34" s="40">
        <v>8.1000000000000003E-2</v>
      </c>
      <c r="AL34" s="29">
        <v>0.2263</v>
      </c>
      <c r="AM34" s="42">
        <f t="shared" si="1"/>
        <v>43.4656673</v>
      </c>
      <c r="AN34" s="18">
        <v>1.6</v>
      </c>
      <c r="AO34" s="18"/>
      <c r="AP34" s="122">
        <f>AP33+AH34-AO34</f>
        <v>2058.2999999999993</v>
      </c>
      <c r="AQ34" s="123"/>
      <c r="AR34" s="44"/>
      <c r="AS34" s="49"/>
      <c r="AT34" s="42"/>
      <c r="AU34" s="42"/>
      <c r="AV34" s="42"/>
      <c r="AW34" s="42"/>
    </row>
    <row r="35" spans="1:49" s="22" customFormat="1" ht="13.5" thickBot="1" x14ac:dyDescent="0.25">
      <c r="A35" s="198"/>
      <c r="B35" s="50" t="s">
        <v>38</v>
      </c>
      <c r="C35" s="51"/>
      <c r="D35" s="52">
        <f>SUM(D32:D34)</f>
        <v>47000</v>
      </c>
      <c r="E35" s="52"/>
      <c r="F35" s="52">
        <f>SUM(F32:F34)</f>
        <v>44158</v>
      </c>
      <c r="G35" s="53"/>
      <c r="H35" s="53"/>
      <c r="I35" s="52">
        <f>SUM(I32:I34)</f>
        <v>46505</v>
      </c>
      <c r="J35" s="52">
        <f>SUM(J32:J34)</f>
        <v>45358</v>
      </c>
      <c r="K35" s="21">
        <f>IF(J35&gt;0,(J32*K32+J33*K33+J34*K34)/J35,0)</f>
        <v>6.8000925966753389E-2</v>
      </c>
      <c r="L35" s="53">
        <f>L32+L33+L34</f>
        <v>42273.614000000001</v>
      </c>
      <c r="M35" s="54">
        <f>IF(L35&gt;0,N35/L35,0)</f>
        <v>0.75097512722711612</v>
      </c>
      <c r="N35" s="55">
        <f>N32+N33+N34</f>
        <v>31746.432652</v>
      </c>
      <c r="O35" s="21">
        <f>IF(L35&gt;0,P35/L35,0)</f>
        <v>0.17468557176114632</v>
      </c>
      <c r="P35" s="55">
        <f>P32+P33+P34</f>
        <v>7384.590432</v>
      </c>
      <c r="Q35" s="21">
        <f>IF(L35&gt;0,R35/L35,0)</f>
        <v>7.4339301011737483E-2</v>
      </c>
      <c r="R35" s="55">
        <f>R32+R33+R34</f>
        <v>3142.5909160000001</v>
      </c>
      <c r="S35" s="21">
        <f>IF(L35&gt;0,T35/L35,0)</f>
        <v>0.18468862331003921</v>
      </c>
      <c r="T35" s="55">
        <f>T32+T33+T34</f>
        <v>7807.4555720000008</v>
      </c>
      <c r="U35" s="21">
        <f>IF(L35&gt;0,V35/L35,0)</f>
        <v>0.52664530338002336</v>
      </c>
      <c r="V35" s="55">
        <f>V32+V33+V34</f>
        <v>22263.200270000001</v>
      </c>
      <c r="W35" s="21">
        <f>IF(L35&gt;0,X35/L35,0)</f>
        <v>0.39662224478843944</v>
      </c>
      <c r="X35" s="55">
        <f>X32+X33+X34</f>
        <v>16766.65568</v>
      </c>
      <c r="Y35" s="56">
        <f>IF(L35&gt;0,Z35/L35,0)</f>
        <v>3.1599077656336645E-3</v>
      </c>
      <c r="Z35" s="57">
        <f>SUM(Z32:Z34)</f>
        <v>133.58072116</v>
      </c>
      <c r="AA35" s="63">
        <f>IF(L35&gt;0,(AA32*L32+AA33*L33+AA34*L34)/L35,0)</f>
        <v>3.1965919918202404E-3</v>
      </c>
      <c r="AB35" s="56">
        <f>IF(J35&gt;0,(J32*AB32+J33*AB33+J34*AB34)/J35,0)</f>
        <v>3.0671546364478147E-4</v>
      </c>
      <c r="AC35" s="53">
        <f>SUM(AC32:AC34)</f>
        <v>12.965821999999999</v>
      </c>
      <c r="AD35" s="54">
        <f>IF(J35&gt;0,(J32*AD32+J33*AD33+J34*AD34)/J35,0)</f>
        <v>0.21782426032893867</v>
      </c>
      <c r="AE35" s="59">
        <f>SUM(AE32:AE34)</f>
        <v>126.73184040000001</v>
      </c>
      <c r="AF35" s="54">
        <f>IF(AND(Z35&gt;0),((Z32*AF32+Z33*AF33+Z34*AF34)/Z35),0)</f>
        <v>0.90420950335649186</v>
      </c>
      <c r="AG35" s="58">
        <f t="shared" si="0"/>
        <v>0.90527305940314662</v>
      </c>
      <c r="AH35" s="52">
        <f>SUM(AH32:AH34)</f>
        <v>634</v>
      </c>
      <c r="AI35" s="169"/>
      <c r="AJ35" s="177"/>
      <c r="AK35" s="21">
        <f>IF(AH35&gt;0,(AK32*AH32+AK33*AH33+AK34*AH34)/AH35,0)</f>
        <v>8.2014195583596211E-2</v>
      </c>
      <c r="AL35" s="54">
        <f>IF(J35&gt;0,(AL32*J32+AL33*J33+AL34*J34)/J35,0)</f>
        <v>0.22687900701089114</v>
      </c>
      <c r="AM35" s="59">
        <f>SUM(AM32:AM34)</f>
        <v>132.02340710000001</v>
      </c>
      <c r="AN35" s="57"/>
      <c r="AO35" s="57">
        <f>SUM(AO32:AO34)</f>
        <v>502.44</v>
      </c>
      <c r="AP35" s="124"/>
      <c r="AQ35" s="125">
        <f>AP34</f>
        <v>2058.2999999999993</v>
      </c>
      <c r="AR35" s="52">
        <f>SUM(AR32:AR34)</f>
        <v>0</v>
      </c>
      <c r="AS35" s="60"/>
      <c r="AT35" s="59"/>
      <c r="AU35" s="59"/>
      <c r="AV35" s="59"/>
      <c r="AW35" s="59"/>
    </row>
    <row r="36" spans="1:49" x14ac:dyDescent="0.2">
      <c r="A36" s="196">
        <v>9</v>
      </c>
      <c r="B36" s="23">
        <v>1</v>
      </c>
      <c r="C36" s="47" t="s">
        <v>51</v>
      </c>
      <c r="D36" s="12">
        <v>5119</v>
      </c>
      <c r="E36" s="12">
        <v>0</v>
      </c>
      <c r="F36" s="12">
        <v>8812</v>
      </c>
      <c r="G36" s="13">
        <v>0.3</v>
      </c>
      <c r="H36" s="13">
        <v>2.6</v>
      </c>
      <c r="I36" s="12">
        <v>9406</v>
      </c>
      <c r="J36" s="12">
        <v>15162</v>
      </c>
      <c r="K36" s="14">
        <v>6.5000000000000002E-2</v>
      </c>
      <c r="L36" s="25">
        <f>J36*(1-K36)</f>
        <v>14176.470000000001</v>
      </c>
      <c r="M36" s="15">
        <v>0.80100000000000005</v>
      </c>
      <c r="N36" s="26">
        <f>L36*M36</f>
        <v>11355.352470000002</v>
      </c>
      <c r="O36" s="14">
        <v>0.155</v>
      </c>
      <c r="P36" s="26">
        <f>L36*O36</f>
        <v>2197.3528500000002</v>
      </c>
      <c r="Q36" s="16">
        <v>4.3999999999999997E-2</v>
      </c>
      <c r="R36" s="26">
        <f>L36*Q36</f>
        <v>623.76468</v>
      </c>
      <c r="S36" s="16">
        <v>0.187</v>
      </c>
      <c r="T36" s="26">
        <f>L36*S36</f>
        <v>2650.9998900000001</v>
      </c>
      <c r="U36" s="16">
        <v>0.52800000000000002</v>
      </c>
      <c r="V36" s="26">
        <f>L36*U36</f>
        <v>7485.1761600000009</v>
      </c>
      <c r="W36" s="16">
        <v>0.4</v>
      </c>
      <c r="X36" s="26">
        <f>W36*L36</f>
        <v>5670.5880000000006</v>
      </c>
      <c r="Y36" s="17">
        <v>3.1800000000000001E-3</v>
      </c>
      <c r="Z36" s="61">
        <f>L36*Y36</f>
        <v>45.081174600000004</v>
      </c>
      <c r="AA36" s="28">
        <f>IF(J36&gt;0,(AC36+AM36)/J36,0)</f>
        <v>3.0365903442817572E-3</v>
      </c>
      <c r="AB36" s="17">
        <v>3.2000000000000003E-4</v>
      </c>
      <c r="AC36" s="25">
        <f>AB36*L36</f>
        <v>4.5364704000000007</v>
      </c>
      <c r="AD36" s="141">
        <v>0.20810000000000001</v>
      </c>
      <c r="AE36" s="31">
        <f>AH36*(1-AK36)*AD36</f>
        <v>43.315182600000007</v>
      </c>
      <c r="AF36" s="29">
        <f>IF(AND(AD36&gt;0,AB36&gt;0,Y36&gt;0),((Y36-AB36)*AD36)/((AD36-AB36)*Y36),0)</f>
        <v>0.90075618200430907</v>
      </c>
      <c r="AG36" s="62">
        <f t="shared" ref="AG36:AG67" si="2">IF(AND(AA36&gt;0,AL36&gt;0,AB36&gt;0),((AL36*(AA36-AB36))/(AA36*(AL36-AB36))),0)</f>
        <v>0.89605665132253509</v>
      </c>
      <c r="AH36" s="12">
        <v>226</v>
      </c>
      <c r="AI36" s="170"/>
      <c r="AJ36" s="174"/>
      <c r="AK36" s="14">
        <v>7.9000000000000001E-2</v>
      </c>
      <c r="AL36" s="15">
        <v>0.19939999999999999</v>
      </c>
      <c r="AM36" s="31">
        <f t="shared" si="1"/>
        <v>41.504312400000003</v>
      </c>
      <c r="AN36" s="19">
        <v>1.65</v>
      </c>
      <c r="AO36" s="19">
        <v>1252.56</v>
      </c>
      <c r="AP36" s="119">
        <f>AP34+AH36-AO36</f>
        <v>1031.7399999999993</v>
      </c>
      <c r="AQ36" s="120"/>
      <c r="AR36" s="12"/>
      <c r="AS36" s="32"/>
      <c r="AT36" s="20"/>
      <c r="AU36" s="20"/>
      <c r="AV36" s="20"/>
      <c r="AW36" s="20"/>
    </row>
    <row r="37" spans="1:49" x14ac:dyDescent="0.2">
      <c r="A37" s="197"/>
      <c r="B37" s="34">
        <v>2</v>
      </c>
      <c r="C37" s="11" t="s">
        <v>49</v>
      </c>
      <c r="D37" s="35">
        <v>20029</v>
      </c>
      <c r="E37" s="44">
        <v>4</v>
      </c>
      <c r="F37" s="35">
        <v>16009</v>
      </c>
      <c r="G37" s="36">
        <v>0.5</v>
      </c>
      <c r="H37" s="38">
        <v>3.4</v>
      </c>
      <c r="I37" s="35">
        <v>17349</v>
      </c>
      <c r="J37" s="35">
        <v>14779</v>
      </c>
      <c r="K37" s="40">
        <v>6.9000000000000006E-2</v>
      </c>
      <c r="L37" s="38">
        <f>J37*(1-K37)</f>
        <v>13759.249000000002</v>
      </c>
      <c r="M37" s="39">
        <v>0.83199999999999996</v>
      </c>
      <c r="N37" s="26">
        <f>L37*M37</f>
        <v>11447.695168</v>
      </c>
      <c r="O37" s="37">
        <v>0.155</v>
      </c>
      <c r="P37" s="26">
        <f>L37*O37</f>
        <v>2132.6835950000004</v>
      </c>
      <c r="Q37" s="40">
        <v>1.2999999999999999E-2</v>
      </c>
      <c r="R37" s="26">
        <f>L37*Q37</f>
        <v>178.870237</v>
      </c>
      <c r="S37" s="40">
        <v>0.189</v>
      </c>
      <c r="T37" s="26">
        <f>L37*S37</f>
        <v>2600.4980610000002</v>
      </c>
      <c r="U37" s="40">
        <v>0.52700000000000002</v>
      </c>
      <c r="V37" s="26">
        <f>L37*U37</f>
        <v>7251.1242230000016</v>
      </c>
      <c r="W37" s="40">
        <v>0.4</v>
      </c>
      <c r="X37" s="26">
        <f>W37*L37</f>
        <v>5503.6996000000008</v>
      </c>
      <c r="Y37" s="41">
        <v>3.2299999999999998E-3</v>
      </c>
      <c r="Z37" s="18">
        <f>L37*Y37</f>
        <v>44.442374270000002</v>
      </c>
      <c r="AA37" s="28">
        <f>IF(J37&gt;0,(AC37+AM37)/J37,0)</f>
        <v>3.0204515982136817E-3</v>
      </c>
      <c r="AB37" s="41">
        <v>3.3E-4</v>
      </c>
      <c r="AC37" s="38">
        <f>AB37*L37</f>
        <v>4.5405521700000007</v>
      </c>
      <c r="AD37" s="29">
        <v>0.2266</v>
      </c>
      <c r="AE37" s="42">
        <f>AH37*(1-AK37)*AD37</f>
        <v>43.874291999999997</v>
      </c>
      <c r="AF37" s="29">
        <f>IF(AND(AD37&gt;0,AB37&gt;0,Y37&gt;0),((Y37-AB37)*AD37)/((AD37-AB37)*Y37),0)</f>
        <v>0.89914224779541574</v>
      </c>
      <c r="AG37" s="30">
        <f t="shared" si="2"/>
        <v>0.89216642191519535</v>
      </c>
      <c r="AH37" s="35">
        <v>210</v>
      </c>
      <c r="AI37" s="167"/>
      <c r="AJ37" s="175"/>
      <c r="AK37" s="40">
        <v>7.8E-2</v>
      </c>
      <c r="AL37" s="39">
        <v>0.20710000000000001</v>
      </c>
      <c r="AM37" s="42">
        <f t="shared" si="1"/>
        <v>40.098702000000003</v>
      </c>
      <c r="AN37" s="18">
        <v>1.65</v>
      </c>
      <c r="AO37" s="18"/>
      <c r="AP37" s="122">
        <f>AP36+AH37-AO37</f>
        <v>1241.7399999999993</v>
      </c>
      <c r="AQ37" s="123"/>
      <c r="AR37" s="44"/>
      <c r="AS37" s="49"/>
      <c r="AT37" s="42"/>
      <c r="AU37" s="42"/>
      <c r="AV37" s="42"/>
      <c r="AW37" s="42"/>
    </row>
    <row r="38" spans="1:49" x14ac:dyDescent="0.2">
      <c r="A38" s="197"/>
      <c r="B38" s="34">
        <v>3</v>
      </c>
      <c r="C38" s="24" t="s">
        <v>54</v>
      </c>
      <c r="D38" s="44">
        <v>20652</v>
      </c>
      <c r="E38" s="44">
        <v>2</v>
      </c>
      <c r="F38" s="44">
        <v>17142</v>
      </c>
      <c r="G38" s="38">
        <v>0.4</v>
      </c>
      <c r="H38" s="38">
        <v>2.7</v>
      </c>
      <c r="I38" s="44">
        <v>17922</v>
      </c>
      <c r="J38" s="44">
        <v>15319</v>
      </c>
      <c r="K38" s="40">
        <v>6.7000000000000004E-2</v>
      </c>
      <c r="L38" s="38">
        <f>J38*(1-K38)</f>
        <v>14292.627</v>
      </c>
      <c r="M38" s="29">
        <v>0.70299999999999996</v>
      </c>
      <c r="N38" s="26">
        <f>L38*M38</f>
        <v>10047.716780999999</v>
      </c>
      <c r="O38" s="40">
        <v>0.23</v>
      </c>
      <c r="P38" s="26">
        <f>L38*O38</f>
        <v>3287.3042100000002</v>
      </c>
      <c r="Q38" s="40">
        <v>6.7000000000000004E-2</v>
      </c>
      <c r="R38" s="26">
        <f>L38*Q38</f>
        <v>957.60600900000009</v>
      </c>
      <c r="S38" s="40">
        <v>0.189</v>
      </c>
      <c r="T38" s="26">
        <f>L38*S38</f>
        <v>2701.3065030000002</v>
      </c>
      <c r="U38" s="40">
        <v>0.52300000000000002</v>
      </c>
      <c r="V38" s="26">
        <f>L38*U38</f>
        <v>7475.0439210000004</v>
      </c>
      <c r="W38" s="40">
        <v>0.4</v>
      </c>
      <c r="X38" s="26">
        <f>W38*L38</f>
        <v>5717.0508000000009</v>
      </c>
      <c r="Y38" s="48">
        <v>3.2299999999999998E-3</v>
      </c>
      <c r="Z38" s="18">
        <f>L38*Y38</f>
        <v>46.165185209999997</v>
      </c>
      <c r="AA38" s="28">
        <f>IF(J38&gt;0,(AC38+AM38)/J38,0)</f>
        <v>2.9816947046151839E-3</v>
      </c>
      <c r="AB38" s="48">
        <v>3.4000000000000002E-4</v>
      </c>
      <c r="AC38" s="38">
        <f>AB38*L38</f>
        <v>4.8594931800000003</v>
      </c>
      <c r="AD38" s="29">
        <v>0.22720000000000001</v>
      </c>
      <c r="AE38" s="42">
        <f>AH38*(1-AK38)*AD38</f>
        <v>45.149184000000005</v>
      </c>
      <c r="AF38" s="29">
        <f>IF(AND(AD38&gt;0,AB38&gt;0,Y38&gt;0),((Y38-AB38)*AD38)/((AD38-AB38)*Y38),0)</f>
        <v>0.89607780360714018</v>
      </c>
      <c r="AG38" s="30">
        <f t="shared" si="2"/>
        <v>0.88743987299038785</v>
      </c>
      <c r="AH38" s="44">
        <v>216</v>
      </c>
      <c r="AI38" s="168"/>
      <c r="AJ38" s="176"/>
      <c r="AK38" s="40">
        <v>0.08</v>
      </c>
      <c r="AL38" s="29">
        <v>0.2054</v>
      </c>
      <c r="AM38" s="42">
        <f t="shared" si="1"/>
        <v>40.817087999999998</v>
      </c>
      <c r="AN38" s="18">
        <v>1.65</v>
      </c>
      <c r="AO38" s="18"/>
      <c r="AP38" s="122">
        <f>AP37+AH38-AO38</f>
        <v>1457.7399999999993</v>
      </c>
      <c r="AQ38" s="123"/>
      <c r="AR38" s="44"/>
      <c r="AS38" s="49"/>
      <c r="AT38" s="42"/>
      <c r="AU38" s="42"/>
      <c r="AV38" s="42"/>
      <c r="AW38" s="42"/>
    </row>
    <row r="39" spans="1:49" s="22" customFormat="1" ht="13.5" thickBot="1" x14ac:dyDescent="0.25">
      <c r="A39" s="198"/>
      <c r="B39" s="50" t="s">
        <v>38</v>
      </c>
      <c r="C39" s="51"/>
      <c r="D39" s="52">
        <f>SUM(D36:D38)</f>
        <v>45800</v>
      </c>
      <c r="E39" s="52"/>
      <c r="F39" s="52">
        <f>SUM(F36:F38)</f>
        <v>41963</v>
      </c>
      <c r="G39" s="53"/>
      <c r="H39" s="53"/>
      <c r="I39" s="52">
        <f>SUM(I36:I38)</f>
        <v>44677</v>
      </c>
      <c r="J39" s="52">
        <f>SUM(J36:J38)</f>
        <v>45260</v>
      </c>
      <c r="K39" s="21">
        <f>IF(J39&gt;0,(J36*K36+J37*K37+J38*K38)/J39,0)</f>
        <v>6.6983075563411404E-2</v>
      </c>
      <c r="L39" s="53">
        <f>L36+L37+L38</f>
        <v>42228.346000000005</v>
      </c>
      <c r="M39" s="54">
        <f>IF(L39&gt;0,N39/L39,0)</f>
        <v>0.77793159170856452</v>
      </c>
      <c r="N39" s="55">
        <f>N36+N37+N38</f>
        <v>32850.764418999999</v>
      </c>
      <c r="O39" s="21">
        <f>IF(L39&gt;0,P39/L39,0)</f>
        <v>0.18038453732002668</v>
      </c>
      <c r="P39" s="55">
        <f>P36+P37+P38</f>
        <v>7617.3406550000009</v>
      </c>
      <c r="Q39" s="21">
        <f>IF(L39&gt;0,R39/L39,0)</f>
        <v>4.1683870971408632E-2</v>
      </c>
      <c r="R39" s="55">
        <f>R36+R37+R38</f>
        <v>1760.2409259999999</v>
      </c>
      <c r="S39" s="21">
        <f>IF(L39&gt;0,T39/L39,0)</f>
        <v>0.18832858038058134</v>
      </c>
      <c r="T39" s="55">
        <f>T36+T37+T38</f>
        <v>7952.804454000001</v>
      </c>
      <c r="U39" s="21">
        <f>IF(L39&gt;0,V39/L39,0)</f>
        <v>0.52598186781930789</v>
      </c>
      <c r="V39" s="55">
        <f>V36+V37+V38</f>
        <v>22211.344304000002</v>
      </c>
      <c r="W39" s="21">
        <f>IF(L39&gt;0,X39/L39,0)</f>
        <v>0.39999999999999997</v>
      </c>
      <c r="X39" s="55">
        <f>X36+X37+X38</f>
        <v>16891.338400000001</v>
      </c>
      <c r="Y39" s="56">
        <f>IF(L39&gt;0,Z39/L39,0)</f>
        <v>3.2132145095145333E-3</v>
      </c>
      <c r="Z39" s="57">
        <f>SUM(Z36:Z38)</f>
        <v>135.68873408000002</v>
      </c>
      <c r="AA39" s="63">
        <f>IF(L39&gt;0,(AA36*L36+AA37*L37+AA38*L38)/L39,0)</f>
        <v>3.0127518560923508E-3</v>
      </c>
      <c r="AB39" s="56">
        <f>IF(J39&gt;0,(J36*AB36+J37*AB37+J38*AB38)/J39,0)</f>
        <v>3.3003468846663721E-4</v>
      </c>
      <c r="AC39" s="53">
        <f>SUM(AC36:AC38)</f>
        <v>13.936515750000002</v>
      </c>
      <c r="AD39" s="54">
        <f>IF(J39&gt;0,(J36*AD36+J37*AD37+J38*AD38)/J39,0)</f>
        <v>0.22060562085726909</v>
      </c>
      <c r="AE39" s="59">
        <f>SUM(AE36:AE38)</f>
        <v>132.33865860000003</v>
      </c>
      <c r="AF39" s="54">
        <f>IF(AND(Z39&gt;0),((Z36*AF36+Z37*AF37+Z38*AF38)/Z39),0)</f>
        <v>0.89863584920514716</v>
      </c>
      <c r="AG39" s="58">
        <f t="shared" si="2"/>
        <v>0.89189739023759063</v>
      </c>
      <c r="AH39" s="52">
        <f>SUM(AH36:AH38)</f>
        <v>652</v>
      </c>
      <c r="AI39" s="169"/>
      <c r="AJ39" s="177"/>
      <c r="AK39" s="21">
        <f>IF(AH39&gt;0,(AK36*AH36+AK37*AH37+AK38*AH38)/AH39,0)</f>
        <v>7.9009202453987723E-2</v>
      </c>
      <c r="AL39" s="54">
        <f>IF(J39&gt;0,(AL36*J36+AL37*J37+AL38*J38)/J39,0)</f>
        <v>0.20394512372956253</v>
      </c>
      <c r="AM39" s="59">
        <f>SUM(AM36:AM38)</f>
        <v>122.4201024</v>
      </c>
      <c r="AN39" s="57"/>
      <c r="AO39" s="57">
        <f>SUM(AO36:AO38)</f>
        <v>1252.56</v>
      </c>
      <c r="AP39" s="124"/>
      <c r="AQ39" s="125">
        <f>AP38</f>
        <v>1457.7399999999993</v>
      </c>
      <c r="AR39" s="52">
        <f>SUM(AR36:AR38)</f>
        <v>0</v>
      </c>
      <c r="AS39" s="60"/>
      <c r="AT39" s="59"/>
      <c r="AU39" s="59"/>
      <c r="AV39" s="59"/>
      <c r="AW39" s="59"/>
    </row>
    <row r="40" spans="1:49" x14ac:dyDescent="0.2">
      <c r="A40" s="196">
        <v>10</v>
      </c>
      <c r="B40" s="23">
        <v>1</v>
      </c>
      <c r="C40" s="47" t="s">
        <v>51</v>
      </c>
      <c r="D40" s="12">
        <v>6103</v>
      </c>
      <c r="E40" s="12">
        <v>1</v>
      </c>
      <c r="F40" s="12">
        <v>9062</v>
      </c>
      <c r="G40" s="13">
        <v>0.5</v>
      </c>
      <c r="H40" s="13">
        <v>3.7</v>
      </c>
      <c r="I40" s="12">
        <v>10035</v>
      </c>
      <c r="J40" s="12">
        <v>14606</v>
      </c>
      <c r="K40" s="14">
        <v>7.2999999999999995E-2</v>
      </c>
      <c r="L40" s="25">
        <f>J40*(1-K40)</f>
        <v>13539.762000000001</v>
      </c>
      <c r="M40" s="15">
        <v>0.76800000000000002</v>
      </c>
      <c r="N40" s="26">
        <f>L40*M40</f>
        <v>10398.537216000001</v>
      </c>
      <c r="O40" s="14">
        <v>0.155</v>
      </c>
      <c r="P40" s="26">
        <f>L40*O40</f>
        <v>2098.66311</v>
      </c>
      <c r="Q40" s="16">
        <v>7.6999999999999999E-2</v>
      </c>
      <c r="R40" s="26">
        <f>L40*Q40</f>
        <v>1042.561674</v>
      </c>
      <c r="S40" s="16">
        <v>0.187</v>
      </c>
      <c r="T40" s="26">
        <f>L40*S40</f>
        <v>2531.9354940000003</v>
      </c>
      <c r="U40" s="16">
        <v>0.53600000000000003</v>
      </c>
      <c r="V40" s="26">
        <f>L40*U40</f>
        <v>7257.3124320000006</v>
      </c>
      <c r="W40" s="16">
        <v>0.4</v>
      </c>
      <c r="X40" s="26">
        <f>W40*L40</f>
        <v>5415.9048000000003</v>
      </c>
      <c r="Y40" s="17">
        <v>3.1800000000000001E-3</v>
      </c>
      <c r="Z40" s="61">
        <f>L40*Y40</f>
        <v>43.056443160000001</v>
      </c>
      <c r="AA40" s="28">
        <f>IF(J40&gt;0,(AC40+AM40)/J40,0)</f>
        <v>2.9877468670409424E-3</v>
      </c>
      <c r="AB40" s="17">
        <v>3.6999999999999999E-4</v>
      </c>
      <c r="AC40" s="25">
        <f>AB40*L40</f>
        <v>5.0097119399999999</v>
      </c>
      <c r="AD40" s="141">
        <v>0.2261</v>
      </c>
      <c r="AE40" s="31">
        <f>AH40*(1-AK40)*AD40</f>
        <v>40.398191400000002</v>
      </c>
      <c r="AF40" s="29">
        <f>IF(AND(AD40&gt;0,AB40&gt;0,Y40&gt;0),((Y40-AB40)*AD40)/((AD40-AB40)*Y40),0)</f>
        <v>0.88509620916846443</v>
      </c>
      <c r="AG40" s="62">
        <f t="shared" si="2"/>
        <v>0.87766287409846466</v>
      </c>
      <c r="AH40" s="12">
        <v>194</v>
      </c>
      <c r="AI40" s="170"/>
      <c r="AJ40" s="174"/>
      <c r="AK40" s="14">
        <v>7.9000000000000001E-2</v>
      </c>
      <c r="AL40" s="15">
        <v>0.2162</v>
      </c>
      <c r="AM40" s="31">
        <f t="shared" si="1"/>
        <v>38.6293188</v>
      </c>
      <c r="AN40" s="19">
        <v>1.6</v>
      </c>
      <c r="AO40" s="19">
        <v>501.74</v>
      </c>
      <c r="AP40" s="119">
        <f>AP38+AH40-AO40</f>
        <v>1149.9999999999993</v>
      </c>
      <c r="AQ40" s="120"/>
      <c r="AR40" s="12"/>
      <c r="AS40" s="32"/>
      <c r="AT40" s="20"/>
      <c r="AU40" s="20"/>
      <c r="AV40" s="20"/>
      <c r="AW40" s="20"/>
    </row>
    <row r="41" spans="1:49" x14ac:dyDescent="0.2">
      <c r="A41" s="197"/>
      <c r="B41" s="34">
        <v>2</v>
      </c>
      <c r="C41" s="11" t="s">
        <v>49</v>
      </c>
      <c r="D41" s="35">
        <v>20558</v>
      </c>
      <c r="E41" s="44">
        <v>4</v>
      </c>
      <c r="F41" s="35">
        <v>15719</v>
      </c>
      <c r="G41" s="36">
        <v>0.9</v>
      </c>
      <c r="H41" s="38">
        <v>3.3</v>
      </c>
      <c r="I41" s="35">
        <v>17440</v>
      </c>
      <c r="J41" s="35">
        <v>15253</v>
      </c>
      <c r="K41" s="40">
        <v>6.6000000000000003E-2</v>
      </c>
      <c r="L41" s="38">
        <f>J41*(1-K41)</f>
        <v>14246.302</v>
      </c>
      <c r="M41" s="39">
        <v>0.80700000000000005</v>
      </c>
      <c r="N41" s="26">
        <f>L41*M41</f>
        <v>11496.765714000001</v>
      </c>
      <c r="O41" s="37">
        <v>0.185</v>
      </c>
      <c r="P41" s="26">
        <f>L41*O41</f>
        <v>2635.5658699999999</v>
      </c>
      <c r="Q41" s="40">
        <v>8.0000000000000002E-3</v>
      </c>
      <c r="R41" s="26">
        <f>L41*Q41</f>
        <v>113.970416</v>
      </c>
      <c r="S41" s="40">
        <v>0.188</v>
      </c>
      <c r="T41" s="26">
        <f>L41*S41</f>
        <v>2678.3047759999999</v>
      </c>
      <c r="U41" s="40">
        <v>0.51200000000000001</v>
      </c>
      <c r="V41" s="26">
        <f>L41*U41</f>
        <v>7294.106624</v>
      </c>
      <c r="W41" s="40">
        <v>0.4</v>
      </c>
      <c r="X41" s="26">
        <f>W41*L41</f>
        <v>5698.5208000000002</v>
      </c>
      <c r="Y41" s="41">
        <v>3.14E-3</v>
      </c>
      <c r="Z41" s="18">
        <f>L41*Y41</f>
        <v>44.73338828</v>
      </c>
      <c r="AA41" s="28">
        <f>IF(J41&gt;0,(AC41+AM41)/J41,0)</f>
        <v>2.9434942516226316E-3</v>
      </c>
      <c r="AB41" s="41">
        <v>4.0999999999999999E-4</v>
      </c>
      <c r="AC41" s="38">
        <f>AB41*L41</f>
        <v>5.8409838199999999</v>
      </c>
      <c r="AD41" s="29">
        <v>0.22439999999999999</v>
      </c>
      <c r="AE41" s="42">
        <f>AH41*(1-AK41)*AD41</f>
        <v>38.969303999999994</v>
      </c>
      <c r="AF41" s="29">
        <f>IF(AND(AD41&gt;0,AB41&gt;0,Y41&gt;0),((Y41-AB41)*AD41)/((AD41-AB41)*Y41),0)</f>
        <v>0.87101818410341891</v>
      </c>
      <c r="AG41" s="30">
        <f t="shared" si="2"/>
        <v>0.86228173463941071</v>
      </c>
      <c r="AH41" s="35">
        <v>190</v>
      </c>
      <c r="AI41" s="167"/>
      <c r="AJ41" s="175"/>
      <c r="AK41" s="40">
        <v>8.5999999999999993E-2</v>
      </c>
      <c r="AL41" s="39">
        <v>0.22489999999999999</v>
      </c>
      <c r="AM41" s="42">
        <f t="shared" si="1"/>
        <v>39.056134</v>
      </c>
      <c r="AN41" s="18">
        <v>1.6</v>
      </c>
      <c r="AO41" s="18"/>
      <c r="AP41" s="122">
        <f>AP40+AH41-AO41</f>
        <v>1339.9999999999993</v>
      </c>
      <c r="AQ41" s="123"/>
      <c r="AR41" s="44"/>
      <c r="AS41" s="49"/>
      <c r="AT41" s="42"/>
      <c r="AU41" s="42"/>
      <c r="AV41" s="42"/>
      <c r="AW41" s="42"/>
    </row>
    <row r="42" spans="1:49" x14ac:dyDescent="0.2">
      <c r="A42" s="197"/>
      <c r="B42" s="34">
        <v>3</v>
      </c>
      <c r="C42" s="11" t="s">
        <v>52</v>
      </c>
      <c r="D42" s="44">
        <v>15439</v>
      </c>
      <c r="E42" s="44">
        <v>2</v>
      </c>
      <c r="F42" s="44">
        <v>16100</v>
      </c>
      <c r="G42" s="38">
        <v>0.6</v>
      </c>
      <c r="H42" s="38">
        <v>3.6</v>
      </c>
      <c r="I42" s="44">
        <v>17747</v>
      </c>
      <c r="J42" s="44">
        <v>15399</v>
      </c>
      <c r="K42" s="40">
        <v>6.5000000000000002E-2</v>
      </c>
      <c r="L42" s="38">
        <f>J42*(1-K42)</f>
        <v>14398.065000000001</v>
      </c>
      <c r="M42" s="29">
        <v>0.74099999999999999</v>
      </c>
      <c r="N42" s="26">
        <f>L42*M42</f>
        <v>10668.966165</v>
      </c>
      <c r="O42" s="40">
        <v>0.23</v>
      </c>
      <c r="P42" s="26">
        <f>L42*O42</f>
        <v>3311.5549500000002</v>
      </c>
      <c r="Q42" s="40">
        <v>2.9000000000000001E-2</v>
      </c>
      <c r="R42" s="26">
        <f>L42*Q42</f>
        <v>417.54388500000005</v>
      </c>
      <c r="S42" s="40">
        <v>0.16700000000000001</v>
      </c>
      <c r="T42" s="26">
        <f>L42*S42</f>
        <v>2404.4768550000003</v>
      </c>
      <c r="U42" s="40">
        <v>0.54800000000000004</v>
      </c>
      <c r="V42" s="26">
        <f>L42*U42</f>
        <v>7890.1396200000008</v>
      </c>
      <c r="W42" s="40">
        <v>0.4</v>
      </c>
      <c r="X42" s="26">
        <f>W42*L42</f>
        <v>5759.2260000000006</v>
      </c>
      <c r="Y42" s="48">
        <v>3.1900000000000001E-3</v>
      </c>
      <c r="Z42" s="18">
        <f>L42*Y42</f>
        <v>45.929827350000004</v>
      </c>
      <c r="AA42" s="28">
        <f>IF(J42&gt;0,(AC42+AM42)/J42,0)</f>
        <v>2.9397784791220208E-3</v>
      </c>
      <c r="AB42" s="48">
        <v>4.4000000000000002E-4</v>
      </c>
      <c r="AC42" s="38">
        <f>AB42*L42</f>
        <v>6.3351486000000001</v>
      </c>
      <c r="AD42" s="29">
        <v>0.2203</v>
      </c>
      <c r="AE42" s="42">
        <f>AH42*(1-AK42)*AD42</f>
        <v>38.934500200000002</v>
      </c>
      <c r="AF42" s="29">
        <f>IF(AND(AD42&gt;0,AB42&gt;0,Y42&gt;0),((Y42-AB42)*AD42)/((AD42-AB42)*Y42),0)</f>
        <v>0.86379420132560847</v>
      </c>
      <c r="AG42" s="30">
        <f t="shared" si="2"/>
        <v>0.85203059939076753</v>
      </c>
      <c r="AH42" s="44">
        <v>194</v>
      </c>
      <c r="AI42" s="168"/>
      <c r="AJ42" s="176"/>
      <c r="AK42" s="40">
        <v>8.8999999999999996E-2</v>
      </c>
      <c r="AL42" s="29">
        <v>0.2203</v>
      </c>
      <c r="AM42" s="42">
        <f t="shared" si="1"/>
        <v>38.934500200000002</v>
      </c>
      <c r="AN42" s="18">
        <v>1.7</v>
      </c>
      <c r="AO42" s="18"/>
      <c r="AP42" s="122">
        <f>AP41+AH42-AO42</f>
        <v>1533.9999999999993</v>
      </c>
      <c r="AQ42" s="123"/>
      <c r="AR42" s="44"/>
      <c r="AS42" s="49"/>
      <c r="AT42" s="42"/>
      <c r="AU42" s="42"/>
      <c r="AV42" s="42"/>
      <c r="AW42" s="42"/>
    </row>
    <row r="43" spans="1:49" s="22" customFormat="1" ht="13.5" thickBot="1" x14ac:dyDescent="0.25">
      <c r="A43" s="198"/>
      <c r="B43" s="50" t="s">
        <v>38</v>
      </c>
      <c r="C43" s="51"/>
      <c r="D43" s="52">
        <f>SUM(D40:D42)</f>
        <v>42100</v>
      </c>
      <c r="E43" s="52"/>
      <c r="F43" s="52">
        <f>SUM(F40:F42)</f>
        <v>40881</v>
      </c>
      <c r="G43" s="53"/>
      <c r="H43" s="53"/>
      <c r="I43" s="52">
        <f>SUM(I40:I42)</f>
        <v>45222</v>
      </c>
      <c r="J43" s="52">
        <f>SUM(J40:J42)</f>
        <v>45258</v>
      </c>
      <c r="K43" s="21">
        <f>IF(J43&gt;0,(J40*K40+J41*K41+J42*K42)/J43,0)</f>
        <v>6.7918843077466956E-2</v>
      </c>
      <c r="L43" s="53">
        <f>L40+L41+L42</f>
        <v>42184.129000000001</v>
      </c>
      <c r="M43" s="54">
        <f>IF(L43&gt;0,N43/L43,0)</f>
        <v>0.7719554692002768</v>
      </c>
      <c r="N43" s="55">
        <f>N40+N41+N42</f>
        <v>32564.269095000003</v>
      </c>
      <c r="O43" s="21">
        <f>IF(L43&gt;0,P43/L43,0)</f>
        <v>0.19073011866619313</v>
      </c>
      <c r="P43" s="55">
        <f>P40+P41+P42</f>
        <v>8045.7839299999996</v>
      </c>
      <c r="Q43" s="21">
        <f>IF(L43&gt;0,R43/L43,0)</f>
        <v>3.731441213353013E-2</v>
      </c>
      <c r="R43" s="55">
        <f>R40+R41+R42</f>
        <v>1574.0759750000002</v>
      </c>
      <c r="S43" s="21">
        <f>IF(L43&gt;0,T43/L43,0)</f>
        <v>0.18051142231714684</v>
      </c>
      <c r="T43" s="55">
        <f>T40+T41+T42</f>
        <v>7614.717125000001</v>
      </c>
      <c r="U43" s="21">
        <f>IF(L43&gt;0,V43/L43,0)</f>
        <v>0.53199056630990293</v>
      </c>
      <c r="V43" s="55">
        <f>V40+V41+V42</f>
        <v>22441.558676000001</v>
      </c>
      <c r="W43" s="21">
        <f>IF(L43&gt;0,X43/L43,0)</f>
        <v>0.4</v>
      </c>
      <c r="X43" s="55">
        <f>X40+X41+X42</f>
        <v>16873.651600000001</v>
      </c>
      <c r="Y43" s="56">
        <f>IF(L43&gt;0,Z43/L43,0)</f>
        <v>3.1699044631216637E-3</v>
      </c>
      <c r="Z43" s="57">
        <f>SUM(Z40:Z42)</f>
        <v>133.71965879000001</v>
      </c>
      <c r="AA43" s="63">
        <f>IF(L43&gt;0,(AA40*L40+AA41*L41+AA42*L42)/L43,0)</f>
        <v>2.956429683966214E-3</v>
      </c>
      <c r="AB43" s="56">
        <f>IF(J43&gt;0,(J40*AB40+J41*AB41+J42*AB42)/J43,0)</f>
        <v>4.0729837818728179E-4</v>
      </c>
      <c r="AC43" s="53">
        <f>SUM(AC40:AC42)</f>
        <v>17.185844360000001</v>
      </c>
      <c r="AD43" s="54">
        <f>IF(J43&gt;0,(J40*AD40+J41*AD41+J42*AD42)/J43,0)</f>
        <v>0.22355361483052721</v>
      </c>
      <c r="AE43" s="59">
        <f>SUM(AE40:AE42)</f>
        <v>118.3019956</v>
      </c>
      <c r="AF43" s="54">
        <f>IF(AND(Z43&gt;0),((Z40*AF40+Z41*AF41+Z42*AF42)/Z43),0)</f>
        <v>0.87306988993887003</v>
      </c>
      <c r="AG43" s="58">
        <f t="shared" si="2"/>
        <v>0.86382845524107588</v>
      </c>
      <c r="AH43" s="52">
        <f>SUM(AH40:AH42)</f>
        <v>578</v>
      </c>
      <c r="AI43" s="169"/>
      <c r="AJ43" s="177"/>
      <c r="AK43" s="21">
        <f>IF(AH43&gt;0,(AK40*AH40+AK41*AH41+AK42*AH42)/AH43,0)</f>
        <v>8.4657439446366792E-2</v>
      </c>
      <c r="AL43" s="54">
        <f>IF(J43&gt;0,(AL40*J40+AL41*J41+AL42*J42)/J43,0)</f>
        <v>0.22052712448627865</v>
      </c>
      <c r="AM43" s="59">
        <f>SUM(AM40:AM42)</f>
        <v>116.61995300000001</v>
      </c>
      <c r="AN43" s="57"/>
      <c r="AO43" s="57">
        <f>SUM(AO40:AO42)</f>
        <v>501.74</v>
      </c>
      <c r="AP43" s="124"/>
      <c r="AQ43" s="125">
        <f>AP42</f>
        <v>1533.9999999999993</v>
      </c>
      <c r="AR43" s="52">
        <f>SUM(AR40:AR42)</f>
        <v>0</v>
      </c>
      <c r="AS43" s="60"/>
      <c r="AT43" s="59"/>
      <c r="AU43" s="59"/>
      <c r="AV43" s="59"/>
      <c r="AW43" s="59"/>
    </row>
    <row r="44" spans="1:49" x14ac:dyDescent="0.2">
      <c r="A44" s="196">
        <v>11</v>
      </c>
      <c r="B44" s="23">
        <v>1</v>
      </c>
      <c r="C44" s="11" t="s">
        <v>53</v>
      </c>
      <c r="D44" s="12">
        <v>15610</v>
      </c>
      <c r="E44" s="12">
        <v>0</v>
      </c>
      <c r="F44" s="12">
        <v>13916</v>
      </c>
      <c r="G44" s="13">
        <v>0.4</v>
      </c>
      <c r="H44" s="13">
        <v>3.7</v>
      </c>
      <c r="I44" s="12">
        <v>15706</v>
      </c>
      <c r="J44" s="12">
        <v>15141</v>
      </c>
      <c r="K44" s="14">
        <v>7.2999999999999995E-2</v>
      </c>
      <c r="L44" s="25">
        <f>J44*(1-K44)</f>
        <v>14035.707</v>
      </c>
      <c r="M44" s="15">
        <v>0.82499999999999996</v>
      </c>
      <c r="N44" s="26">
        <f>L44*M44</f>
        <v>11579.458274999999</v>
      </c>
      <c r="O44" s="14">
        <v>0.153</v>
      </c>
      <c r="P44" s="26">
        <f>L44*O44</f>
        <v>2147.4631709999999</v>
      </c>
      <c r="Q44" s="16">
        <v>2.1999999999999999E-2</v>
      </c>
      <c r="R44" s="26">
        <f>L44*Q44</f>
        <v>308.78555399999999</v>
      </c>
      <c r="S44" s="16">
        <v>0.17499999999999999</v>
      </c>
      <c r="T44" s="26">
        <f>L44*S44</f>
        <v>2456.2487249999999</v>
      </c>
      <c r="U44" s="16">
        <v>0.55100000000000005</v>
      </c>
      <c r="V44" s="26">
        <f>L44*U44</f>
        <v>7733.6745570000012</v>
      </c>
      <c r="W44" s="16">
        <v>0.41</v>
      </c>
      <c r="X44" s="26">
        <f>W44*L44</f>
        <v>5754.63987</v>
      </c>
      <c r="Y44" s="17">
        <v>3.3300000000000001E-3</v>
      </c>
      <c r="Z44" s="61">
        <f>L44*Y44</f>
        <v>46.738904310000002</v>
      </c>
      <c r="AA44" s="28">
        <f>IF(J44&gt;0,(AC44+AM44)/J44,0)</f>
        <v>3.033955916385972E-3</v>
      </c>
      <c r="AB44" s="17">
        <v>3.8999999999999999E-4</v>
      </c>
      <c r="AC44" s="25">
        <f>AB44*L44</f>
        <v>5.4739257300000004</v>
      </c>
      <c r="AD44" s="141">
        <v>0.22500000000000001</v>
      </c>
      <c r="AE44" s="31">
        <f>AH44*(1-AK44)*AD44</f>
        <v>42.662700000000001</v>
      </c>
      <c r="AF44" s="29">
        <f>IF(AND(AD44&gt;0,AB44&gt;0,Y44&gt;0),((Y44-AB44)*AD44)/((AD44-AB44)*Y44),0)</f>
        <v>0.88441587039156144</v>
      </c>
      <c r="AG44" s="62">
        <f t="shared" si="2"/>
        <v>0.87305050177419863</v>
      </c>
      <c r="AH44" s="12">
        <v>207</v>
      </c>
      <c r="AI44" s="170"/>
      <c r="AJ44" s="174"/>
      <c r="AK44" s="14">
        <v>8.4000000000000005E-2</v>
      </c>
      <c r="AL44" s="15">
        <v>0.21340000000000001</v>
      </c>
      <c r="AM44" s="31">
        <f t="shared" si="1"/>
        <v>40.463200800000003</v>
      </c>
      <c r="AN44" s="19">
        <v>1.68</v>
      </c>
      <c r="AO44" s="19"/>
      <c r="AP44" s="119">
        <f>AP42+AH44-AO44</f>
        <v>1740.9999999999993</v>
      </c>
      <c r="AQ44" s="120"/>
      <c r="AR44" s="12"/>
      <c r="AS44" s="32"/>
      <c r="AT44" s="20"/>
      <c r="AU44" s="20"/>
      <c r="AV44" s="20"/>
      <c r="AW44" s="20"/>
    </row>
    <row r="45" spans="1:49" x14ac:dyDescent="0.2">
      <c r="A45" s="197"/>
      <c r="B45" s="34">
        <v>2</v>
      </c>
      <c r="C45" s="11" t="s">
        <v>49</v>
      </c>
      <c r="D45" s="35">
        <v>21356</v>
      </c>
      <c r="E45" s="44">
        <v>2</v>
      </c>
      <c r="F45" s="35">
        <v>15909</v>
      </c>
      <c r="G45" s="36">
        <v>0.6</v>
      </c>
      <c r="H45" s="38">
        <v>3.6</v>
      </c>
      <c r="I45" s="65">
        <v>17472</v>
      </c>
      <c r="J45" s="35">
        <v>15267</v>
      </c>
      <c r="K45" s="40">
        <v>7.0000000000000007E-2</v>
      </c>
      <c r="L45" s="38">
        <f>J45*(1-K45)</f>
        <v>14198.31</v>
      </c>
      <c r="M45" s="39">
        <v>0.81399999999999995</v>
      </c>
      <c r="N45" s="26">
        <f>L45*M45</f>
        <v>11557.42434</v>
      </c>
      <c r="O45" s="37">
        <v>0.16600000000000001</v>
      </c>
      <c r="P45" s="26">
        <f>L45*O45</f>
        <v>2356.9194600000001</v>
      </c>
      <c r="Q45" s="40">
        <v>0.02</v>
      </c>
      <c r="R45" s="26">
        <f>L45*Q45</f>
        <v>283.96620000000001</v>
      </c>
      <c r="S45" s="40">
        <v>0.17499999999999999</v>
      </c>
      <c r="T45" s="26">
        <f>L45*S45</f>
        <v>2484.7042499999998</v>
      </c>
      <c r="U45" s="40">
        <v>0.53200000000000003</v>
      </c>
      <c r="V45" s="26">
        <f>L45*U45</f>
        <v>7553.5009200000004</v>
      </c>
      <c r="W45" s="40">
        <v>0.4</v>
      </c>
      <c r="X45" s="26">
        <f>W45*L45</f>
        <v>5679.3240000000005</v>
      </c>
      <c r="Y45" s="41">
        <v>3.31E-3</v>
      </c>
      <c r="Z45" s="18">
        <f>L45*Y45</f>
        <v>46.996406100000002</v>
      </c>
      <c r="AA45" s="28">
        <f>IF(J45&gt;0,(AC45+AM45)/J45,0)</f>
        <v>3.0260307329534292E-3</v>
      </c>
      <c r="AB45" s="41">
        <v>3.6000000000000002E-4</v>
      </c>
      <c r="AC45" s="38">
        <f>AB45*L45</f>
        <v>5.1113916000000001</v>
      </c>
      <c r="AD45" s="29">
        <v>0.2238</v>
      </c>
      <c r="AE45" s="42">
        <f>AH45*(1-AK45)*AD45</f>
        <v>40.723095600000001</v>
      </c>
      <c r="AF45" s="29">
        <f>IF(AND(AD45&gt;0,AB45&gt;0,Y45&gt;0),((Y45-AB45)*AD45)/((AD45-AB45)*Y45),0)</f>
        <v>0.89267460840275048</v>
      </c>
      <c r="AG45" s="30">
        <f t="shared" si="2"/>
        <v>0.88243917274655115</v>
      </c>
      <c r="AH45" s="35">
        <v>198</v>
      </c>
      <c r="AI45" s="167"/>
      <c r="AJ45" s="175"/>
      <c r="AK45" s="40">
        <v>8.1000000000000003E-2</v>
      </c>
      <c r="AL45" s="29">
        <v>0.2258</v>
      </c>
      <c r="AM45" s="42">
        <f t="shared" si="1"/>
        <v>41.087019600000005</v>
      </c>
      <c r="AN45" s="18">
        <v>1.68</v>
      </c>
      <c r="AO45" s="18"/>
      <c r="AP45" s="122">
        <f>AP44+AH45-AO45</f>
        <v>1938.9999999999993</v>
      </c>
      <c r="AQ45" s="123"/>
      <c r="AR45" s="44"/>
      <c r="AS45" s="49"/>
      <c r="AT45" s="42"/>
      <c r="AU45" s="42"/>
      <c r="AV45" s="42"/>
      <c r="AW45" s="42"/>
    </row>
    <row r="46" spans="1:49" x14ac:dyDescent="0.2">
      <c r="A46" s="197"/>
      <c r="B46" s="34">
        <v>3</v>
      </c>
      <c r="C46" s="11" t="s">
        <v>52</v>
      </c>
      <c r="D46" s="44">
        <v>15800</v>
      </c>
      <c r="E46" s="44">
        <v>1</v>
      </c>
      <c r="F46" s="44">
        <v>15456</v>
      </c>
      <c r="G46" s="38">
        <v>0.7</v>
      </c>
      <c r="H46" s="38">
        <v>3.3</v>
      </c>
      <c r="I46" s="44">
        <v>18162</v>
      </c>
      <c r="J46" s="44">
        <v>15394</v>
      </c>
      <c r="K46" s="40">
        <v>6.9000000000000006E-2</v>
      </c>
      <c r="L46" s="38">
        <f>J46*(1-K46)</f>
        <v>14331.814</v>
      </c>
      <c r="M46" s="29">
        <v>0.80500000000000005</v>
      </c>
      <c r="N46" s="26">
        <f>L46*M46</f>
        <v>11537.110270000001</v>
      </c>
      <c r="O46" s="40">
        <v>7.4999999999999997E-2</v>
      </c>
      <c r="P46" s="26">
        <f>L46*O46</f>
        <v>1074.8860500000001</v>
      </c>
      <c r="Q46" s="40">
        <v>0.12</v>
      </c>
      <c r="R46" s="26">
        <f>L46*Q46</f>
        <v>1719.8176799999999</v>
      </c>
      <c r="S46" s="40">
        <v>0.17</v>
      </c>
      <c r="T46" s="26">
        <f>L46*S46</f>
        <v>2436.4083800000003</v>
      </c>
      <c r="U46" s="40">
        <v>0.53300000000000003</v>
      </c>
      <c r="V46" s="26">
        <f>L46*U46</f>
        <v>7638.8568620000005</v>
      </c>
      <c r="W46" s="40">
        <v>0.4</v>
      </c>
      <c r="X46" s="26">
        <f>W46*L46</f>
        <v>5732.7256000000007</v>
      </c>
      <c r="Y46" s="48">
        <v>3.32E-3</v>
      </c>
      <c r="Z46" s="18">
        <f>L46*Y46</f>
        <v>47.58162248</v>
      </c>
      <c r="AA46" s="28">
        <f>IF(J46&gt;0,(AC46+AM46)/J46,0)</f>
        <v>3.1912107652332083E-3</v>
      </c>
      <c r="AB46" s="48">
        <v>4.2999999999999999E-4</v>
      </c>
      <c r="AC46" s="38">
        <f>AB46*L46</f>
        <v>6.1626800199999998</v>
      </c>
      <c r="AD46" s="29">
        <v>0.21940000000000001</v>
      </c>
      <c r="AE46" s="42">
        <f>AH46*(1-AK46)*AD46</f>
        <v>40.752453000000003</v>
      </c>
      <c r="AF46" s="29">
        <f>IF(AND(AD46&gt;0,AB46&gt;0,Y46&gt;0),((Y46-AB46)*AD46)/((AD46-AB46)*Y46),0)</f>
        <v>0.87219132730400994</v>
      </c>
      <c r="AG46" s="30">
        <f t="shared" si="2"/>
        <v>0.86686645888035119</v>
      </c>
      <c r="AH46" s="44">
        <v>203</v>
      </c>
      <c r="AI46" s="168"/>
      <c r="AJ46" s="176"/>
      <c r="AK46" s="40">
        <v>8.5000000000000006E-2</v>
      </c>
      <c r="AL46" s="29">
        <v>0.23130000000000001</v>
      </c>
      <c r="AM46" s="42">
        <f t="shared" si="1"/>
        <v>42.962818500000004</v>
      </c>
      <c r="AN46" s="18">
        <v>1.7</v>
      </c>
      <c r="AO46" s="18"/>
      <c r="AP46" s="122">
        <f>AP45+AH46-AO46</f>
        <v>2141.9999999999991</v>
      </c>
      <c r="AQ46" s="123"/>
      <c r="AR46" s="44"/>
      <c r="AS46" s="49"/>
      <c r="AT46" s="42"/>
      <c r="AU46" s="42"/>
      <c r="AV46" s="42"/>
      <c r="AW46" s="42"/>
    </row>
    <row r="47" spans="1:49" s="22" customFormat="1" ht="13.5" thickBot="1" x14ac:dyDescent="0.25">
      <c r="A47" s="198"/>
      <c r="B47" s="50" t="s">
        <v>38</v>
      </c>
      <c r="C47" s="51"/>
      <c r="D47" s="52">
        <f>SUM(D44:D46)</f>
        <v>52766</v>
      </c>
      <c r="E47" s="52"/>
      <c r="F47" s="52">
        <f>SUM(F44:F46)</f>
        <v>45281</v>
      </c>
      <c r="G47" s="53"/>
      <c r="H47" s="53"/>
      <c r="I47" s="52">
        <f>SUM(I44:I46)</f>
        <v>51340</v>
      </c>
      <c r="J47" s="52">
        <f>SUM(J44:J46)</f>
        <v>45802</v>
      </c>
      <c r="K47" s="21">
        <f>IF(J47&gt;0,(J44*K44+J45*K45+J46*K46)/J47,0)</f>
        <v>7.0655626391860626E-2</v>
      </c>
      <c r="L47" s="53">
        <f>L44+L45+L46</f>
        <v>42565.830999999998</v>
      </c>
      <c r="M47" s="54">
        <f>IF(L47&gt;0,N47/L47,0)</f>
        <v>0.81459687430981909</v>
      </c>
      <c r="N47" s="55">
        <f>N44+N45+N46</f>
        <v>34673.992885</v>
      </c>
      <c r="O47" s="21">
        <f>IF(L47&gt;0,P47/L47,0)</f>
        <v>0.13107388132514083</v>
      </c>
      <c r="P47" s="55">
        <f>P44+P45+P46</f>
        <v>5579.2686810000005</v>
      </c>
      <c r="Q47" s="21">
        <f>IF(L47&gt;0,R47/L47,0)</f>
        <v>5.4329244365040122E-2</v>
      </c>
      <c r="R47" s="55">
        <f>R44+R45+R46</f>
        <v>2312.569434</v>
      </c>
      <c r="S47" s="21">
        <f>IF(L47&gt;0,T47/L47,0)</f>
        <v>0.17331651189894545</v>
      </c>
      <c r="T47" s="55">
        <f>T44+T45+T46</f>
        <v>7377.3613550000009</v>
      </c>
      <c r="U47" s="21">
        <f>IF(L47&gt;0,V47/L47,0)</f>
        <v>0.53860177988772262</v>
      </c>
      <c r="V47" s="55">
        <f>V44+V45+V46</f>
        <v>22926.032339000001</v>
      </c>
      <c r="W47" s="21">
        <f>IF(L47&gt;0,X47/L47,0)</f>
        <v>0.40329741171974304</v>
      </c>
      <c r="X47" s="55">
        <f>X44+X45+X46</f>
        <v>17166.689470000001</v>
      </c>
      <c r="Y47" s="56">
        <f>IF(L47&gt;0,Z47/L47,0)</f>
        <v>3.3199617996415953E-3</v>
      </c>
      <c r="Z47" s="57">
        <f>SUM(Z44:Z46)</f>
        <v>141.31693289</v>
      </c>
      <c r="AA47" s="63">
        <f>IF(L47&gt;0,(AA44*L44+AA45*L45+AA46*L46)/L47,0)</f>
        <v>3.0842597160015508E-3</v>
      </c>
      <c r="AB47" s="56">
        <f>IF(J47&gt;0,(J44*AB44+J45*AB45+J46*AB46)/J47,0)</f>
        <v>3.9344417274354832E-4</v>
      </c>
      <c r="AC47" s="53">
        <f>SUM(AC44:AC46)</f>
        <v>16.747997349999999</v>
      </c>
      <c r="AD47" s="54">
        <f>IF(J47&gt;0,(J44*AD44+J45*AD45+J46*AD46)/J47,0)</f>
        <v>0.22271785511549716</v>
      </c>
      <c r="AE47" s="59">
        <f>SUM(AE44:AE46)</f>
        <v>124.1382486</v>
      </c>
      <c r="AF47" s="54">
        <f>IF(AND(Z47&gt;0),((Z44*AF44+Z45*AF45+Z46*AF46)/Z47),0)</f>
        <v>0.88304637712010992</v>
      </c>
      <c r="AG47" s="58">
        <f t="shared" si="2"/>
        <v>0.87397299282240093</v>
      </c>
      <c r="AH47" s="52">
        <f>SUM(AH44:AH46)</f>
        <v>608</v>
      </c>
      <c r="AI47" s="169"/>
      <c r="AJ47" s="177"/>
      <c r="AK47" s="21">
        <f>IF(AH47&gt;0,(AK44*AH44+AK45*AH45+AK46*AH46)/AH47,0)</f>
        <v>8.3356907894736848E-2</v>
      </c>
      <c r="AL47" s="54">
        <f>IF(J47&gt;0,(AL44*J44+AL45*J45+AL46*J46)/J47,0)</f>
        <v>0.22354941268940223</v>
      </c>
      <c r="AM47" s="59">
        <f>SUM(AM44:AM46)</f>
        <v>124.5130389</v>
      </c>
      <c r="AN47" s="57"/>
      <c r="AO47" s="57">
        <f>SUM(AO44:AO46)</f>
        <v>0</v>
      </c>
      <c r="AP47" s="124"/>
      <c r="AQ47" s="125">
        <f>AP46</f>
        <v>2141.9999999999991</v>
      </c>
      <c r="AR47" s="52">
        <f>SUM(AR44:AR46)</f>
        <v>0</v>
      </c>
      <c r="AS47" s="60"/>
      <c r="AT47" s="59"/>
      <c r="AU47" s="59"/>
      <c r="AV47" s="59"/>
      <c r="AW47" s="59"/>
    </row>
    <row r="48" spans="1:49" x14ac:dyDescent="0.2">
      <c r="A48" s="196">
        <v>12</v>
      </c>
      <c r="B48" s="23">
        <v>1</v>
      </c>
      <c r="C48" s="11" t="s">
        <v>53</v>
      </c>
      <c r="D48" s="12">
        <v>12972</v>
      </c>
      <c r="E48" s="12">
        <v>0</v>
      </c>
      <c r="F48" s="12">
        <v>14409</v>
      </c>
      <c r="G48" s="13">
        <v>0.6</v>
      </c>
      <c r="H48" s="13">
        <v>2.7</v>
      </c>
      <c r="I48" s="12">
        <v>15738</v>
      </c>
      <c r="J48" s="12">
        <v>15313</v>
      </c>
      <c r="K48" s="14">
        <v>7.0000000000000007E-2</v>
      </c>
      <c r="L48" s="25">
        <f>J48*(1-K48)</f>
        <v>14241.089999999998</v>
      </c>
      <c r="M48" s="15">
        <v>0.85599999999999998</v>
      </c>
      <c r="N48" s="26">
        <f>L48*M48</f>
        <v>12190.373039999999</v>
      </c>
      <c r="O48" s="14">
        <v>0.13300000000000001</v>
      </c>
      <c r="P48" s="26">
        <f>L48*O48</f>
        <v>1894.0649699999999</v>
      </c>
      <c r="Q48" s="16">
        <v>1.0999999999999999E-2</v>
      </c>
      <c r="R48" s="26">
        <f>L48*Q48</f>
        <v>156.65198999999998</v>
      </c>
      <c r="S48" s="16">
        <v>0.17</v>
      </c>
      <c r="T48" s="26">
        <f>L48*S48</f>
        <v>2420.9852999999998</v>
      </c>
      <c r="U48" s="16">
        <v>0.54400000000000004</v>
      </c>
      <c r="V48" s="26">
        <f>L48*U48</f>
        <v>7747.1529599999994</v>
      </c>
      <c r="W48" s="16">
        <v>0.41</v>
      </c>
      <c r="X48" s="26">
        <f>W48*L48</f>
        <v>5838.8468999999986</v>
      </c>
      <c r="Y48" s="17">
        <v>3.3700000000000002E-3</v>
      </c>
      <c r="Z48" s="61">
        <f>L48*Y48</f>
        <v>47.992473299999993</v>
      </c>
      <c r="AA48" s="28">
        <f>IF(J48&gt;0,(AC48+AM48)/J48,0)</f>
        <v>3.3103588911382489E-3</v>
      </c>
      <c r="AB48" s="17">
        <v>5.1000000000000004E-4</v>
      </c>
      <c r="AC48" s="25">
        <f>AB48*L48</f>
        <v>7.2629558999999997</v>
      </c>
      <c r="AD48" s="141">
        <v>0.21890000000000001</v>
      </c>
      <c r="AE48" s="31">
        <f>AH48*(1-AK48)*AD48</f>
        <v>41.952841700000008</v>
      </c>
      <c r="AF48" s="29">
        <f>IF(AND(AD48&gt;0,AB48&gt;0,Y48&gt;0),((Y48-AB48)*AD48)/((AD48-AB48)*Y48),0)</f>
        <v>0.85064655110918952</v>
      </c>
      <c r="AG48" s="62">
        <f t="shared" si="2"/>
        <v>0.84784637008346486</v>
      </c>
      <c r="AH48" s="12">
        <v>209</v>
      </c>
      <c r="AI48" s="170"/>
      <c r="AJ48" s="174"/>
      <c r="AK48" s="14">
        <v>8.3000000000000004E-2</v>
      </c>
      <c r="AL48" s="15">
        <v>0.2266</v>
      </c>
      <c r="AM48" s="31">
        <f t="shared" si="1"/>
        <v>43.428569800000005</v>
      </c>
      <c r="AN48" s="19">
        <v>1.6</v>
      </c>
      <c r="AO48" s="19"/>
      <c r="AP48" s="119">
        <f>AP46+AH48-AO48</f>
        <v>2350.9999999999991</v>
      </c>
      <c r="AQ48" s="120"/>
      <c r="AR48" s="12"/>
      <c r="AS48" s="32"/>
      <c r="AT48" s="20"/>
      <c r="AU48" s="20"/>
      <c r="AV48" s="20"/>
      <c r="AW48" s="20"/>
    </row>
    <row r="49" spans="1:49" x14ac:dyDescent="0.2">
      <c r="A49" s="197"/>
      <c r="B49" s="34">
        <v>2</v>
      </c>
      <c r="C49" s="11" t="s">
        <v>54</v>
      </c>
      <c r="D49" s="35">
        <v>20162</v>
      </c>
      <c r="E49" s="44">
        <v>2</v>
      </c>
      <c r="F49" s="35">
        <v>15451</v>
      </c>
      <c r="G49" s="36">
        <v>0.6</v>
      </c>
      <c r="H49" s="38">
        <v>2.8</v>
      </c>
      <c r="I49" s="35">
        <v>17082</v>
      </c>
      <c r="J49" s="35">
        <v>15374</v>
      </c>
      <c r="K49" s="66">
        <v>6.9000000000000006E-2</v>
      </c>
      <c r="L49" s="38">
        <f>J49*(1-K49)</f>
        <v>14313.194000000001</v>
      </c>
      <c r="M49" s="39">
        <v>0.82299999999999995</v>
      </c>
      <c r="N49" s="26">
        <f>L49*M49</f>
        <v>11779.758662</v>
      </c>
      <c r="O49" s="37">
        <v>0.11700000000000001</v>
      </c>
      <c r="P49" s="26">
        <f>L49*O49</f>
        <v>1674.6436980000003</v>
      </c>
      <c r="Q49" s="40">
        <v>0.06</v>
      </c>
      <c r="R49" s="26">
        <f>L49*Q49</f>
        <v>858.79164000000003</v>
      </c>
      <c r="S49" s="40">
        <v>0.17199999999999999</v>
      </c>
      <c r="T49" s="26">
        <f>L49*S49</f>
        <v>2461.8693680000001</v>
      </c>
      <c r="U49" s="40">
        <v>0.52600000000000002</v>
      </c>
      <c r="V49" s="26">
        <f>L49*U49</f>
        <v>7528.740044000001</v>
      </c>
      <c r="W49" s="40">
        <v>0.4</v>
      </c>
      <c r="X49" s="26">
        <f>W49*L49</f>
        <v>5725.2776000000013</v>
      </c>
      <c r="Y49" s="41">
        <v>3.31E-3</v>
      </c>
      <c r="Z49" s="18">
        <f>L49*Y49</f>
        <v>47.376672140000004</v>
      </c>
      <c r="AA49" s="28">
        <f>IF(J49&gt;0,(AC49+AM49)/J49,0)</f>
        <v>3.1643387680499548E-3</v>
      </c>
      <c r="AB49" s="41">
        <v>4.2999999999999999E-4</v>
      </c>
      <c r="AC49" s="38">
        <f>AB49*L49</f>
        <v>6.1546734200000008</v>
      </c>
      <c r="AD49" s="29">
        <v>0.23119999999999999</v>
      </c>
      <c r="AE49" s="42">
        <f>AH49*(1-AK49)*AD49</f>
        <v>43.742577599999997</v>
      </c>
      <c r="AF49" s="29">
        <f>IF(AND(AD49&gt;0,AB49&gt;0,Y49&gt;0),((Y49-AB49)*AD49)/((AD49-AB49)*Y49),0)</f>
        <v>0.87171189791905135</v>
      </c>
      <c r="AG49" s="30">
        <f t="shared" si="2"/>
        <v>0.86576815637954774</v>
      </c>
      <c r="AH49" s="35">
        <v>207</v>
      </c>
      <c r="AI49" s="167"/>
      <c r="AJ49" s="175"/>
      <c r="AK49" s="66">
        <v>8.5999999999999993E-2</v>
      </c>
      <c r="AL49" s="67">
        <v>0.22459999999999999</v>
      </c>
      <c r="AM49" s="42">
        <f t="shared" si="1"/>
        <v>42.493870800000003</v>
      </c>
      <c r="AN49" s="18">
        <v>1.65</v>
      </c>
      <c r="AO49" s="18"/>
      <c r="AP49" s="122">
        <f>AP48+AH49-AO49</f>
        <v>2557.9999999999991</v>
      </c>
      <c r="AQ49" s="123"/>
      <c r="AR49" s="44"/>
      <c r="AS49" s="49"/>
      <c r="AT49" s="42"/>
      <c r="AU49" s="42"/>
      <c r="AV49" s="42"/>
      <c r="AW49" s="42"/>
    </row>
    <row r="50" spans="1:49" x14ac:dyDescent="0.2">
      <c r="A50" s="197"/>
      <c r="B50" s="34">
        <v>3</v>
      </c>
      <c r="C50" s="11" t="s">
        <v>52</v>
      </c>
      <c r="D50" s="44">
        <v>16100</v>
      </c>
      <c r="E50" s="44">
        <v>1</v>
      </c>
      <c r="F50" s="44">
        <v>15218</v>
      </c>
      <c r="G50" s="38">
        <v>0.8</v>
      </c>
      <c r="H50" s="38">
        <v>3.7</v>
      </c>
      <c r="I50" s="44">
        <v>17195</v>
      </c>
      <c r="J50" s="44">
        <v>15488</v>
      </c>
      <c r="K50" s="66">
        <v>6.9000000000000006E-2</v>
      </c>
      <c r="L50" s="38">
        <f>J50*(1-K50)</f>
        <v>14419.328000000001</v>
      </c>
      <c r="M50" s="29">
        <v>0.87</v>
      </c>
      <c r="N50" s="26">
        <f>L50*M50</f>
        <v>12544.815360000001</v>
      </c>
      <c r="O50" s="40">
        <v>0.1</v>
      </c>
      <c r="P50" s="26">
        <f>L50*O50</f>
        <v>1441.9328000000003</v>
      </c>
      <c r="Q50" s="40">
        <v>0.03</v>
      </c>
      <c r="R50" s="26">
        <f>L50*Q50</f>
        <v>432.57984000000005</v>
      </c>
      <c r="S50" s="40">
        <v>0.17</v>
      </c>
      <c r="T50" s="26">
        <f>L50*S50</f>
        <v>2451.2857600000002</v>
      </c>
      <c r="U50" s="40">
        <v>0.55100000000000005</v>
      </c>
      <c r="V50" s="26">
        <f>L50*U50</f>
        <v>7945.0497280000018</v>
      </c>
      <c r="W50" s="40">
        <v>0.4</v>
      </c>
      <c r="X50" s="26">
        <f>W50*L50</f>
        <v>5767.7312000000011</v>
      </c>
      <c r="Y50" s="48">
        <v>3.14E-3</v>
      </c>
      <c r="Z50" s="18">
        <f>L50*Y50</f>
        <v>45.276689920000003</v>
      </c>
      <c r="AA50" s="28">
        <f>IF(J50&gt;0,(AC50+AM50)/J50,0)</f>
        <v>3.0714200258264461E-3</v>
      </c>
      <c r="AB50" s="48">
        <v>3.6999999999999999E-4</v>
      </c>
      <c r="AC50" s="38">
        <f>AB50*L50</f>
        <v>5.3351513600000002</v>
      </c>
      <c r="AD50" s="29">
        <v>0.22600000000000001</v>
      </c>
      <c r="AE50" s="42">
        <f>AH50*(1-AK50)*AD50</f>
        <v>41.974980000000002</v>
      </c>
      <c r="AF50" s="29">
        <f>IF(AND(AD50&gt;0,AB50&gt;0,Y50&gt;0),((Y50-AB50)*AD50)/((AD50-AB50)*Y50),0)</f>
        <v>0.88361222688291619</v>
      </c>
      <c r="AG50" s="30">
        <f t="shared" si="2"/>
        <v>0.88096796168148661</v>
      </c>
      <c r="AH50" s="44">
        <v>205</v>
      </c>
      <c r="AI50" s="168"/>
      <c r="AJ50" s="176"/>
      <c r="AK50" s="66">
        <v>9.4E-2</v>
      </c>
      <c r="AL50" s="67">
        <v>0.22739999999999999</v>
      </c>
      <c r="AM50" s="42">
        <f t="shared" si="1"/>
        <v>42.235002000000001</v>
      </c>
      <c r="AN50" s="18">
        <v>1.7</v>
      </c>
      <c r="AO50" s="18"/>
      <c r="AP50" s="122">
        <f>AP49+AH50-AO50</f>
        <v>2762.9999999999991</v>
      </c>
      <c r="AQ50" s="123"/>
      <c r="AR50" s="44"/>
      <c r="AS50" s="49"/>
      <c r="AT50" s="42"/>
      <c r="AU50" s="42"/>
      <c r="AV50" s="42"/>
      <c r="AW50" s="42"/>
    </row>
    <row r="51" spans="1:49" s="22" customFormat="1" ht="13.5" thickBot="1" x14ac:dyDescent="0.25">
      <c r="A51" s="198"/>
      <c r="B51" s="50" t="s">
        <v>38</v>
      </c>
      <c r="C51" s="51"/>
      <c r="D51" s="52">
        <f>SUM(D48:D50)</f>
        <v>49234</v>
      </c>
      <c r="E51" s="68"/>
      <c r="F51" s="52">
        <f>SUM(F48:F50)</f>
        <v>45078</v>
      </c>
      <c r="G51" s="53"/>
      <c r="H51" s="69"/>
      <c r="I51" s="52">
        <f>SUM(I48:I50)</f>
        <v>50015</v>
      </c>
      <c r="J51" s="52">
        <f>SUM(J48:J50)</f>
        <v>46175</v>
      </c>
      <c r="K51" s="21">
        <f>IF(J51&gt;0,(J48*K48+J49*K49+J50*K50)/J51,0)</f>
        <v>6.9331629669734718E-2</v>
      </c>
      <c r="L51" s="53">
        <f>L48+L49+L50</f>
        <v>42973.612000000001</v>
      </c>
      <c r="M51" s="54">
        <f>IF(L51&gt;0,N51/L51,0)</f>
        <v>0.84970625838945069</v>
      </c>
      <c r="N51" s="55">
        <f>N48+N49+N50</f>
        <v>36514.947061999999</v>
      </c>
      <c r="O51" s="21">
        <f>IF(L51&gt;0,P51/L51,0)</f>
        <v>0.11659809903807948</v>
      </c>
      <c r="P51" s="55">
        <f>P48+P49+P50</f>
        <v>5010.6414680000007</v>
      </c>
      <c r="Q51" s="21">
        <f>IF(L51&gt;0,R51/L51,0)</f>
        <v>3.3695642572469826E-2</v>
      </c>
      <c r="R51" s="55">
        <f>R48+R49+R50</f>
        <v>1448.0234700000001</v>
      </c>
      <c r="S51" s="21">
        <f>IF(L51&gt;0,T51/L51,0)</f>
        <v>0.17066613874579592</v>
      </c>
      <c r="T51" s="55">
        <f>T48+T49+T50</f>
        <v>7334.1404280000006</v>
      </c>
      <c r="U51" s="21">
        <f>IF(L51&gt;0,V51/L51,0)</f>
        <v>0.54035352513537849</v>
      </c>
      <c r="V51" s="55">
        <f>V48+V49+V50</f>
        <v>23220.942732000003</v>
      </c>
      <c r="W51" s="21">
        <f>IF(L51&gt;0,X51/L51,0)</f>
        <v>0.40331391506024672</v>
      </c>
      <c r="X51" s="55">
        <f>X48+X49+X50</f>
        <v>17331.8557</v>
      </c>
      <c r="Y51" s="56">
        <f>IF(L51&gt;0,Z51/L51,0)</f>
        <v>3.2728418397783275E-3</v>
      </c>
      <c r="Z51" s="57">
        <f>SUM(Z48:Z50)</f>
        <v>140.64583536000001</v>
      </c>
      <c r="AA51" s="63">
        <f>IF(L51&gt;0,(AA48*L48+AA49*L49+AA50*L50)/L51,0)</f>
        <v>3.1815507234528024E-3</v>
      </c>
      <c r="AB51" s="56">
        <f>IF(J51&gt;0,(J48*AB48+J49*AB49+J50*AB50)/J51,0)</f>
        <v>4.3640519761775854E-4</v>
      </c>
      <c r="AC51" s="53">
        <f>SUM(AC48:AC50)</f>
        <v>18.752780680000001</v>
      </c>
      <c r="AD51" s="54">
        <f>IF(J51&gt;0,(J48*AD48+J49*AD49+J50*AD50)/J51,0)</f>
        <v>0.22537677314564161</v>
      </c>
      <c r="AE51" s="59">
        <f>SUM(AE48:AE50)</f>
        <v>127.6703993</v>
      </c>
      <c r="AF51" s="54">
        <f>IF(AND(Z51&gt;0),((Z48*AF48+Z49*AF49+Z50*AF50)/Z51),0)</f>
        <v>0.86835473779642081</v>
      </c>
      <c r="AG51" s="58">
        <f t="shared" si="2"/>
        <v>0.86450040395029903</v>
      </c>
      <c r="AH51" s="52">
        <f>SUM(AH48:AH50)</f>
        <v>621</v>
      </c>
      <c r="AI51" s="169"/>
      <c r="AJ51" s="177"/>
      <c r="AK51" s="21">
        <f>IF(AH51&gt;0,(AK48*AH48+AK49*AH49+AK50*AH50)/AH51,0)</f>
        <v>8.763123993558776E-2</v>
      </c>
      <c r="AL51" s="54">
        <f>IF(J51&gt;0,(AL48*J48+AL49*J49+AL50*J50)/J51,0)</f>
        <v>0.22620243421765024</v>
      </c>
      <c r="AM51" s="59">
        <f>SUM(AM48:AM50)</f>
        <v>128.15744260000002</v>
      </c>
      <c r="AN51" s="70"/>
      <c r="AO51" s="57">
        <f>SUM(AO48:AO50)</f>
        <v>0</v>
      </c>
      <c r="AP51" s="124"/>
      <c r="AQ51" s="125">
        <f>AP50</f>
        <v>2762.9999999999991</v>
      </c>
      <c r="AR51" s="52">
        <f>SUM(AR48:AR50)</f>
        <v>0</v>
      </c>
      <c r="AS51" s="71"/>
      <c r="AT51" s="72"/>
      <c r="AU51" s="72"/>
      <c r="AV51" s="72"/>
      <c r="AW51" s="72"/>
    </row>
    <row r="52" spans="1:49" x14ac:dyDescent="0.2">
      <c r="A52" s="196">
        <v>13</v>
      </c>
      <c r="B52" s="23">
        <v>1</v>
      </c>
      <c r="C52" s="11" t="s">
        <v>53</v>
      </c>
      <c r="D52" s="12">
        <v>4560</v>
      </c>
      <c r="E52" s="12">
        <v>1</v>
      </c>
      <c r="F52" s="12">
        <v>6977</v>
      </c>
      <c r="G52" s="13">
        <v>0.5</v>
      </c>
      <c r="H52" s="13">
        <v>3.8</v>
      </c>
      <c r="I52" s="12">
        <v>8036</v>
      </c>
      <c r="J52" s="12">
        <v>14849</v>
      </c>
      <c r="K52" s="14">
        <v>6.7000000000000004E-2</v>
      </c>
      <c r="L52" s="25">
        <f>J52*(1-K52)</f>
        <v>13854.117</v>
      </c>
      <c r="M52" s="15">
        <v>0.89500000000000002</v>
      </c>
      <c r="N52" s="26">
        <f>L52*M52</f>
        <v>12399.434715000001</v>
      </c>
      <c r="O52" s="14">
        <v>8.5000000000000006E-2</v>
      </c>
      <c r="P52" s="26">
        <f>L52*O52</f>
        <v>1177.5999450000002</v>
      </c>
      <c r="Q52" s="16">
        <v>0.02</v>
      </c>
      <c r="R52" s="26">
        <f>L52*Q52</f>
        <v>277.08233999999999</v>
      </c>
      <c r="S52" s="16">
        <v>0.17199999999999999</v>
      </c>
      <c r="T52" s="26">
        <f>L52*S52</f>
        <v>2382.908124</v>
      </c>
      <c r="U52" s="16">
        <v>0.52900000000000003</v>
      </c>
      <c r="V52" s="26">
        <f>L52*U52</f>
        <v>7328.8278930000006</v>
      </c>
      <c r="W52" s="16">
        <v>0.41</v>
      </c>
      <c r="X52" s="26">
        <f>W52*L52</f>
        <v>5680.18797</v>
      </c>
      <c r="Y52" s="17">
        <v>3.0899999999999999E-3</v>
      </c>
      <c r="Z52" s="61">
        <f>L52*Y52</f>
        <v>42.809221530000002</v>
      </c>
      <c r="AA52" s="28">
        <f>IF(J52&gt;0,(AC52+AM52)/J52,0)</f>
        <v>3.0552408189103647E-3</v>
      </c>
      <c r="AB52" s="17">
        <v>3.6000000000000002E-4</v>
      </c>
      <c r="AC52" s="25">
        <f>AB52*L52</f>
        <v>4.9874821200000001</v>
      </c>
      <c r="AD52" s="141">
        <v>0.21879999999999999</v>
      </c>
      <c r="AE52" s="31">
        <f>AH52*(1-AK52)*AD52</f>
        <v>38.396774399999998</v>
      </c>
      <c r="AF52" s="29">
        <f>IF(AND(AD52&gt;0,AB52&gt;0,Y52&gt;0),((Y52-AB52)*AD52)/((AD52-AB52)*Y52),0)</f>
        <v>0.88495118963595354</v>
      </c>
      <c r="AG52" s="62">
        <f t="shared" si="2"/>
        <v>0.88355203108623037</v>
      </c>
      <c r="AH52" s="12">
        <v>192</v>
      </c>
      <c r="AI52" s="170"/>
      <c r="AJ52" s="174"/>
      <c r="AK52" s="14">
        <v>8.5999999999999993E-2</v>
      </c>
      <c r="AL52" s="15">
        <v>0.2301</v>
      </c>
      <c r="AM52" s="31">
        <f t="shared" si="1"/>
        <v>40.3797888</v>
      </c>
      <c r="AN52" s="19">
        <v>1.75</v>
      </c>
      <c r="AO52" s="19">
        <v>1276.44</v>
      </c>
      <c r="AP52" s="119">
        <f>AP50+AH52-AO52</f>
        <v>1678.559999999999</v>
      </c>
      <c r="AQ52" s="120"/>
      <c r="AR52" s="12"/>
      <c r="AS52" s="32"/>
      <c r="AT52" s="20"/>
      <c r="AU52" s="20"/>
      <c r="AV52" s="20"/>
      <c r="AW52" s="20"/>
    </row>
    <row r="53" spans="1:49" x14ac:dyDescent="0.2">
      <c r="A53" s="197"/>
      <c r="B53" s="34">
        <v>2</v>
      </c>
      <c r="C53" s="24" t="s">
        <v>54</v>
      </c>
      <c r="D53" s="35">
        <v>18740</v>
      </c>
      <c r="E53" s="44">
        <v>1</v>
      </c>
      <c r="F53" s="35">
        <v>9780</v>
      </c>
      <c r="G53" s="36">
        <v>0.6</v>
      </c>
      <c r="H53" s="38">
        <v>3.4</v>
      </c>
      <c r="I53" s="35">
        <v>11467</v>
      </c>
      <c r="J53" s="35">
        <v>13731</v>
      </c>
      <c r="K53" s="66">
        <v>7.0000000000000007E-2</v>
      </c>
      <c r="L53" s="38">
        <f>J53*(1-K53)</f>
        <v>12769.83</v>
      </c>
      <c r="M53" s="39">
        <v>0.71099999999999997</v>
      </c>
      <c r="N53" s="26">
        <f>L53*M53</f>
        <v>9079.3491299999987</v>
      </c>
      <c r="O53" s="37">
        <v>0.11899999999999999</v>
      </c>
      <c r="P53" s="26">
        <f>L53*O53</f>
        <v>1519.60977</v>
      </c>
      <c r="Q53" s="40">
        <v>0.17</v>
      </c>
      <c r="R53" s="26">
        <f>L53*Q53</f>
        <v>2170.8711000000003</v>
      </c>
      <c r="S53" s="40">
        <v>0.183</v>
      </c>
      <c r="T53" s="26">
        <f>L53*S53</f>
        <v>2336.87889</v>
      </c>
      <c r="U53" s="40">
        <v>0.53700000000000003</v>
      </c>
      <c r="V53" s="26">
        <f>L53*U53</f>
        <v>6857.3987100000004</v>
      </c>
      <c r="W53" s="40">
        <v>0.39</v>
      </c>
      <c r="X53" s="26">
        <f>W53*L53</f>
        <v>4980.2336999999998</v>
      </c>
      <c r="Y53" s="41">
        <v>3.1700000000000001E-3</v>
      </c>
      <c r="Z53" s="18">
        <f>L53*Y53</f>
        <v>40.480361100000003</v>
      </c>
      <c r="AA53" s="28">
        <f>IF(J53&gt;0,(AC53+AM53)/J53,0)</f>
        <v>3.2588626392833736E-3</v>
      </c>
      <c r="AB53" s="41">
        <v>3.8999999999999999E-4</v>
      </c>
      <c r="AC53" s="38">
        <f>AB53*L53</f>
        <v>4.9802337000000003</v>
      </c>
      <c r="AD53" s="29">
        <v>0.22370000000000001</v>
      </c>
      <c r="AE53" s="42">
        <f>AH53*(1-AK53)*AD53</f>
        <v>38.196327600000004</v>
      </c>
      <c r="AF53" s="29">
        <f>IF(AND(AD53&gt;0,AB53&gt;0,Y53&gt;0),((Y53-AB53)*AD53)/((AD53-AB53)*Y53),0)</f>
        <v>0.87850319688280432</v>
      </c>
      <c r="AG53" s="30">
        <f t="shared" si="2"/>
        <v>0.88180295891872118</v>
      </c>
      <c r="AH53" s="35">
        <v>186</v>
      </c>
      <c r="AI53" s="167"/>
      <c r="AJ53" s="175"/>
      <c r="AK53" s="66">
        <v>8.2000000000000003E-2</v>
      </c>
      <c r="AL53" s="67">
        <v>0.2329</v>
      </c>
      <c r="AM53" s="42">
        <f>AH53*(1-AK53)*AL53</f>
        <v>39.767209200000003</v>
      </c>
      <c r="AN53" s="18">
        <v>1.6</v>
      </c>
      <c r="AO53" s="18"/>
      <c r="AP53" s="122">
        <f>AP52+AH53-AO53</f>
        <v>1864.559999999999</v>
      </c>
      <c r="AQ53" s="123"/>
      <c r="AR53" s="44"/>
      <c r="AS53" s="49"/>
      <c r="AT53" s="42"/>
      <c r="AU53" s="42"/>
      <c r="AV53" s="42"/>
      <c r="AW53" s="42"/>
    </row>
    <row r="54" spans="1:49" x14ac:dyDescent="0.2">
      <c r="A54" s="197"/>
      <c r="B54" s="34">
        <v>3</v>
      </c>
      <c r="C54" s="11" t="s">
        <v>50</v>
      </c>
      <c r="D54" s="44">
        <v>13000</v>
      </c>
      <c r="E54" s="44">
        <v>0</v>
      </c>
      <c r="F54" s="44">
        <v>15707</v>
      </c>
      <c r="G54" s="38">
        <v>0.4</v>
      </c>
      <c r="H54" s="38">
        <v>3.2</v>
      </c>
      <c r="I54" s="44">
        <v>17286</v>
      </c>
      <c r="J54" s="44">
        <v>14478</v>
      </c>
      <c r="K54" s="66">
        <v>7.0999999999999994E-2</v>
      </c>
      <c r="L54" s="38">
        <f>J54*(1-K54)</f>
        <v>13450.062</v>
      </c>
      <c r="M54" s="29">
        <v>0.68799999999999994</v>
      </c>
      <c r="N54" s="26">
        <f>L54*M54</f>
        <v>9253.642656</v>
      </c>
      <c r="O54" s="40">
        <v>0.16900000000000001</v>
      </c>
      <c r="P54" s="26">
        <f>L54*O54</f>
        <v>2273.0604780000003</v>
      </c>
      <c r="Q54" s="40">
        <v>0.14299999999999999</v>
      </c>
      <c r="R54" s="26">
        <f>L54*Q54</f>
        <v>1923.3588659999998</v>
      </c>
      <c r="S54" s="40">
        <v>0.18</v>
      </c>
      <c r="T54" s="26">
        <f>L54*S54</f>
        <v>2421.01116</v>
      </c>
      <c r="U54" s="40">
        <v>0.54100000000000004</v>
      </c>
      <c r="V54" s="26">
        <f>L54*U54</f>
        <v>7276.4835420000009</v>
      </c>
      <c r="W54" s="40">
        <v>0.4</v>
      </c>
      <c r="X54" s="26">
        <f>W54*L54</f>
        <v>5380.0248000000001</v>
      </c>
      <c r="Y54" s="48">
        <v>3.16E-3</v>
      </c>
      <c r="Z54" s="18">
        <f>L54*Y54</f>
        <v>42.502195919999998</v>
      </c>
      <c r="AA54" s="28">
        <f>IF(J54&gt;0,(AC54+AM54)/J54,0)</f>
        <v>3.0654400455864071E-3</v>
      </c>
      <c r="AB54" s="48">
        <v>3.8999999999999999E-4</v>
      </c>
      <c r="AC54" s="38">
        <f>AB54*L54</f>
        <v>5.2455241799999994</v>
      </c>
      <c r="AD54" s="29">
        <v>0.22270000000000001</v>
      </c>
      <c r="AE54" s="42">
        <f>AH54*(1-AK54)*AD54</f>
        <v>37.534748800000003</v>
      </c>
      <c r="AF54" s="29">
        <f>IF(AND(AD54&gt;0,AB54&gt;0,Y54&gt;0),((Y54-AB54)*AD54)/((AD54-AB54)*Y54),0)</f>
        <v>0.87812007295093109</v>
      </c>
      <c r="AG54" s="30">
        <f t="shared" si="2"/>
        <v>0.8742435666749514</v>
      </c>
      <c r="AH54" s="44">
        <v>184</v>
      </c>
      <c r="AI54" s="168"/>
      <c r="AJ54" s="176"/>
      <c r="AK54" s="66">
        <v>8.4000000000000005E-2</v>
      </c>
      <c r="AL54" s="67">
        <v>0.23219999999999999</v>
      </c>
      <c r="AM54" s="42">
        <f t="shared" si="1"/>
        <v>39.135916800000004</v>
      </c>
      <c r="AN54" s="18">
        <v>1.77</v>
      </c>
      <c r="AO54" s="18"/>
      <c r="AP54" s="122">
        <f>AP53+AH54-AO54</f>
        <v>2048.559999999999</v>
      </c>
      <c r="AQ54" s="123"/>
      <c r="AR54" s="44"/>
      <c r="AS54" s="49"/>
      <c r="AT54" s="42"/>
      <c r="AU54" s="42"/>
      <c r="AV54" s="42"/>
      <c r="AW54" s="42"/>
    </row>
    <row r="55" spans="1:49" s="22" customFormat="1" ht="13.5" thickBot="1" x14ac:dyDescent="0.25">
      <c r="A55" s="198"/>
      <c r="B55" s="50" t="s">
        <v>38</v>
      </c>
      <c r="C55" s="51"/>
      <c r="D55" s="52">
        <f>SUM(D52:D54)</f>
        <v>36300</v>
      </c>
      <c r="E55" s="68"/>
      <c r="F55" s="52">
        <f>SUM(F52:F54)</f>
        <v>32464</v>
      </c>
      <c r="G55" s="53"/>
      <c r="H55" s="69"/>
      <c r="I55" s="52">
        <f>SUM(I52:I54)</f>
        <v>36789</v>
      </c>
      <c r="J55" s="52">
        <f>SUM(J52:J54)</f>
        <v>43058</v>
      </c>
      <c r="K55" s="21">
        <f>IF(J55&gt;0,(J52*K52+J53*K53+J54*K54)/J55,0)</f>
        <v>6.9301662873333642E-2</v>
      </c>
      <c r="L55" s="53">
        <f>L52+L53+L54</f>
        <v>40074.008999999998</v>
      </c>
      <c r="M55" s="54">
        <f>IF(L55&gt;0,N55/L55,0)</f>
        <v>0.76689174025488693</v>
      </c>
      <c r="N55" s="55">
        <f>N52+N53+N54</f>
        <v>30732.426500999998</v>
      </c>
      <c r="O55" s="21">
        <f>IF(L55&gt;0,P55/L55,0)</f>
        <v>0.12402727645741658</v>
      </c>
      <c r="P55" s="55">
        <f>P52+P53+P54</f>
        <v>4970.2701930000003</v>
      </c>
      <c r="Q55" s="21">
        <f>IF(L55&gt;0,R55/L55,0)</f>
        <v>0.10908098328769653</v>
      </c>
      <c r="R55" s="55">
        <f>R52+R53+R54</f>
        <v>4371.3123059999998</v>
      </c>
      <c r="S55" s="21">
        <f>IF(L55&gt;0,T55/L55,0)</f>
        <v>0.17819026227198781</v>
      </c>
      <c r="T55" s="55">
        <f>T52+T53+T54</f>
        <v>7140.7981739999996</v>
      </c>
      <c r="U55" s="21">
        <f>IF(L55&gt;0,V55/L55,0)</f>
        <v>0.53557681601059681</v>
      </c>
      <c r="V55" s="55">
        <f>V52+V53+V54</f>
        <v>21462.710145000001</v>
      </c>
      <c r="W55" s="21">
        <f>IF(L55&gt;0,X55/L55,0)</f>
        <v>0.40027057113252629</v>
      </c>
      <c r="X55" s="55">
        <f>X52+X53+X54</f>
        <v>16040.446469999999</v>
      </c>
      <c r="Y55" s="56">
        <f>IF(L55&gt;0,Z55/L55,0)</f>
        <v>3.1389866322084222E-3</v>
      </c>
      <c r="Z55" s="57">
        <f>SUM(Z52:Z54)</f>
        <v>125.79177855</v>
      </c>
      <c r="AA55" s="63">
        <f>IF(L55&gt;0,(AA52*L52+AA53*L53+AA54*L54)/L55,0)</f>
        <v>3.1235493393181606E-3</v>
      </c>
      <c r="AB55" s="56">
        <f>IF(J55&gt;0,(J52*AB52+J53*AB53+J54*AB54)/J55,0)</f>
        <v>3.7965418737516838E-4</v>
      </c>
      <c r="AC55" s="53">
        <f>SUM(AC52:AC54)</f>
        <v>15.213239999999999</v>
      </c>
      <c r="AD55" s="54">
        <f>IF(J55&gt;0,(J52*AD52+J53*AD53+J54*AD54)/J55,0)</f>
        <v>0.22167393980212738</v>
      </c>
      <c r="AE55" s="59">
        <f>SUM(AE52:AE54)</f>
        <v>114.1278508</v>
      </c>
      <c r="AF55" s="54">
        <f>IF(AND(Z55&gt;0),((Z52*AF52+Z53*AF53+Z54*AF54)/Z55),0)</f>
        <v>0.88056811674301627</v>
      </c>
      <c r="AG55" s="58">
        <f t="shared" si="2"/>
        <v>0.87989600498029508</v>
      </c>
      <c r="AH55" s="52">
        <f>SUM(AH52:AH54)</f>
        <v>562</v>
      </c>
      <c r="AI55" s="169"/>
      <c r="AJ55" s="177"/>
      <c r="AK55" s="21">
        <f>IF(J55&gt;0,(AK52*J52+AK53*J53+AK54*J54)/J55,0)</f>
        <v>8.4051929954944496E-2</v>
      </c>
      <c r="AL55" s="54">
        <f>IF(J55&gt;0,(AL52*J52+AL53*J53+AL54*J54)/J55,0)</f>
        <v>0.23169901992661063</v>
      </c>
      <c r="AM55" s="59">
        <f>SUM(AM52:AM54)</f>
        <v>119.2829148</v>
      </c>
      <c r="AN55" s="70"/>
      <c r="AO55" s="57">
        <f>SUM(AO52:AO54)</f>
        <v>1276.44</v>
      </c>
      <c r="AP55" s="124"/>
      <c r="AQ55" s="125">
        <f>AP54</f>
        <v>2048.559999999999</v>
      </c>
      <c r="AR55" s="52">
        <f>SUM(AR52:AR54)</f>
        <v>0</v>
      </c>
      <c r="AS55" s="71"/>
      <c r="AT55" s="72"/>
      <c r="AU55" s="72"/>
      <c r="AV55" s="72"/>
      <c r="AW55" s="72"/>
    </row>
    <row r="56" spans="1:49" x14ac:dyDescent="0.2">
      <c r="A56" s="196">
        <v>14</v>
      </c>
      <c r="B56" s="23">
        <v>1</v>
      </c>
      <c r="C56" s="11" t="s">
        <v>49</v>
      </c>
      <c r="D56" s="12">
        <v>5114</v>
      </c>
      <c r="E56" s="12">
        <v>0</v>
      </c>
      <c r="F56" s="12">
        <v>9343</v>
      </c>
      <c r="G56" s="13">
        <v>0.5</v>
      </c>
      <c r="H56" s="13">
        <v>3.1</v>
      </c>
      <c r="I56" s="12">
        <v>10774</v>
      </c>
      <c r="J56" s="12">
        <v>15149</v>
      </c>
      <c r="K56" s="14">
        <v>7.0000000000000007E-2</v>
      </c>
      <c r="L56" s="25">
        <f>J56*(1-K56)</f>
        <v>14088.57</v>
      </c>
      <c r="M56" s="15">
        <v>0.78500000000000003</v>
      </c>
      <c r="N56" s="26">
        <f>L56*M56</f>
        <v>11059.52745</v>
      </c>
      <c r="O56" s="14">
        <v>0.19600000000000001</v>
      </c>
      <c r="P56" s="26">
        <f>L56*O56</f>
        <v>2761.3597199999999</v>
      </c>
      <c r="Q56" s="16">
        <v>1.9E-2</v>
      </c>
      <c r="R56" s="26">
        <f>L56*Q56</f>
        <v>267.68282999999997</v>
      </c>
      <c r="S56" s="16">
        <v>0.17599999999999999</v>
      </c>
      <c r="T56" s="26">
        <f>L56*S56</f>
        <v>2479.5883199999998</v>
      </c>
      <c r="U56" s="16">
        <v>0.54400000000000004</v>
      </c>
      <c r="V56" s="26">
        <f>L56*U56</f>
        <v>7664.1820800000005</v>
      </c>
      <c r="W56" s="16">
        <v>0.4</v>
      </c>
      <c r="X56" s="26">
        <f>W56*L56</f>
        <v>5635.4279999999999</v>
      </c>
      <c r="Y56" s="17">
        <v>3.1700000000000001E-3</v>
      </c>
      <c r="Z56" s="61">
        <f>L56*Y56</f>
        <v>44.660766899999999</v>
      </c>
      <c r="AA56" s="28">
        <f>IF(J56&gt;0,(AC56+AM56)/J56,0)</f>
        <v>3.2421472902501814E-3</v>
      </c>
      <c r="AB56" s="17">
        <v>3.6999999999999999E-4</v>
      </c>
      <c r="AC56" s="25">
        <f>AB56*L56</f>
        <v>5.2127708999999998</v>
      </c>
      <c r="AD56" s="141">
        <v>0.2135</v>
      </c>
      <c r="AE56" s="31">
        <f>AH56*(1-AK56)*AD56</f>
        <v>41.919443999999999</v>
      </c>
      <c r="AF56" s="29">
        <f>IF(AND(AD56&gt;0,AB56&gt;0,Y56&gt;0),((Y56-AB56)*AD56)/((AD56-AB56)*Y56),0)</f>
        <v>0.88481415868427038</v>
      </c>
      <c r="AG56" s="62">
        <f t="shared" si="2"/>
        <v>0.88734643090035359</v>
      </c>
      <c r="AH56" s="12">
        <v>216</v>
      </c>
      <c r="AI56" s="170"/>
      <c r="AJ56" s="174"/>
      <c r="AK56" s="14">
        <v>9.0999999999999998E-2</v>
      </c>
      <c r="AL56" s="15">
        <v>0.22359999999999999</v>
      </c>
      <c r="AM56" s="31">
        <f t="shared" si="1"/>
        <v>43.902518399999998</v>
      </c>
      <c r="AN56" s="19">
        <v>1.65</v>
      </c>
      <c r="AO56" s="19">
        <v>1000.62</v>
      </c>
      <c r="AP56" s="119">
        <f>AP54+AH56-AO56</f>
        <v>1263.9399999999991</v>
      </c>
      <c r="AQ56" s="120"/>
      <c r="AR56" s="12"/>
      <c r="AS56" s="32"/>
      <c r="AT56" s="20"/>
      <c r="AU56" s="20"/>
      <c r="AV56" s="20"/>
      <c r="AW56" s="20"/>
    </row>
    <row r="57" spans="1:49" x14ac:dyDescent="0.2">
      <c r="A57" s="197"/>
      <c r="B57" s="34">
        <v>2</v>
      </c>
      <c r="C57" s="24" t="s">
        <v>54</v>
      </c>
      <c r="D57" s="35">
        <v>21486</v>
      </c>
      <c r="E57" s="44">
        <v>2</v>
      </c>
      <c r="F57" s="35">
        <v>15757</v>
      </c>
      <c r="G57" s="36">
        <v>0.6</v>
      </c>
      <c r="H57" s="38">
        <v>3.7</v>
      </c>
      <c r="I57" s="35">
        <v>16692</v>
      </c>
      <c r="J57" s="35">
        <v>15430</v>
      </c>
      <c r="K57" s="66">
        <v>7.0999999999999994E-2</v>
      </c>
      <c r="L57" s="38">
        <f>J57*(1-K57)</f>
        <v>14334.470000000001</v>
      </c>
      <c r="M57" s="39">
        <v>0.77800000000000002</v>
      </c>
      <c r="N57" s="26">
        <f>L57*M57</f>
        <v>11152.217660000002</v>
      </c>
      <c r="O57" s="37">
        <v>0.123</v>
      </c>
      <c r="P57" s="26">
        <f>L57*O57</f>
        <v>1763.1398100000001</v>
      </c>
      <c r="Q57" s="40">
        <v>9.9000000000000005E-2</v>
      </c>
      <c r="R57" s="26">
        <f>L57*Q57</f>
        <v>1419.1125300000001</v>
      </c>
      <c r="S57" s="40">
        <v>0.187</v>
      </c>
      <c r="T57" s="26">
        <f>L57*S57</f>
        <v>2680.5458900000003</v>
      </c>
      <c r="U57" s="40">
        <v>0.52900000000000003</v>
      </c>
      <c r="V57" s="26">
        <f>L57*U57</f>
        <v>7582.9346300000007</v>
      </c>
      <c r="W57" s="40">
        <v>0.4</v>
      </c>
      <c r="X57" s="26">
        <f>W57*L57</f>
        <v>5733.7880000000005</v>
      </c>
      <c r="Y57" s="41">
        <v>3.14E-3</v>
      </c>
      <c r="Z57" s="18">
        <f>L57*Y57</f>
        <v>45.010235800000004</v>
      </c>
      <c r="AA57" s="28">
        <f>IF(J57&gt;0,(AC57+AM57)/J57,0)</f>
        <v>3.1048294426441994E-3</v>
      </c>
      <c r="AB57" s="41">
        <v>3.4000000000000002E-4</v>
      </c>
      <c r="AC57" s="38">
        <f>AB57*L57</f>
        <v>4.8737198000000008</v>
      </c>
      <c r="AD57" s="29">
        <v>0.22739999999999999</v>
      </c>
      <c r="AE57" s="42">
        <f>AH57*(1-AK57)*AD57</f>
        <v>41.730856199999998</v>
      </c>
      <c r="AF57" s="29">
        <f>IF(AND(AD57&gt;0,AB57&gt;0,Y57&gt;0),((Y57-AB57)*AD57)/((AD57-AB57)*Y57),0)</f>
        <v>0.89305500776752522</v>
      </c>
      <c r="AG57" s="30">
        <f t="shared" si="2"/>
        <v>0.89178617452766706</v>
      </c>
      <c r="AH57" s="35">
        <v>201</v>
      </c>
      <c r="AI57" s="167"/>
      <c r="AJ57" s="175"/>
      <c r="AK57" s="66">
        <v>8.6999999999999994E-2</v>
      </c>
      <c r="AL57" s="67">
        <v>0.23449999999999999</v>
      </c>
      <c r="AM57" s="42">
        <f t="shared" si="1"/>
        <v>43.033798499999996</v>
      </c>
      <c r="AN57" s="18">
        <v>1.65</v>
      </c>
      <c r="AO57" s="18"/>
      <c r="AP57" s="122">
        <f>AP56+AH57-AO57</f>
        <v>1464.9399999999991</v>
      </c>
      <c r="AQ57" s="123"/>
      <c r="AR57" s="44"/>
      <c r="AS57" s="49"/>
      <c r="AT57" s="42"/>
      <c r="AU57" s="42"/>
      <c r="AV57" s="42"/>
      <c r="AW57" s="42"/>
    </row>
    <row r="58" spans="1:49" x14ac:dyDescent="0.2">
      <c r="A58" s="197"/>
      <c r="B58" s="34">
        <v>3</v>
      </c>
      <c r="C58" s="11" t="s">
        <v>50</v>
      </c>
      <c r="D58" s="44">
        <v>16200</v>
      </c>
      <c r="E58" s="44">
        <v>1</v>
      </c>
      <c r="F58" s="44">
        <v>14542</v>
      </c>
      <c r="G58" s="38">
        <v>0.6</v>
      </c>
      <c r="H58" s="38">
        <v>3.6</v>
      </c>
      <c r="I58" s="44">
        <v>16356</v>
      </c>
      <c r="J58" s="44">
        <v>15436</v>
      </c>
      <c r="K58" s="66">
        <v>6.7000000000000004E-2</v>
      </c>
      <c r="L58" s="38">
        <f>J58*(1-K58)</f>
        <v>14401.788</v>
      </c>
      <c r="M58" s="29">
        <v>0.71699999999999997</v>
      </c>
      <c r="N58" s="26">
        <f>L58*M58</f>
        <v>10326.081996000001</v>
      </c>
      <c r="O58" s="40">
        <v>0.16400000000000001</v>
      </c>
      <c r="P58" s="26">
        <f>L58*O58</f>
        <v>2361.8932320000004</v>
      </c>
      <c r="Q58" s="40">
        <v>0.11899999999999999</v>
      </c>
      <c r="R58" s="26">
        <f>L58*Q58</f>
        <v>1713.812772</v>
      </c>
      <c r="S58" s="40">
        <v>0.17399999999999999</v>
      </c>
      <c r="T58" s="26">
        <f>L58*S58</f>
        <v>2505.9111119999998</v>
      </c>
      <c r="U58" s="40">
        <v>0.54700000000000004</v>
      </c>
      <c r="V58" s="26">
        <f>L58*U58</f>
        <v>7877.7780360000006</v>
      </c>
      <c r="W58" s="40">
        <v>0.4</v>
      </c>
      <c r="X58" s="26">
        <f>W58*L58</f>
        <v>5760.7152000000006</v>
      </c>
      <c r="Y58" s="48">
        <v>3.0799999999999998E-3</v>
      </c>
      <c r="Z58" s="18">
        <f>L58*Y58</f>
        <v>44.357507040000002</v>
      </c>
      <c r="AA58" s="28">
        <f>IF(J58&gt;0,(AC58+AM58)/J58,0)</f>
        <v>3.2045010805908272E-3</v>
      </c>
      <c r="AB58" s="48">
        <v>3.1E-4</v>
      </c>
      <c r="AC58" s="38">
        <f>AB58*L58</f>
        <v>4.4645542799999998</v>
      </c>
      <c r="AD58" s="29">
        <v>0.22220000000000001</v>
      </c>
      <c r="AE58" s="42">
        <f>AH58*(1-AK58)*AD58</f>
        <v>42.585296600000007</v>
      </c>
      <c r="AF58" s="29">
        <f>IF(AND(AD58&gt;0,AB58&gt;0,Y58&gt;0),((Y58-AB58)*AD58)/((AD58-AB58)*Y58),0)</f>
        <v>0.90060712193300407</v>
      </c>
      <c r="AG58" s="30">
        <f t="shared" si="2"/>
        <v>0.90445519917749229</v>
      </c>
      <c r="AH58" s="44">
        <v>209</v>
      </c>
      <c r="AI58" s="168"/>
      <c r="AJ58" s="176"/>
      <c r="AK58" s="66">
        <v>8.3000000000000004E-2</v>
      </c>
      <c r="AL58" s="67">
        <v>0.23480000000000001</v>
      </c>
      <c r="AM58" s="42">
        <f t="shared" si="1"/>
        <v>45.000124400000004</v>
      </c>
      <c r="AN58" s="18">
        <v>1.7</v>
      </c>
      <c r="AO58" s="18"/>
      <c r="AP58" s="122">
        <f>AP57+AH58-AO58</f>
        <v>1673.9399999999991</v>
      </c>
      <c r="AQ58" s="123"/>
      <c r="AR58" s="44"/>
      <c r="AS58" s="49"/>
      <c r="AT58" s="42"/>
      <c r="AU58" s="42"/>
      <c r="AV58" s="42"/>
      <c r="AW58" s="42"/>
    </row>
    <row r="59" spans="1:49" s="22" customFormat="1" ht="13.5" thickBot="1" x14ac:dyDescent="0.25">
      <c r="A59" s="198"/>
      <c r="B59" s="50" t="s">
        <v>38</v>
      </c>
      <c r="C59" s="51"/>
      <c r="D59" s="52">
        <f>SUM(D56:D58)</f>
        <v>42800</v>
      </c>
      <c r="E59" s="68"/>
      <c r="F59" s="52">
        <f>SUM(F56:F58)</f>
        <v>39642</v>
      </c>
      <c r="G59" s="53"/>
      <c r="H59" s="69"/>
      <c r="I59" s="52">
        <f>SUM(I56:I58)</f>
        <v>43822</v>
      </c>
      <c r="J59" s="52">
        <f>SUM(J56:J58)</f>
        <v>46015</v>
      </c>
      <c r="K59" s="21">
        <f>IF(J59&gt;0,(J56*K56+J57*K57+J58*K58)/J59,0)</f>
        <v>6.9328957948495057E-2</v>
      </c>
      <c r="L59" s="53">
        <f>L56+L57+L58</f>
        <v>42824.828000000001</v>
      </c>
      <c r="M59" s="54">
        <f>IF(L59&gt;0,N59/L59,0)</f>
        <v>0.75978885673516317</v>
      </c>
      <c r="N59" s="55">
        <f>N56+N57+N58</f>
        <v>32537.827106000004</v>
      </c>
      <c r="O59" s="21">
        <f>IF(L59&gt;0,P59/L59,0)</f>
        <v>0.16080374594849511</v>
      </c>
      <c r="P59" s="55">
        <f>P56+P57+P58</f>
        <v>6886.3927620000004</v>
      </c>
      <c r="Q59" s="21">
        <f>IF(L59&gt;0,R59/L59,0)</f>
        <v>7.9407397316341818E-2</v>
      </c>
      <c r="R59" s="55">
        <f>R56+R57+R58</f>
        <v>3400.6081320000003</v>
      </c>
      <c r="S59" s="21">
        <f>IF(L59&gt;0,T59/L59,0)</f>
        <v>0.17900936629564512</v>
      </c>
      <c r="T59" s="55">
        <f>T56+T57+T58</f>
        <v>7666.0453219999999</v>
      </c>
      <c r="U59" s="21">
        <f>IF(L59&gt;0,V59/L59,0)</f>
        <v>0.53998803558533848</v>
      </c>
      <c r="V59" s="55">
        <f>V56+V57+V58</f>
        <v>23124.894746000002</v>
      </c>
      <c r="W59" s="21">
        <f>IF(L59&gt;0,X59/L59,0)</f>
        <v>0.39999999999999997</v>
      </c>
      <c r="X59" s="55">
        <f>X56+X57+X58</f>
        <v>17129.931199999999</v>
      </c>
      <c r="Y59" s="56">
        <f>IF(L59&gt;0,Z59/L59,0)</f>
        <v>3.1296917232218656E-3</v>
      </c>
      <c r="Z59" s="57">
        <f>SUM(Z56:Z58)</f>
        <v>134.02850974</v>
      </c>
      <c r="AA59" s="63">
        <f>IF(L59&gt;0,(AA56*L56+AA57*L57+AA58*L58)/L59,0)</f>
        <v>3.1835235568988154E-3</v>
      </c>
      <c r="AB59" s="56">
        <f>IF(J59&gt;0,(J56*AB56+J57*AB57+J58*AB58)/J59,0)</f>
        <v>3.3981288710203201E-4</v>
      </c>
      <c r="AC59" s="53">
        <f>SUM(AC56:AC58)</f>
        <v>14.55104498</v>
      </c>
      <c r="AD59" s="54">
        <f>IF(J59&gt;0,(J56*AD56+J57*AD57+J58*AD58)/J59,0)</f>
        <v>0.22107948929696836</v>
      </c>
      <c r="AE59" s="59">
        <f>SUM(AE56:AE58)</f>
        <v>126.23559680000001</v>
      </c>
      <c r="AF59" s="54">
        <f>IF(AND(Z59&gt;0),((Z56*AF56+Z57*AF57+Z58*AF58)/Z59),0)</f>
        <v>0.89280842080802447</v>
      </c>
      <c r="AG59" s="58">
        <f t="shared" si="2"/>
        <v>0.89457477092595539</v>
      </c>
      <c r="AH59" s="52">
        <f>SUM(AH56:AH58)</f>
        <v>626</v>
      </c>
      <c r="AI59" s="169"/>
      <c r="AJ59" s="177"/>
      <c r="AK59" s="21">
        <f>IF(AH59&gt;0,(AK56*AH56+AK57*AH57+AK58*AH58)/AH59,0)</f>
        <v>8.7044728434504795E-2</v>
      </c>
      <c r="AL59" s="54">
        <f>IF(J59&gt;0,(AL56*J56+AL57*J57+AL58*J58)/J59,0)</f>
        <v>0.23101215255894816</v>
      </c>
      <c r="AM59" s="59">
        <f>SUM(AM56:AM58)</f>
        <v>131.93644130000001</v>
      </c>
      <c r="AN59" s="70"/>
      <c r="AO59" s="57">
        <f>SUM(AO56:AO58)</f>
        <v>1000.62</v>
      </c>
      <c r="AP59" s="124"/>
      <c r="AQ59" s="125">
        <f>AP58</f>
        <v>1673.9399999999991</v>
      </c>
      <c r="AR59" s="52">
        <f>SUM(AR56:AR58)</f>
        <v>0</v>
      </c>
      <c r="AS59" s="71"/>
      <c r="AT59" s="72"/>
      <c r="AU59" s="72"/>
      <c r="AV59" s="72"/>
      <c r="AW59" s="72"/>
    </row>
    <row r="60" spans="1:49" x14ac:dyDescent="0.2">
      <c r="A60" s="196">
        <v>15</v>
      </c>
      <c r="B60" s="23">
        <v>1</v>
      </c>
      <c r="C60" s="11" t="s">
        <v>49</v>
      </c>
      <c r="D60" s="12">
        <v>5945</v>
      </c>
      <c r="E60" s="12">
        <v>0</v>
      </c>
      <c r="F60" s="12">
        <v>10148</v>
      </c>
      <c r="G60" s="13">
        <v>0.3</v>
      </c>
      <c r="H60" s="13">
        <v>3.1</v>
      </c>
      <c r="I60" s="12">
        <v>11106</v>
      </c>
      <c r="J60" s="12">
        <v>15263</v>
      </c>
      <c r="K60" s="14">
        <v>6.6000000000000003E-2</v>
      </c>
      <c r="L60" s="25">
        <f>J60*(1-K60)</f>
        <v>14255.642</v>
      </c>
      <c r="M60" s="15">
        <v>0.77</v>
      </c>
      <c r="N60" s="26">
        <f>L60*M60</f>
        <v>10976.84434</v>
      </c>
      <c r="O60" s="14">
        <v>0.182</v>
      </c>
      <c r="P60" s="26">
        <f>L60*O60</f>
        <v>2594.526844</v>
      </c>
      <c r="Q60" s="16">
        <v>4.8000000000000001E-2</v>
      </c>
      <c r="R60" s="26">
        <f>L60*Q60</f>
        <v>684.27081599999997</v>
      </c>
      <c r="S60" s="16">
        <v>0.189</v>
      </c>
      <c r="T60" s="26">
        <f>L60*S60</f>
        <v>2694.3163380000001</v>
      </c>
      <c r="U60" s="16">
        <v>0.53</v>
      </c>
      <c r="V60" s="26">
        <f>L60*U60</f>
        <v>7555.4902600000005</v>
      </c>
      <c r="W60" s="16">
        <v>0.4</v>
      </c>
      <c r="X60" s="26">
        <f>W60*L60</f>
        <v>5702.2568000000001</v>
      </c>
      <c r="Y60" s="17">
        <v>3.0899999999999999E-3</v>
      </c>
      <c r="Z60" s="61">
        <f>L60*Y60</f>
        <v>44.049933779999996</v>
      </c>
      <c r="AA60" s="28">
        <f>IF(J60&gt;0,(AC60+AM60)/J60,0)</f>
        <v>2.9844632523095068E-3</v>
      </c>
      <c r="AB60" s="17">
        <v>3.1E-4</v>
      </c>
      <c r="AC60" s="25">
        <f>AB60*L60</f>
        <v>4.4192490199999996</v>
      </c>
      <c r="AD60" s="141">
        <v>0.21820000000000001</v>
      </c>
      <c r="AE60" s="31">
        <f>AH60*(1-AK60)*AD60</f>
        <v>40.373982400000003</v>
      </c>
      <c r="AF60" s="29">
        <f>IF(AND(AD60&gt;0,AB60&gt;0,Y60&gt;0),((Y60-AB60)*AD60)/((AD60-AB60)*Y60),0)</f>
        <v>0.90095637759084224</v>
      </c>
      <c r="AG60" s="62">
        <f t="shared" si="2"/>
        <v>0.89738013336840827</v>
      </c>
      <c r="AH60" s="12">
        <v>202</v>
      </c>
      <c r="AI60" s="170"/>
      <c r="AJ60" s="174"/>
      <c r="AK60" s="14">
        <v>8.4000000000000005E-2</v>
      </c>
      <c r="AL60" s="15">
        <v>0.2223</v>
      </c>
      <c r="AM60" s="31">
        <f t="shared" si="1"/>
        <v>41.132613599999999</v>
      </c>
      <c r="AN60" s="19">
        <v>1.65</v>
      </c>
      <c r="AO60" s="19">
        <v>1017.78</v>
      </c>
      <c r="AP60" s="119">
        <f>AP58+AH60-AO60-AQ60</f>
        <v>658.15999999999917</v>
      </c>
      <c r="AQ60" s="120">
        <v>200</v>
      </c>
      <c r="AR60" s="12"/>
      <c r="AS60" s="32"/>
      <c r="AT60" s="20"/>
      <c r="AU60" s="20"/>
      <c r="AV60" s="20"/>
      <c r="AW60" s="20"/>
    </row>
    <row r="61" spans="1:49" x14ac:dyDescent="0.2">
      <c r="A61" s="197"/>
      <c r="B61" s="34">
        <v>2</v>
      </c>
      <c r="C61" s="24" t="s">
        <v>52</v>
      </c>
      <c r="D61" s="35">
        <v>24155</v>
      </c>
      <c r="E61" s="44">
        <v>1</v>
      </c>
      <c r="F61" s="35">
        <v>15643</v>
      </c>
      <c r="G61" s="36">
        <v>0.5</v>
      </c>
      <c r="H61" s="38">
        <v>3.3</v>
      </c>
      <c r="I61" s="35">
        <v>15648</v>
      </c>
      <c r="J61" s="35">
        <v>15455</v>
      </c>
      <c r="K61" s="66">
        <v>6.6000000000000003E-2</v>
      </c>
      <c r="L61" s="38">
        <f>J61*(1-K61)</f>
        <v>14434.97</v>
      </c>
      <c r="M61" s="39">
        <v>0.81200000000000006</v>
      </c>
      <c r="N61" s="26">
        <f>L61*M61</f>
        <v>11721.19564</v>
      </c>
      <c r="O61" s="37">
        <v>0.161</v>
      </c>
      <c r="P61" s="26">
        <f>L61*O61</f>
        <v>2324.03017</v>
      </c>
      <c r="Q61" s="40">
        <v>2.7E-2</v>
      </c>
      <c r="R61" s="26">
        <f>L61*Q61</f>
        <v>389.74419</v>
      </c>
      <c r="S61" s="40">
        <v>0.19800000000000001</v>
      </c>
      <c r="T61" s="26">
        <f>L61*S61</f>
        <v>2858.1240600000001</v>
      </c>
      <c r="U61" s="40">
        <v>0.50800000000000001</v>
      </c>
      <c r="V61" s="26">
        <f>L61*U61</f>
        <v>7332.9647599999998</v>
      </c>
      <c r="W61" s="40">
        <v>0.4</v>
      </c>
      <c r="X61" s="26">
        <f>W61*L61</f>
        <v>5773.9880000000003</v>
      </c>
      <c r="Y61" s="41">
        <v>3.16E-3</v>
      </c>
      <c r="Z61" s="18">
        <f>L61*Y61</f>
        <v>45.614505199999996</v>
      </c>
      <c r="AA61" s="28">
        <f>IF(J61&gt;0,(AC61+AM61)/J61,0)</f>
        <v>3.1989441216434813E-3</v>
      </c>
      <c r="AB61" s="41">
        <v>2.9999999999999997E-4</v>
      </c>
      <c r="AC61" s="38">
        <f>AB61*L61</f>
        <v>4.3304909999999994</v>
      </c>
      <c r="AD61" s="29">
        <v>0.22409999999999999</v>
      </c>
      <c r="AE61" s="42">
        <f>AH61*(1-AK61)*AD61</f>
        <v>43.423408799999997</v>
      </c>
      <c r="AF61" s="29">
        <f>IF(AND(AD61&gt;0,AB61&gt;0,Y61&gt;0),((Y61-AB61)*AD61)/((AD61-AB61)*Y61),0)</f>
        <v>0.90627651270913223</v>
      </c>
      <c r="AG61" s="30">
        <f t="shared" si="2"/>
        <v>0.90738837076416035</v>
      </c>
      <c r="AH61" s="35">
        <v>212</v>
      </c>
      <c r="AI61" s="167"/>
      <c r="AJ61" s="175"/>
      <c r="AK61" s="66">
        <v>8.5999999999999993E-2</v>
      </c>
      <c r="AL61" s="67">
        <v>0.23280000000000001</v>
      </c>
      <c r="AM61" s="42">
        <f t="shared" si="1"/>
        <v>45.109190400000003</v>
      </c>
      <c r="AN61" s="18">
        <v>1.7</v>
      </c>
      <c r="AO61" s="18"/>
      <c r="AP61" s="122">
        <f>AP60+AH61-AO61</f>
        <v>870.15999999999917</v>
      </c>
      <c r="AQ61" s="123"/>
      <c r="AR61" s="44"/>
      <c r="AS61" s="49"/>
      <c r="AT61" s="42"/>
      <c r="AU61" s="42"/>
      <c r="AV61" s="42"/>
      <c r="AW61" s="42"/>
    </row>
    <row r="62" spans="1:49" x14ac:dyDescent="0.2">
      <c r="A62" s="197"/>
      <c r="B62" s="34">
        <v>3</v>
      </c>
      <c r="C62" s="11" t="s">
        <v>50</v>
      </c>
      <c r="D62" s="44">
        <v>16200</v>
      </c>
      <c r="E62" s="44">
        <v>0</v>
      </c>
      <c r="F62" s="44">
        <v>17108</v>
      </c>
      <c r="G62" s="38">
        <v>0.5</v>
      </c>
      <c r="H62" s="38">
        <v>3.5</v>
      </c>
      <c r="I62" s="44">
        <v>17793</v>
      </c>
      <c r="J62" s="44">
        <v>15450</v>
      </c>
      <c r="K62" s="66">
        <v>7.0999999999999994E-2</v>
      </c>
      <c r="L62" s="38">
        <f>J62*(1-K62)</f>
        <v>14353.050000000001</v>
      </c>
      <c r="M62" s="29">
        <v>0.76400000000000001</v>
      </c>
      <c r="N62" s="26">
        <f>L62*M62</f>
        <v>10965.730200000002</v>
      </c>
      <c r="O62" s="40">
        <v>0.17199999999999999</v>
      </c>
      <c r="P62" s="26">
        <f>L62*O62</f>
        <v>2468.7246</v>
      </c>
      <c r="Q62" s="40">
        <v>6.4000000000000001E-2</v>
      </c>
      <c r="R62" s="26">
        <f>L62*Q62</f>
        <v>918.59520000000009</v>
      </c>
      <c r="S62" s="40">
        <v>0.189</v>
      </c>
      <c r="T62" s="26">
        <f>L62*S62</f>
        <v>2712.7264500000001</v>
      </c>
      <c r="U62" s="40">
        <v>0.53200000000000003</v>
      </c>
      <c r="V62" s="26">
        <f>L62*U62</f>
        <v>7635.8226000000013</v>
      </c>
      <c r="W62" s="40">
        <v>0.4</v>
      </c>
      <c r="X62" s="26">
        <f>W62*L62</f>
        <v>5741.2200000000012</v>
      </c>
      <c r="Y62" s="48">
        <v>3.14E-3</v>
      </c>
      <c r="Z62" s="18">
        <f>L62*Y62</f>
        <v>45.068577000000005</v>
      </c>
      <c r="AA62" s="28">
        <f>IF(J62&gt;0,(AC62+AM62)/J62,0)</f>
        <v>2.9647161359223299E-3</v>
      </c>
      <c r="AB62" s="48">
        <v>2.9E-4</v>
      </c>
      <c r="AC62" s="38">
        <f>AB62*L62</f>
        <v>4.1623844999999999</v>
      </c>
      <c r="AD62" s="29">
        <v>0.223</v>
      </c>
      <c r="AE62" s="42">
        <f>AH62*(1-AK62)*AD62</f>
        <v>42.191154000000004</v>
      </c>
      <c r="AF62" s="29">
        <f>IF(AND(AD62&gt;0,AB62&gt;0,Y62&gt;0),((Y62-AB62)*AD62)/((AD62-AB62)*Y62),0)</f>
        <v>0.90882519239695625</v>
      </c>
      <c r="AG62" s="30">
        <f t="shared" si="2"/>
        <v>0.903373147013532</v>
      </c>
      <c r="AH62" s="44">
        <v>207</v>
      </c>
      <c r="AI62" s="168"/>
      <c r="AJ62" s="176"/>
      <c r="AK62" s="66">
        <v>8.5999999999999993E-2</v>
      </c>
      <c r="AL62" s="67">
        <v>0.22009999999999999</v>
      </c>
      <c r="AM62" s="42">
        <f t="shared" si="1"/>
        <v>41.642479799999997</v>
      </c>
      <c r="AN62" s="18">
        <v>1.7</v>
      </c>
      <c r="AO62" s="18"/>
      <c r="AP62" s="122">
        <f>AP61+AH62-AO62</f>
        <v>1077.1599999999992</v>
      </c>
      <c r="AQ62" s="123"/>
      <c r="AR62" s="44"/>
      <c r="AS62" s="49"/>
      <c r="AT62" s="42"/>
      <c r="AU62" s="42"/>
      <c r="AV62" s="42"/>
      <c r="AW62" s="42"/>
    </row>
    <row r="63" spans="1:49" s="22" customFormat="1" ht="13.5" thickBot="1" x14ac:dyDescent="0.25">
      <c r="A63" s="198"/>
      <c r="B63" s="50" t="s">
        <v>38</v>
      </c>
      <c r="C63" s="51"/>
      <c r="D63" s="52">
        <f>SUM(D60:D62)</f>
        <v>46300</v>
      </c>
      <c r="E63" s="68"/>
      <c r="F63" s="52">
        <f>SUM(F60:F62)</f>
        <v>42899</v>
      </c>
      <c r="G63" s="53"/>
      <c r="H63" s="69"/>
      <c r="I63" s="52">
        <f>SUM(I60:I62)</f>
        <v>44547</v>
      </c>
      <c r="J63" s="52">
        <f>SUM(J60:J62)</f>
        <v>46168</v>
      </c>
      <c r="K63" s="21">
        <f>IF(J63&gt;0,(J60*K60+J61*K61+J62*K62)/J63,0)</f>
        <v>6.7673236874025294E-2</v>
      </c>
      <c r="L63" s="53">
        <f>L60+L61+L62</f>
        <v>43043.662000000004</v>
      </c>
      <c r="M63" s="54">
        <f>IF(L63&gt;0,N63/L63,0)</f>
        <v>0.78208425156762928</v>
      </c>
      <c r="N63" s="55">
        <f>N60+N61+N62</f>
        <v>33663.770180000007</v>
      </c>
      <c r="O63" s="21">
        <f>IF(L63&gt;0,P63/L63,0)</f>
        <v>0.17162298165987827</v>
      </c>
      <c r="P63" s="55">
        <f>P60+P61+P62</f>
        <v>7387.2816139999995</v>
      </c>
      <c r="Q63" s="21">
        <f>IF(L63&gt;0,R63/L63,0)</f>
        <v>4.6292766772492548E-2</v>
      </c>
      <c r="R63" s="55">
        <f>R60+R61+R62</f>
        <v>1992.6102060000003</v>
      </c>
      <c r="S63" s="21">
        <f>IF(L63&gt;0,T63/L63,0)</f>
        <v>0.19201820811621464</v>
      </c>
      <c r="T63" s="55">
        <f>T60+T61+T62</f>
        <v>8265.1668480000008</v>
      </c>
      <c r="U63" s="21">
        <f>IF(L63&gt;0,V63/L63,0)</f>
        <v>0.52328906448526613</v>
      </c>
      <c r="V63" s="55">
        <f>V60+V61+V62</f>
        <v>22524.277620000001</v>
      </c>
      <c r="W63" s="21">
        <f>IF(L63&gt;0,X63/L63,0)</f>
        <v>0.4</v>
      </c>
      <c r="X63" s="55">
        <f>X60+X61+X62</f>
        <v>17217.464800000002</v>
      </c>
      <c r="Y63" s="56">
        <f>IF(L63&gt;0,Z63/L63,0)</f>
        <v>3.130147615693107E-3</v>
      </c>
      <c r="Z63" s="57">
        <f>SUM(Z60:Z62)</f>
        <v>134.73301598</v>
      </c>
      <c r="AA63" s="63">
        <f>IF(L63&gt;0,(AA60*L60+AA61*L61+AA62*L62)/L63,0)</f>
        <v>3.049806056217521E-3</v>
      </c>
      <c r="AB63" s="56">
        <f>IF(J63&gt;0,(J60*AB60+J61*AB61+J62*AB62)/J63,0)</f>
        <v>2.9995949575463524E-4</v>
      </c>
      <c r="AC63" s="53">
        <f>SUM(AC60:AC62)</f>
        <v>12.912124519999999</v>
      </c>
      <c r="AD63" s="54">
        <f>IF(J63&gt;0,(J60*AD60+J61*AD61+J62*AD62)/J63,0)</f>
        <v>0.22178136588112979</v>
      </c>
      <c r="AE63" s="59">
        <f>SUM(AE60:AE62)</f>
        <v>125.9885452</v>
      </c>
      <c r="AF63" s="54">
        <f>IF(AND(Z63&gt;0),((Z60*AF60+Z61*AF61+Z62*AF62)/Z63),0)</f>
        <v>0.90538967564077744</v>
      </c>
      <c r="AG63" s="58">
        <f t="shared" si="2"/>
        <v>0.90284958622450362</v>
      </c>
      <c r="AH63" s="52">
        <f>SUM(AH60:AH62)</f>
        <v>621</v>
      </c>
      <c r="AI63" s="169"/>
      <c r="AJ63" s="177"/>
      <c r="AK63" s="21">
        <f>IF(J63&gt;0,(AK60*J60+AK61*J61+AK62*J62)/J63,0)</f>
        <v>8.5338806099462816E-2</v>
      </c>
      <c r="AL63" s="54">
        <f>IF(J63&gt;0,(AL60*J60+AL61*J61+AL62*J62)/J63,0)</f>
        <v>0.2250787103621556</v>
      </c>
      <c r="AM63" s="59">
        <f>SUM(AM60:AM62)</f>
        <v>127.88428379999999</v>
      </c>
      <c r="AN63" s="70"/>
      <c r="AO63" s="57">
        <f>SUM(AO60:AO62)</f>
        <v>1017.78</v>
      </c>
      <c r="AP63" s="124"/>
      <c r="AQ63" s="125">
        <f>AP62</f>
        <v>1077.1599999999992</v>
      </c>
      <c r="AR63" s="52">
        <f>SUM(AR60:AR62)</f>
        <v>0</v>
      </c>
      <c r="AS63" s="71"/>
      <c r="AT63" s="72"/>
      <c r="AU63" s="72"/>
      <c r="AV63" s="72"/>
      <c r="AW63" s="72"/>
    </row>
    <row r="64" spans="1:49" x14ac:dyDescent="0.2">
      <c r="A64" s="196">
        <v>16</v>
      </c>
      <c r="B64" s="23">
        <v>1</v>
      </c>
      <c r="C64" s="11" t="s">
        <v>49</v>
      </c>
      <c r="D64" s="12">
        <v>5050</v>
      </c>
      <c r="E64" s="12">
        <v>2</v>
      </c>
      <c r="F64" s="12">
        <v>14355</v>
      </c>
      <c r="G64" s="13">
        <v>0.5</v>
      </c>
      <c r="H64" s="13">
        <v>3.6</v>
      </c>
      <c r="I64" s="12">
        <v>16683</v>
      </c>
      <c r="J64" s="12">
        <v>15340</v>
      </c>
      <c r="K64" s="14">
        <v>7.3999999999999996E-2</v>
      </c>
      <c r="L64" s="25">
        <f>J64*(1-K64)</f>
        <v>14204.84</v>
      </c>
      <c r="M64" s="15">
        <v>0.82499999999999996</v>
      </c>
      <c r="N64" s="26">
        <f>L64*M64</f>
        <v>11718.993</v>
      </c>
      <c r="O64" s="14">
        <v>0.16200000000000001</v>
      </c>
      <c r="P64" s="26">
        <f>L64*O64</f>
        <v>2301.18408</v>
      </c>
      <c r="Q64" s="16">
        <v>1.2999999999999999E-2</v>
      </c>
      <c r="R64" s="26">
        <f>L64*Q64</f>
        <v>184.66291999999999</v>
      </c>
      <c r="S64" s="16">
        <v>0.182</v>
      </c>
      <c r="T64" s="26">
        <f>L64*S64</f>
        <v>2585.2808799999998</v>
      </c>
      <c r="U64" s="16">
        <v>0.52800000000000002</v>
      </c>
      <c r="V64" s="26">
        <f>L64*U64</f>
        <v>7500.1555200000003</v>
      </c>
      <c r="W64" s="16">
        <v>0.4</v>
      </c>
      <c r="X64" s="26">
        <f>W64*L64</f>
        <v>5681.9360000000006</v>
      </c>
      <c r="Y64" s="17">
        <v>3.1800000000000001E-3</v>
      </c>
      <c r="Z64" s="61">
        <f>L64*Y64</f>
        <v>45.171391200000002</v>
      </c>
      <c r="AA64" s="28">
        <f>IF(J64&gt;0,(AC64+AM64)/J64,0)</f>
        <v>3.0117435723598434E-3</v>
      </c>
      <c r="AB64" s="17">
        <v>2.9E-4</v>
      </c>
      <c r="AC64" s="25">
        <f>AB64*L64</f>
        <v>4.1194036000000001</v>
      </c>
      <c r="AD64" s="141">
        <v>0.21909999999999999</v>
      </c>
      <c r="AE64" s="31">
        <f>AH64*(1-AK64)*AD64</f>
        <v>42.254311399999999</v>
      </c>
      <c r="AF64" s="29">
        <f>IF(AND(AD64&gt;0,AB64&gt;0,Y64&gt;0),((Y64-AB64)*AD64)/((AD64-AB64)*Y64),0)</f>
        <v>0.91000951688650933</v>
      </c>
      <c r="AG64" s="62">
        <f t="shared" si="2"/>
        <v>0.90491294173093983</v>
      </c>
      <c r="AH64" s="12">
        <v>211</v>
      </c>
      <c r="AI64" s="170"/>
      <c r="AJ64" s="174"/>
      <c r="AK64" s="14">
        <v>8.5999999999999993E-2</v>
      </c>
      <c r="AL64" s="15">
        <v>0.21820000000000001</v>
      </c>
      <c r="AM64" s="31">
        <f t="shared" si="1"/>
        <v>42.080742800000003</v>
      </c>
      <c r="AN64" s="19">
        <v>1.68</v>
      </c>
      <c r="AO64" s="19">
        <v>651.46</v>
      </c>
      <c r="AP64" s="119">
        <f>AP62+AH64-AO64</f>
        <v>636.69999999999914</v>
      </c>
      <c r="AQ64" s="120"/>
      <c r="AR64" s="12"/>
      <c r="AS64" s="32"/>
      <c r="AT64" s="20"/>
      <c r="AU64" s="20"/>
      <c r="AV64" s="20"/>
      <c r="AW64" s="20"/>
    </row>
    <row r="65" spans="1:49" x14ac:dyDescent="0.2">
      <c r="A65" s="197"/>
      <c r="B65" s="34">
        <v>2</v>
      </c>
      <c r="C65" s="24" t="s">
        <v>52</v>
      </c>
      <c r="D65" s="35">
        <v>20400</v>
      </c>
      <c r="E65" s="44">
        <v>4</v>
      </c>
      <c r="F65" s="35">
        <v>14948</v>
      </c>
      <c r="G65" s="36">
        <v>0.8</v>
      </c>
      <c r="H65" s="38">
        <v>3.7</v>
      </c>
      <c r="I65" s="35">
        <v>15992</v>
      </c>
      <c r="J65" s="35">
        <v>15280</v>
      </c>
      <c r="K65" s="66">
        <v>6.8000000000000005E-2</v>
      </c>
      <c r="L65" s="38">
        <f>J65*(1-K65)</f>
        <v>14240.96</v>
      </c>
      <c r="M65" s="39">
        <v>0.753</v>
      </c>
      <c r="N65" s="26">
        <f>L65*M65</f>
        <v>10723.442879999999</v>
      </c>
      <c r="O65" s="37">
        <v>0.20399999999999999</v>
      </c>
      <c r="P65" s="26">
        <f>L65*O65</f>
        <v>2905.1558399999994</v>
      </c>
      <c r="Q65" s="40">
        <v>4.2999999999999997E-2</v>
      </c>
      <c r="R65" s="26">
        <f>L65*Q65</f>
        <v>612.36127999999997</v>
      </c>
      <c r="S65" s="40">
        <v>0.182</v>
      </c>
      <c r="T65" s="26">
        <f>L65*S65</f>
        <v>2591.8547199999998</v>
      </c>
      <c r="U65" s="40">
        <v>0.53700000000000003</v>
      </c>
      <c r="V65" s="26">
        <f>L65*U65</f>
        <v>7647.39552</v>
      </c>
      <c r="W65" s="40">
        <v>0.4</v>
      </c>
      <c r="X65" s="26">
        <f>W65*L65</f>
        <v>5696.384</v>
      </c>
      <c r="Y65" s="41">
        <v>3.14E-3</v>
      </c>
      <c r="Z65" s="18">
        <f>L65*Y65</f>
        <v>44.716614399999997</v>
      </c>
      <c r="AA65" s="28">
        <f>IF(J65&gt;0,(AC65+AM65)/J65,0)</f>
        <v>3.020859712041885E-3</v>
      </c>
      <c r="AB65" s="41">
        <v>2.7999999999999998E-4</v>
      </c>
      <c r="AC65" s="38">
        <f>AB65*L65</f>
        <v>3.9874687999999994</v>
      </c>
      <c r="AD65" s="29">
        <v>0.22</v>
      </c>
      <c r="AE65" s="42">
        <f>AH65*(1-AK65)*AD65</f>
        <v>42.20964</v>
      </c>
      <c r="AF65" s="29">
        <f>IF(AND(AD65&gt;0,AB65&gt;0,Y65&gt;0),((Y65-AB65)*AD65)/((AD65-AB65)*Y65),0)</f>
        <v>0.91198873841751116</v>
      </c>
      <c r="AG65" s="30">
        <f t="shared" si="2"/>
        <v>0.90846843884635831</v>
      </c>
      <c r="AH65" s="35">
        <v>209</v>
      </c>
      <c r="AI65" s="167">
        <v>209.5</v>
      </c>
      <c r="AJ65" s="175"/>
      <c r="AK65" s="66">
        <v>8.2000000000000003E-2</v>
      </c>
      <c r="AL65" s="67">
        <v>0.2198</v>
      </c>
      <c r="AM65" s="42">
        <f t="shared" si="1"/>
        <v>42.1712676</v>
      </c>
      <c r="AN65" s="18">
        <v>1.72</v>
      </c>
      <c r="AO65" s="18"/>
      <c r="AP65" s="122">
        <f>AP64+AH65-AO65</f>
        <v>845.69999999999914</v>
      </c>
      <c r="AQ65" s="123"/>
      <c r="AR65" s="44"/>
      <c r="AS65" s="49"/>
      <c r="AT65" s="42"/>
      <c r="AU65" s="42"/>
      <c r="AV65" s="42"/>
      <c r="AW65" s="42"/>
    </row>
    <row r="66" spans="1:49" x14ac:dyDescent="0.2">
      <c r="A66" s="197"/>
      <c r="B66" s="34">
        <v>3</v>
      </c>
      <c r="C66" s="11" t="s">
        <v>53</v>
      </c>
      <c r="D66" s="44">
        <v>18050</v>
      </c>
      <c r="E66" s="44">
        <v>3</v>
      </c>
      <c r="F66" s="44">
        <v>17148</v>
      </c>
      <c r="G66" s="38">
        <v>1.3</v>
      </c>
      <c r="H66" s="38">
        <v>4</v>
      </c>
      <c r="I66" s="44">
        <v>18443</v>
      </c>
      <c r="J66" s="44">
        <v>15195</v>
      </c>
      <c r="K66" s="66">
        <v>7.3999999999999996E-2</v>
      </c>
      <c r="L66" s="38">
        <f>J66*(1-K66)</f>
        <v>14070.570000000002</v>
      </c>
      <c r="M66" s="29">
        <v>0.82899999999999996</v>
      </c>
      <c r="N66" s="26">
        <f>L66*M66</f>
        <v>11664.502530000002</v>
      </c>
      <c r="O66" s="40">
        <v>0.14499999999999999</v>
      </c>
      <c r="P66" s="26">
        <f>L66*O66</f>
        <v>2040.2326500000001</v>
      </c>
      <c r="Q66" s="40">
        <v>2.5999999999999999E-2</v>
      </c>
      <c r="R66" s="26">
        <f>L66*Q66</f>
        <v>365.83482000000004</v>
      </c>
      <c r="S66" s="40">
        <v>0.17899999999999999</v>
      </c>
      <c r="T66" s="26">
        <f>L66*S66</f>
        <v>2518.6320300000002</v>
      </c>
      <c r="U66" s="40">
        <v>0.53500000000000003</v>
      </c>
      <c r="V66" s="26">
        <f>L66*U66</f>
        <v>7527.7549500000014</v>
      </c>
      <c r="W66" s="40">
        <v>0.41</v>
      </c>
      <c r="X66" s="26">
        <f>W66*L66</f>
        <v>5768.9337000000005</v>
      </c>
      <c r="Y66" s="48">
        <v>3.0999999999999999E-3</v>
      </c>
      <c r="Z66" s="18">
        <f>L66*Y66</f>
        <v>43.618767000000005</v>
      </c>
      <c r="AA66" s="28">
        <f>IF(J66&gt;0,(AC66+AM66)/J66,0)</f>
        <v>3.0305003093122739E-3</v>
      </c>
      <c r="AB66" s="48">
        <v>2.5999999999999998E-4</v>
      </c>
      <c r="AC66" s="38">
        <f>AB66*L66</f>
        <v>3.6583482000000003</v>
      </c>
      <c r="AD66" s="29">
        <v>0.22170000000000001</v>
      </c>
      <c r="AE66" s="42">
        <f>AH66*(1-AK66)*AD66</f>
        <v>41.200728000000005</v>
      </c>
      <c r="AF66" s="29">
        <f>IF(AND(AD66&gt;0,AB66&gt;0,Y66&gt;0),((Y66-AB66)*AD66)/((AD66-AB66)*Y66),0)</f>
        <v>0.9172046895394369</v>
      </c>
      <c r="AG66" s="30">
        <f t="shared" si="2"/>
        <v>0.91524883263881562</v>
      </c>
      <c r="AH66" s="44">
        <v>202</v>
      </c>
      <c r="AI66" s="168">
        <v>202.49199999999999</v>
      </c>
      <c r="AJ66" s="176"/>
      <c r="AK66" s="66">
        <v>0.08</v>
      </c>
      <c r="AL66" s="67">
        <v>0.2281</v>
      </c>
      <c r="AM66" s="42">
        <f t="shared" si="1"/>
        <v>42.390104000000001</v>
      </c>
      <c r="AN66" s="18">
        <v>1.65</v>
      </c>
      <c r="AO66" s="18"/>
      <c r="AP66" s="122">
        <f>AP65+AH66-AO66</f>
        <v>1047.6999999999991</v>
      </c>
      <c r="AQ66" s="123"/>
      <c r="AR66" s="44"/>
      <c r="AS66" s="49"/>
      <c r="AT66" s="42"/>
      <c r="AU66" s="42"/>
      <c r="AV66" s="42"/>
      <c r="AW66" s="42"/>
    </row>
    <row r="67" spans="1:49" s="22" customFormat="1" ht="13.5" thickBot="1" x14ac:dyDescent="0.25">
      <c r="A67" s="198"/>
      <c r="B67" s="50" t="s">
        <v>38</v>
      </c>
      <c r="C67" s="51"/>
      <c r="D67" s="52">
        <f>SUM(D64:D66)</f>
        <v>43500</v>
      </c>
      <c r="E67" s="68"/>
      <c r="F67" s="52">
        <f>SUM(F64:F66)</f>
        <v>46451</v>
      </c>
      <c r="G67" s="53"/>
      <c r="H67" s="69"/>
      <c r="I67" s="52">
        <f>SUM(I64:I66)</f>
        <v>51118</v>
      </c>
      <c r="J67" s="52">
        <f>SUM(J64:J66)</f>
        <v>45815</v>
      </c>
      <c r="K67" s="21">
        <f>IF(J67&gt;0,(J64*K64+J65*K65+J66*K66)/J67,0)</f>
        <v>7.1998908654370836E-2</v>
      </c>
      <c r="L67" s="53">
        <f>L64+L65+L66</f>
        <v>42516.37</v>
      </c>
      <c r="M67" s="54">
        <f>IF(L67&gt;0,N67/L67,0)</f>
        <v>0.80220720654185673</v>
      </c>
      <c r="N67" s="55">
        <f>N64+N65+N66</f>
        <v>34106.938410000002</v>
      </c>
      <c r="O67" s="21">
        <f>IF(L67&gt;0,P67/L67,0)</f>
        <v>0.17044193965759538</v>
      </c>
      <c r="P67" s="55">
        <f>P64+P65+P66</f>
        <v>7246.5725699999994</v>
      </c>
      <c r="Q67" s="21">
        <f>IF(L67&gt;0,R67/L67,0)</f>
        <v>2.7350853800547879E-2</v>
      </c>
      <c r="R67" s="55">
        <f>R64+R65+R66</f>
        <v>1162.8590199999999</v>
      </c>
      <c r="S67" s="21">
        <f>IF(L67&gt;0,T67/L67,0)</f>
        <v>0.18100716571052514</v>
      </c>
      <c r="T67" s="55">
        <f>T64+T65+T66</f>
        <v>7695.7676300000003</v>
      </c>
      <c r="U67" s="21">
        <f>IF(L67&gt;0,V67/L67,0)</f>
        <v>0.53333118490595499</v>
      </c>
      <c r="V67" s="55">
        <f>V64+V65+V66</f>
        <v>22675.305990000001</v>
      </c>
      <c r="W67" s="21">
        <f>IF(L67&gt;0,X67/L67,0)</f>
        <v>0.40330944763158283</v>
      </c>
      <c r="X67" s="55">
        <f>X64+X65+X66</f>
        <v>17147.253700000001</v>
      </c>
      <c r="Y67" s="56">
        <f>IF(L67&gt;0,Z67/L67,0)</f>
        <v>3.1401263231080169E-3</v>
      </c>
      <c r="Z67" s="57">
        <f>SUM(Z64:Z66)</f>
        <v>133.50677260000001</v>
      </c>
      <c r="AA67" s="63">
        <f>IF(L67&gt;0,(AA64*L64+AA65*L65+AA66*L66)/L67,0)</f>
        <v>3.0210044890568032E-3</v>
      </c>
      <c r="AB67" s="56">
        <f>IF(J67&gt;0,(J64*AB64+J65*AB65+J66*AB66)/J67,0)</f>
        <v>2.7671504965622615E-4</v>
      </c>
      <c r="AC67" s="53">
        <f>SUM(AC64:AC66)</f>
        <v>11.765220600000001</v>
      </c>
      <c r="AD67" s="54">
        <f>IF(J67&gt;0,(J64*AD64+J65*AD65+J66*AD66)/J67,0)</f>
        <v>0.22026247953726943</v>
      </c>
      <c r="AE67" s="59">
        <f>SUM(AE64:AE66)</f>
        <v>125.66467940000001</v>
      </c>
      <c r="AF67" s="54">
        <f>IF(AND(Z67&gt;0),((Z64*AF64+Z65*AF65+Z66*AF66)/Z67),0)</f>
        <v>0.91302321153024302</v>
      </c>
      <c r="AG67" s="58">
        <f t="shared" si="2"/>
        <v>0.90953658408719229</v>
      </c>
      <c r="AH67" s="52">
        <f>SUM(AH64:AH66)</f>
        <v>622</v>
      </c>
      <c r="AI67" s="169">
        <f>SUM(AI64:AI66)</f>
        <v>411.99199999999996</v>
      </c>
      <c r="AJ67" s="177">
        <f>AQ67</f>
        <v>1047.6999999999991</v>
      </c>
      <c r="AK67" s="21">
        <f>IF(AH67&gt;0,(AK64*AH64+AK65*AH65+AK66*AH66)/AH67,0)</f>
        <v>8.2707395498392289E-2</v>
      </c>
      <c r="AL67" s="54">
        <f>IF(J67&gt;0,(AL64*J64+AL65*J65+AL66*J66)/J67,0)</f>
        <v>0.22201705773218378</v>
      </c>
      <c r="AM67" s="59">
        <f>SUM(AM64:AM66)</f>
        <v>126.6421144</v>
      </c>
      <c r="AN67" s="70"/>
      <c r="AO67" s="57">
        <f>SUM(AO64:AO66)</f>
        <v>651.46</v>
      </c>
      <c r="AP67" s="124"/>
      <c r="AQ67" s="125">
        <f>AP66</f>
        <v>1047.6999999999991</v>
      </c>
      <c r="AR67" s="52">
        <f>SUM(AR64:AR66)</f>
        <v>0</v>
      </c>
      <c r="AS67" s="71"/>
      <c r="AT67" s="72"/>
      <c r="AU67" s="72"/>
      <c r="AV67" s="72"/>
      <c r="AW67" s="72"/>
    </row>
    <row r="68" spans="1:49" x14ac:dyDescent="0.2">
      <c r="A68" s="196">
        <v>17</v>
      </c>
      <c r="B68" s="23">
        <v>1</v>
      </c>
      <c r="C68" s="11" t="s">
        <v>54</v>
      </c>
      <c r="D68" s="12">
        <v>7222</v>
      </c>
      <c r="E68" s="12">
        <v>1</v>
      </c>
      <c r="F68" s="12">
        <v>7092</v>
      </c>
      <c r="G68" s="13">
        <v>1.9</v>
      </c>
      <c r="H68" s="13">
        <v>3.7</v>
      </c>
      <c r="I68" s="12">
        <v>7364</v>
      </c>
      <c r="J68" s="12">
        <v>14736</v>
      </c>
      <c r="K68" s="14">
        <v>0.08</v>
      </c>
      <c r="L68" s="25">
        <f>J68*(1-K68)</f>
        <v>13557.12</v>
      </c>
      <c r="M68" s="15">
        <v>0.80300000000000005</v>
      </c>
      <c r="N68" s="26">
        <f>L68*M68</f>
        <v>10886.367360000002</v>
      </c>
      <c r="O68" s="14">
        <v>0.16800000000000001</v>
      </c>
      <c r="P68" s="26">
        <f>L68*O68</f>
        <v>2277.5961600000001</v>
      </c>
      <c r="Q68" s="16">
        <v>2.9000000000000001E-2</v>
      </c>
      <c r="R68" s="26">
        <f>L68*Q68</f>
        <v>393.15648000000004</v>
      </c>
      <c r="S68" s="16">
        <v>0.17299999999999999</v>
      </c>
      <c r="T68" s="26">
        <f>L68*S68</f>
        <v>2345.3817599999998</v>
      </c>
      <c r="U68" s="16">
        <v>0.53800000000000003</v>
      </c>
      <c r="V68" s="26">
        <f>L68*U68</f>
        <v>7293.7305600000009</v>
      </c>
      <c r="W68" s="16">
        <v>0.4</v>
      </c>
      <c r="X68" s="26">
        <f>W68*L68</f>
        <v>5422.8480000000009</v>
      </c>
      <c r="Y68" s="17">
        <v>3.1900000000000001E-3</v>
      </c>
      <c r="Z68" s="61">
        <f>L68*Y68</f>
        <v>43.247212800000007</v>
      </c>
      <c r="AA68" s="28">
        <f>IF(J68&gt;0,(AC68+AM68)/J68,0)</f>
        <v>3.1246068811074919E-3</v>
      </c>
      <c r="AB68" s="17">
        <v>2.7E-4</v>
      </c>
      <c r="AC68" s="25">
        <f>AB68*L68</f>
        <v>3.6604224000000003</v>
      </c>
      <c r="AD68" s="141">
        <v>0.22259999999999999</v>
      </c>
      <c r="AE68" s="31">
        <f>AH68*(1-AK68)*AD68</f>
        <v>41.073706799999997</v>
      </c>
      <c r="AF68" s="29">
        <f>IF(AND(AD68&gt;0,AB68&gt;0,Y68&gt;0),((Y68-AB68)*AD68)/((AD68-AB68)*Y68),0)</f>
        <v>0.91647212543922474</v>
      </c>
      <c r="AG68" s="62">
        <f t="shared" ref="AG68:AG99" si="3">IF(AND(AA68&gt;0,AL68&gt;0,AB68&gt;0),((AL68*(AA68-AB68))/(AA68*(AL68-AB68))),0)</f>
        <v>0.91466426835120285</v>
      </c>
      <c r="AH68" s="12">
        <v>201</v>
      </c>
      <c r="AI68" s="170">
        <v>201.011</v>
      </c>
      <c r="AJ68" s="174">
        <f>AQ67</f>
        <v>1047.6999999999991</v>
      </c>
      <c r="AK68" s="14">
        <v>8.2000000000000003E-2</v>
      </c>
      <c r="AL68" s="15">
        <v>0.22969999999999999</v>
      </c>
      <c r="AM68" s="31">
        <f t="shared" si="1"/>
        <v>42.383784599999998</v>
      </c>
      <c r="AN68" s="19">
        <v>1.7</v>
      </c>
      <c r="AO68" s="19">
        <v>352.38</v>
      </c>
      <c r="AP68" s="119">
        <f>AP66+AH68-AO68</f>
        <v>896.31999999999914</v>
      </c>
      <c r="AQ68" s="120"/>
      <c r="AR68" s="12"/>
      <c r="AS68" s="32"/>
      <c r="AT68" s="20"/>
      <c r="AU68" s="20"/>
      <c r="AV68" s="20"/>
      <c r="AW68" s="20"/>
    </row>
    <row r="69" spans="1:49" x14ac:dyDescent="0.2">
      <c r="A69" s="197"/>
      <c r="B69" s="34">
        <v>2</v>
      </c>
      <c r="C69" s="24" t="s">
        <v>52</v>
      </c>
      <c r="D69" s="35">
        <v>15900</v>
      </c>
      <c r="E69" s="44">
        <v>0</v>
      </c>
      <c r="F69" s="35">
        <v>10210</v>
      </c>
      <c r="G69" s="36">
        <v>1.2</v>
      </c>
      <c r="H69" s="38">
        <v>4</v>
      </c>
      <c r="I69" s="35">
        <v>11727</v>
      </c>
      <c r="J69" s="35">
        <v>14771</v>
      </c>
      <c r="K69" s="66">
        <v>7.0999999999999994E-2</v>
      </c>
      <c r="L69" s="38">
        <f>J69*(1-K69)</f>
        <v>13722.259</v>
      </c>
      <c r="M69" s="39">
        <v>0.77500000000000002</v>
      </c>
      <c r="N69" s="26">
        <f>L69*M69</f>
        <v>10634.750725</v>
      </c>
      <c r="O69" s="37">
        <v>0.14199999999999999</v>
      </c>
      <c r="P69" s="26">
        <f>L69*O69</f>
        <v>1948.5607779999998</v>
      </c>
      <c r="Q69" s="40">
        <v>8.3000000000000004E-2</v>
      </c>
      <c r="R69" s="26">
        <f>L69*Q69</f>
        <v>1138.9474970000001</v>
      </c>
      <c r="S69" s="40">
        <v>0.17899999999999999</v>
      </c>
      <c r="T69" s="26">
        <f>L69*S69</f>
        <v>2456.284361</v>
      </c>
      <c r="U69" s="40">
        <v>0.54800000000000004</v>
      </c>
      <c r="V69" s="26">
        <f>L69*U69</f>
        <v>7519.7979320000004</v>
      </c>
      <c r="W69" s="40">
        <v>0.4</v>
      </c>
      <c r="X69" s="26">
        <f>W69*L69</f>
        <v>5488.9036000000006</v>
      </c>
      <c r="Y69" s="41">
        <v>3.16E-3</v>
      </c>
      <c r="Z69" s="18">
        <f>L69*Y69</f>
        <v>43.362338440000002</v>
      </c>
      <c r="AA69" s="28">
        <f>IF(J69&gt;0,(AC69+AM69)/J69,0)</f>
        <v>3.0932218874822285E-3</v>
      </c>
      <c r="AB69" s="41">
        <v>2.9999999999999997E-4</v>
      </c>
      <c r="AC69" s="38">
        <f>AB69*L69</f>
        <v>4.1166776999999994</v>
      </c>
      <c r="AD69" s="29">
        <v>0.216</v>
      </c>
      <c r="AE69" s="42">
        <f>AH69*(1-AK69)*AD69</f>
        <v>40.142303999999996</v>
      </c>
      <c r="AF69" s="29">
        <f>IF(AND(AD69&gt;0,AB69&gt;0,Y69&gt;0),((Y69-AB69)*AD69)/((AD69-AB69)*Y69),0)</f>
        <v>0.90632207179451052</v>
      </c>
      <c r="AG69" s="30">
        <f t="shared" si="3"/>
        <v>0.90422638874092887</v>
      </c>
      <c r="AH69" s="35">
        <v>204</v>
      </c>
      <c r="AI69" s="167">
        <v>203.91800000000001</v>
      </c>
      <c r="AJ69" s="175"/>
      <c r="AK69" s="66">
        <v>8.8999999999999996E-2</v>
      </c>
      <c r="AL69" s="67">
        <v>0.22370000000000001</v>
      </c>
      <c r="AM69" s="42">
        <f t="shared" si="1"/>
        <v>41.5733028</v>
      </c>
      <c r="AN69" s="18">
        <v>1.6</v>
      </c>
      <c r="AO69" s="18"/>
      <c r="AP69" s="122">
        <f>AP68+AH69-AO69</f>
        <v>1100.3199999999993</v>
      </c>
      <c r="AQ69" s="123"/>
      <c r="AR69" s="44"/>
      <c r="AS69" s="49"/>
      <c r="AT69" s="42"/>
      <c r="AU69" s="42"/>
      <c r="AV69" s="42"/>
      <c r="AW69" s="42"/>
    </row>
    <row r="70" spans="1:49" x14ac:dyDescent="0.2">
      <c r="A70" s="197"/>
      <c r="B70" s="34">
        <v>3</v>
      </c>
      <c r="C70" s="11" t="s">
        <v>53</v>
      </c>
      <c r="D70" s="44">
        <v>14200</v>
      </c>
      <c r="E70" s="44">
        <v>3</v>
      </c>
      <c r="F70" s="44">
        <v>16552</v>
      </c>
      <c r="G70" s="38">
        <v>0.9</v>
      </c>
      <c r="H70" s="38">
        <v>2.7</v>
      </c>
      <c r="I70" s="44">
        <v>17448</v>
      </c>
      <c r="J70" s="44">
        <v>15412</v>
      </c>
      <c r="K70" s="66">
        <v>6.6000000000000003E-2</v>
      </c>
      <c r="L70" s="38">
        <f>J70*(1-K70)</f>
        <v>14394.807999999999</v>
      </c>
      <c r="M70" s="29">
        <v>0.79</v>
      </c>
      <c r="N70" s="26">
        <f>L70*M70</f>
        <v>11371.89832</v>
      </c>
      <c r="O70" s="40">
        <v>0.17899999999999999</v>
      </c>
      <c r="P70" s="26">
        <f>L70*O70</f>
        <v>2576.6706319999998</v>
      </c>
      <c r="Q70" s="40">
        <v>3.1E-2</v>
      </c>
      <c r="R70" s="26">
        <f>L70*Q70</f>
        <v>446.23904799999997</v>
      </c>
      <c r="S70" s="40">
        <v>0.17799999999999999</v>
      </c>
      <c r="T70" s="26">
        <f>L70*S70</f>
        <v>2562.2758239999998</v>
      </c>
      <c r="U70" s="40">
        <v>0.54200000000000004</v>
      </c>
      <c r="V70" s="26">
        <f>L70*U70</f>
        <v>7801.985936</v>
      </c>
      <c r="W70" s="40">
        <v>0.4</v>
      </c>
      <c r="X70" s="26">
        <f>W70*L70</f>
        <v>5757.9232000000002</v>
      </c>
      <c r="Y70" s="48">
        <v>3.15E-3</v>
      </c>
      <c r="Z70" s="18">
        <f>L70*Y70</f>
        <v>45.343645199999997</v>
      </c>
      <c r="AA70" s="28">
        <f>IF(J70&gt;0,(AC70+AM70)/J70,0)</f>
        <v>2.9729335997923699E-3</v>
      </c>
      <c r="AB70" s="48">
        <v>3.3E-4</v>
      </c>
      <c r="AC70" s="38">
        <f>AB70*L70</f>
        <v>4.7502866399999997</v>
      </c>
      <c r="AD70" s="29">
        <v>0.22070000000000001</v>
      </c>
      <c r="AE70" s="42">
        <f>AH70*(1-AK70)*AD70</f>
        <v>39.493823600000006</v>
      </c>
      <c r="AF70" s="29">
        <f>IF(AND(AD70&gt;0,AB70&gt;0,Y70&gt;0),((Y70-AB70)*AD70)/((AD70-AB70)*Y70),0)</f>
        <v>0.89657869773130461</v>
      </c>
      <c r="AG70" s="30">
        <f t="shared" si="3"/>
        <v>0.8902786691920328</v>
      </c>
      <c r="AH70" s="44">
        <v>196</v>
      </c>
      <c r="AI70" s="168">
        <v>196.36</v>
      </c>
      <c r="AJ70" s="176"/>
      <c r="AK70" s="66">
        <v>8.6999999999999994E-2</v>
      </c>
      <c r="AL70" s="67">
        <v>0.22950000000000001</v>
      </c>
      <c r="AM70" s="42">
        <f t="shared" si="1"/>
        <v>41.068566000000004</v>
      </c>
      <c r="AN70" s="18">
        <v>1.55</v>
      </c>
      <c r="AO70" s="18"/>
      <c r="AP70" s="122">
        <f>AP69+AH70-AO70</f>
        <v>1296.3199999999993</v>
      </c>
      <c r="AQ70" s="123"/>
      <c r="AR70" s="44"/>
      <c r="AS70" s="49"/>
      <c r="AT70" s="42"/>
      <c r="AU70" s="42"/>
      <c r="AV70" s="42"/>
      <c r="AW70" s="42"/>
    </row>
    <row r="71" spans="1:49" s="22" customFormat="1" ht="13.5" thickBot="1" x14ac:dyDescent="0.25">
      <c r="A71" s="198"/>
      <c r="B71" s="50" t="s">
        <v>38</v>
      </c>
      <c r="C71" s="51"/>
      <c r="D71" s="52">
        <f>SUM(D68:D70)</f>
        <v>37322</v>
      </c>
      <c r="E71" s="68"/>
      <c r="F71" s="52">
        <f>SUM(F68:F70)</f>
        <v>33854</v>
      </c>
      <c r="G71" s="53"/>
      <c r="H71" s="69"/>
      <c r="I71" s="52">
        <f>SUM(I68:I70)</f>
        <v>36539</v>
      </c>
      <c r="J71" s="52">
        <f>SUM(J68:J70)</f>
        <v>44919</v>
      </c>
      <c r="K71" s="21">
        <f>IF(J71&gt;0,(J68*K68+J69*K69+J70*K70)/J71,0)</f>
        <v>7.2236982123377633E-2</v>
      </c>
      <c r="L71" s="53">
        <f>L68+L69+L70</f>
        <v>41674.186999999998</v>
      </c>
      <c r="M71" s="54">
        <f>IF(L71&gt;0,N71/L71,0)</f>
        <v>0.78928993635796674</v>
      </c>
      <c r="N71" s="55">
        <f>N68+N69+N70</f>
        <v>32893.016405000002</v>
      </c>
      <c r="O71" s="21">
        <f>IF(L71&gt;0,P71/L71,0)</f>
        <v>0.16323839910782181</v>
      </c>
      <c r="P71" s="55">
        <f>P68+P69+P70</f>
        <v>6802.8275699999995</v>
      </c>
      <c r="Q71" s="21">
        <f>IF(L71&gt;0,R71/L71,0)</f>
        <v>4.7471664534211554E-2</v>
      </c>
      <c r="R71" s="55">
        <f>R68+R69+R70</f>
        <v>1978.3430250000001</v>
      </c>
      <c r="S71" s="21">
        <f>IF(L71&gt;0,T71/L71,0)</f>
        <v>0.1767027139605627</v>
      </c>
      <c r="T71" s="55">
        <f>T68+T69+T70</f>
        <v>7363.9419450000005</v>
      </c>
      <c r="U71" s="21">
        <f>IF(L71&gt;0,V71/L71,0)</f>
        <v>0.54267440005488299</v>
      </c>
      <c r="V71" s="55">
        <f>V68+V69+V70</f>
        <v>22615.514428000002</v>
      </c>
      <c r="W71" s="21">
        <f>IF(L71&gt;0,X71/L71,0)</f>
        <v>0.4</v>
      </c>
      <c r="X71" s="55">
        <f>X68+X69+X70</f>
        <v>16669.674800000001</v>
      </c>
      <c r="Y71" s="56">
        <f>IF(L71&gt;0,Z71/L71,0)</f>
        <v>3.1663052344608426E-3</v>
      </c>
      <c r="Z71" s="57">
        <f>SUM(Z68:Z70)</f>
        <v>131.95319644</v>
      </c>
      <c r="AA71" s="63">
        <f>IF(L71&gt;0,(AA68*L68+AA69*L69+AA70*L70)/L71,0)</f>
        <v>3.0618826634880724E-3</v>
      </c>
      <c r="AB71" s="56">
        <f>IF(J71&gt;0,(J68*AB68+J69*AB69+J70*AB70)/J71,0)</f>
        <v>3.0045147932945967E-4</v>
      </c>
      <c r="AC71" s="53">
        <f>SUM(AC68:AC70)</f>
        <v>12.527386740000001</v>
      </c>
      <c r="AD71" s="54">
        <f>IF(J71&gt;0,(J68*AD68+J69*AD69+J70*AD70)/J71,0)</f>
        <v>0.21977777777777779</v>
      </c>
      <c r="AE71" s="59">
        <f>SUM(AE68:AE70)</f>
        <v>120.70983440000001</v>
      </c>
      <c r="AF71" s="54">
        <f>IF(AND(Z71&gt;0),((Z68*AF68+Z69*AF69+Z70*AF70)/Z71),0)</f>
        <v>0.90630055987403346</v>
      </c>
      <c r="AG71" s="58">
        <f t="shared" si="3"/>
        <v>0.90306543231686998</v>
      </c>
      <c r="AH71" s="52">
        <f>SUM(AH68:AH70)</f>
        <v>601</v>
      </c>
      <c r="AI71" s="169">
        <f>SUM(AI68:AI70)</f>
        <v>601.28899999999999</v>
      </c>
      <c r="AJ71" s="177">
        <f>(AI71+AJ67)-AO71</f>
        <v>1296.608999999999</v>
      </c>
      <c r="AK71" s="21">
        <f>IF(AH71&gt;0,(AK68*AH68+AK69*AH69+AK70*AH70)/AH71,0)</f>
        <v>8.6006655574043259E-2</v>
      </c>
      <c r="AL71" s="54">
        <f>IF(J71&gt;0,(AL68*J68+AL69*J69+AL70*J70)/J71,0)</f>
        <v>0.22765836060464392</v>
      </c>
      <c r="AM71" s="59">
        <f>SUM(AM68:AM70)</f>
        <v>125.02565340000001</v>
      </c>
      <c r="AN71" s="70"/>
      <c r="AO71" s="57">
        <f>SUM(AO68:AO70)</f>
        <v>352.38</v>
      </c>
      <c r="AP71" s="124"/>
      <c r="AQ71" s="125">
        <f>AP70</f>
        <v>1296.3199999999993</v>
      </c>
      <c r="AR71" s="52">
        <f>SUM(AR68:AR70)</f>
        <v>0</v>
      </c>
      <c r="AS71" s="71"/>
      <c r="AT71" s="72"/>
      <c r="AU71" s="72"/>
      <c r="AV71" s="72"/>
      <c r="AW71" s="72"/>
    </row>
    <row r="72" spans="1:49" x14ac:dyDescent="0.2">
      <c r="A72" s="196">
        <v>18</v>
      </c>
      <c r="B72" s="23">
        <v>1</v>
      </c>
      <c r="C72" s="11" t="s">
        <v>54</v>
      </c>
      <c r="D72" s="12">
        <v>16656</v>
      </c>
      <c r="E72" s="12">
        <v>0</v>
      </c>
      <c r="F72" s="12">
        <v>14174</v>
      </c>
      <c r="G72" s="13">
        <v>1</v>
      </c>
      <c r="H72" s="13">
        <v>3.6</v>
      </c>
      <c r="I72" s="12">
        <v>15418</v>
      </c>
      <c r="J72" s="12">
        <v>15460</v>
      </c>
      <c r="K72" s="14">
        <v>7.0999999999999994E-2</v>
      </c>
      <c r="L72" s="25">
        <f>J72*(1-K72)</f>
        <v>14362.34</v>
      </c>
      <c r="M72" s="15">
        <v>0.81200000000000006</v>
      </c>
      <c r="N72" s="26">
        <f>L72*M72</f>
        <v>11662.220080000001</v>
      </c>
      <c r="O72" s="14">
        <v>0.129</v>
      </c>
      <c r="P72" s="26">
        <f>L72*O72</f>
        <v>1852.7418600000001</v>
      </c>
      <c r="Q72" s="16">
        <v>5.8999999999999997E-2</v>
      </c>
      <c r="R72" s="26">
        <f>L72*Q72</f>
        <v>847.37806</v>
      </c>
      <c r="S72" s="16">
        <v>0.192</v>
      </c>
      <c r="T72" s="26">
        <f>L72*S72</f>
        <v>2757.5692800000002</v>
      </c>
      <c r="U72" s="16">
        <v>0.52100000000000002</v>
      </c>
      <c r="V72" s="26">
        <f>L72*U72</f>
        <v>7482.7791400000006</v>
      </c>
      <c r="W72" s="16">
        <v>0.4</v>
      </c>
      <c r="X72" s="26">
        <f>W72*L72</f>
        <v>5744.9360000000006</v>
      </c>
      <c r="Y72" s="17">
        <v>3.0300000000000001E-3</v>
      </c>
      <c r="Z72" s="61">
        <f>L72*Y72</f>
        <v>43.517890200000004</v>
      </c>
      <c r="AA72" s="28">
        <f>IF(J72&gt;0,(AC72+AM72)/J72,0)</f>
        <v>2.916618434670116E-3</v>
      </c>
      <c r="AB72" s="17">
        <v>3.3E-4</v>
      </c>
      <c r="AC72" s="25">
        <f>AB72*L72</f>
        <v>4.7395722000000005</v>
      </c>
      <c r="AD72" s="141">
        <v>0.2175</v>
      </c>
      <c r="AE72" s="31">
        <f>AH72*(1-AK72)*AD72</f>
        <v>37.49004</v>
      </c>
      <c r="AF72" s="29">
        <f>IF(AND(AD72&gt;0,AB72&gt;0,Y72&gt;0),((Y72-AB72)*AD72)/((AD72-AB72)*Y72),0)</f>
        <v>0.89244316060284012</v>
      </c>
      <c r="AG72" s="62">
        <f t="shared" si="3"/>
        <v>0.88810719567396579</v>
      </c>
      <c r="AH72" s="12">
        <v>189</v>
      </c>
      <c r="AI72" s="170">
        <v>189.017</v>
      </c>
      <c r="AJ72" s="174"/>
      <c r="AK72" s="14">
        <v>8.7999999999999995E-2</v>
      </c>
      <c r="AL72" s="15">
        <v>0.2341</v>
      </c>
      <c r="AM72" s="31">
        <f t="shared" ref="AM72:AM78" si="4">AH72*(1-AK72)*AL72</f>
        <v>40.351348799999997</v>
      </c>
      <c r="AN72" s="19">
        <v>1.6</v>
      </c>
      <c r="AO72" s="19"/>
      <c r="AP72" s="119">
        <f>AP70+AH72-AO72</f>
        <v>1485.3199999999993</v>
      </c>
      <c r="AQ72" s="120"/>
      <c r="AR72" s="12"/>
      <c r="AS72" s="32"/>
      <c r="AT72" s="20"/>
      <c r="AU72" s="20"/>
      <c r="AV72" s="20"/>
      <c r="AW72" s="20"/>
    </row>
    <row r="73" spans="1:49" x14ac:dyDescent="0.2">
      <c r="A73" s="197"/>
      <c r="B73" s="34">
        <v>2</v>
      </c>
      <c r="C73" s="11" t="s">
        <v>50</v>
      </c>
      <c r="D73" s="35">
        <v>20240</v>
      </c>
      <c r="E73" s="44">
        <v>1</v>
      </c>
      <c r="F73" s="35">
        <v>15361</v>
      </c>
      <c r="G73" s="36">
        <v>0.9</v>
      </c>
      <c r="H73" s="38">
        <v>3.3</v>
      </c>
      <c r="I73" s="35">
        <v>16178</v>
      </c>
      <c r="J73" s="35">
        <v>15134</v>
      </c>
      <c r="K73" s="66">
        <v>7.0000000000000007E-2</v>
      </c>
      <c r="L73" s="38">
        <f>J73*(1-K73)</f>
        <v>14074.619999999999</v>
      </c>
      <c r="M73" s="39">
        <v>0.73099999999999998</v>
      </c>
      <c r="N73" s="26">
        <f>L73*M73</f>
        <v>10288.547219999999</v>
      </c>
      <c r="O73" s="37">
        <v>0.10299999999999999</v>
      </c>
      <c r="P73" s="26">
        <f>L73*O73</f>
        <v>1449.6858599999998</v>
      </c>
      <c r="Q73" s="40">
        <v>0.16600000000000001</v>
      </c>
      <c r="R73" s="26">
        <f>L73*Q73</f>
        <v>2336.3869199999999</v>
      </c>
      <c r="S73" s="40">
        <v>0.19700000000000001</v>
      </c>
      <c r="T73" s="26">
        <f>L73*S73</f>
        <v>2772.7001399999999</v>
      </c>
      <c r="U73" s="40">
        <v>0.52200000000000002</v>
      </c>
      <c r="V73" s="26">
        <f>L73*U73</f>
        <v>7346.9516399999993</v>
      </c>
      <c r="W73" s="40">
        <v>0.4</v>
      </c>
      <c r="X73" s="26">
        <f>W73*L73</f>
        <v>5629.848</v>
      </c>
      <c r="Y73" s="41">
        <v>3.14E-3</v>
      </c>
      <c r="Z73" s="18">
        <f>L73*Y73</f>
        <v>44.1943068</v>
      </c>
      <c r="AA73" s="28">
        <f>IF(J73&gt;0,(AC73+AM73)/J73,0)</f>
        <v>2.9148986784723143E-3</v>
      </c>
      <c r="AB73" s="41">
        <v>3.6999999999999999E-4</v>
      </c>
      <c r="AC73" s="38">
        <f>AB73*L73</f>
        <v>5.2076093999999999</v>
      </c>
      <c r="AD73" s="29">
        <v>0.21840000000000001</v>
      </c>
      <c r="AE73" s="42">
        <f>AH73*(1-AK73)*AD73</f>
        <v>38.641075200000003</v>
      </c>
      <c r="AF73" s="29">
        <f>IF(AND(AD73&gt;0,AB73&gt;0,Y73&gt;0),((Y73-AB73)*AD73)/((AD73-AB73)*Y73),0)</f>
        <v>0.88366265262975852</v>
      </c>
      <c r="AG73" s="30">
        <f t="shared" si="3"/>
        <v>0.8745373955882203</v>
      </c>
      <c r="AH73" s="35">
        <v>194</v>
      </c>
      <c r="AI73" s="167">
        <v>194.33600000000001</v>
      </c>
      <c r="AJ73" s="175"/>
      <c r="AK73" s="66">
        <v>8.7999999999999995E-2</v>
      </c>
      <c r="AL73" s="67">
        <v>0.21990000000000001</v>
      </c>
      <c r="AM73" s="42">
        <f t="shared" si="4"/>
        <v>38.906467200000002</v>
      </c>
      <c r="AN73" s="18">
        <v>1.63</v>
      </c>
      <c r="AO73" s="18"/>
      <c r="AP73" s="122">
        <f>AP72+AH73-AO73</f>
        <v>1679.3199999999993</v>
      </c>
      <c r="AQ73" s="123"/>
      <c r="AR73" s="44"/>
      <c r="AS73" s="49"/>
      <c r="AT73" s="42"/>
      <c r="AU73" s="42"/>
      <c r="AV73" s="42"/>
      <c r="AW73" s="42"/>
    </row>
    <row r="74" spans="1:49" x14ac:dyDescent="0.2">
      <c r="A74" s="197"/>
      <c r="B74" s="34">
        <v>3</v>
      </c>
      <c r="C74" s="11" t="s">
        <v>53</v>
      </c>
      <c r="D74" s="44">
        <v>15965</v>
      </c>
      <c r="E74" s="44">
        <v>1</v>
      </c>
      <c r="F74" s="44">
        <v>14904</v>
      </c>
      <c r="G74" s="38">
        <v>1.2</v>
      </c>
      <c r="H74" s="38">
        <v>3</v>
      </c>
      <c r="I74" s="44">
        <v>16339</v>
      </c>
      <c r="J74" s="44">
        <v>14745</v>
      </c>
      <c r="K74" s="66">
        <v>7.0999999999999994E-2</v>
      </c>
      <c r="L74" s="38">
        <f>J74*(1-K74)</f>
        <v>13698.105000000001</v>
      </c>
      <c r="M74" s="29">
        <v>0.68</v>
      </c>
      <c r="N74" s="26">
        <f>L74*M74</f>
        <v>9314.711400000002</v>
      </c>
      <c r="O74" s="40">
        <v>0.27600000000000002</v>
      </c>
      <c r="P74" s="26">
        <f>L74*O74</f>
        <v>3780.6769800000006</v>
      </c>
      <c r="Q74" s="40">
        <v>4.3999999999999997E-2</v>
      </c>
      <c r="R74" s="26">
        <f>L74*Q74</f>
        <v>602.71662000000003</v>
      </c>
      <c r="S74" s="40">
        <v>0.20200000000000001</v>
      </c>
      <c r="T74" s="26">
        <f>L74*S74</f>
        <v>2767.0172100000004</v>
      </c>
      <c r="U74" s="40">
        <v>0.52400000000000002</v>
      </c>
      <c r="V74" s="26">
        <f>L74*U74</f>
        <v>7177.8070200000011</v>
      </c>
      <c r="W74" s="40">
        <v>0.4</v>
      </c>
      <c r="X74" s="26">
        <f>W74*L74</f>
        <v>5479.2420000000011</v>
      </c>
      <c r="Y74" s="48">
        <v>3.1099999999999999E-3</v>
      </c>
      <c r="Z74" s="18">
        <f>L74*Y74</f>
        <v>42.601106550000004</v>
      </c>
      <c r="AA74" s="28">
        <f>IF(J74&gt;0,(AC74+AM74)/J74,0)</f>
        <v>2.9173575991861653E-3</v>
      </c>
      <c r="AB74" s="48">
        <v>3.6000000000000002E-4</v>
      </c>
      <c r="AC74" s="38">
        <f>AB74*L74</f>
        <v>4.9313178000000004</v>
      </c>
      <c r="AD74" s="29">
        <v>0.21229999999999999</v>
      </c>
      <c r="AE74" s="42">
        <f>AH74*(1-AK74)*AD74</f>
        <v>37.174579200000004</v>
      </c>
      <c r="AF74" s="29">
        <f>IF(AND(AD74&gt;0,AB74&gt;0,Y74&gt;0),((Y74-AB74)*AD74)/((AD74-AB74)*Y74),0)</f>
        <v>0.88574634512528116</v>
      </c>
      <c r="AG74" s="30">
        <f t="shared" si="3"/>
        <v>0.87805399152734542</v>
      </c>
      <c r="AH74" s="44">
        <v>192</v>
      </c>
      <c r="AI74" s="168">
        <v>192.61199999999999</v>
      </c>
      <c r="AJ74" s="176"/>
      <c r="AK74" s="66">
        <v>8.7999999999999995E-2</v>
      </c>
      <c r="AL74" s="67">
        <v>0.2175</v>
      </c>
      <c r="AM74" s="42">
        <f t="shared" si="4"/>
        <v>38.085120000000003</v>
      </c>
      <c r="AN74" s="18">
        <v>1.55</v>
      </c>
      <c r="AO74" s="18"/>
      <c r="AP74" s="122">
        <f>AP73+AH74-AO74</f>
        <v>1871.3199999999993</v>
      </c>
      <c r="AQ74" s="123"/>
      <c r="AR74" s="44"/>
      <c r="AS74" s="49"/>
      <c r="AT74" s="42"/>
      <c r="AU74" s="42"/>
      <c r="AV74" s="42"/>
      <c r="AW74" s="42"/>
    </row>
    <row r="75" spans="1:49" s="22" customFormat="1" ht="13.5" thickBot="1" x14ac:dyDescent="0.25">
      <c r="A75" s="198"/>
      <c r="B75" s="50" t="s">
        <v>38</v>
      </c>
      <c r="C75" s="51"/>
      <c r="D75" s="52">
        <f>SUM(D72:D74)</f>
        <v>52861</v>
      </c>
      <c r="E75" s="68"/>
      <c r="F75" s="52">
        <f>SUM(F72:F74)</f>
        <v>44439</v>
      </c>
      <c r="G75" s="53"/>
      <c r="H75" s="69"/>
      <c r="I75" s="52">
        <f>SUM(I72:I74)</f>
        <v>47935</v>
      </c>
      <c r="J75" s="52">
        <f>SUM(J72:J74)</f>
        <v>45339</v>
      </c>
      <c r="K75" s="21">
        <f>IF(J75&gt;0,(J72*K72+J73*K73+J74*K74)/J75,0)</f>
        <v>7.0666203489269719E-2</v>
      </c>
      <c r="L75" s="53">
        <f>L72+L73+L74</f>
        <v>42135.065000000002</v>
      </c>
      <c r="M75" s="54">
        <f>IF(L75&gt;0,N75/L75,0)</f>
        <v>0.74202991498885784</v>
      </c>
      <c r="N75" s="55">
        <f>N72+N73+N74</f>
        <v>31265.4787</v>
      </c>
      <c r="O75" s="21">
        <f>IF(L75&gt;0,P75/L75,0)</f>
        <v>0.16810475313138828</v>
      </c>
      <c r="P75" s="55">
        <f>P72+P73+P74</f>
        <v>7083.1046999999999</v>
      </c>
      <c r="Q75" s="21">
        <f>IF(L75&gt;0,R75/L75,0)</f>
        <v>8.9865331879753832E-2</v>
      </c>
      <c r="R75" s="55">
        <f>R72+R73+R74</f>
        <v>3786.4816000000001</v>
      </c>
      <c r="S75" s="21">
        <f>IF(L75&gt;0,T75/L75,0)</f>
        <v>0.19692117788355137</v>
      </c>
      <c r="T75" s="55">
        <f>T72+T73+T74</f>
        <v>8297.2866300000005</v>
      </c>
      <c r="U75" s="21">
        <f>IF(L75&gt;0,V75/L75,0)</f>
        <v>0.52230933546678993</v>
      </c>
      <c r="V75" s="55">
        <f>V72+V73+V74</f>
        <v>22007.537800000002</v>
      </c>
      <c r="W75" s="21">
        <f>IF(L75&gt;0,X75/L75,0)</f>
        <v>0.4</v>
      </c>
      <c r="X75" s="55">
        <f>X72+X73+X74</f>
        <v>16854.026000000002</v>
      </c>
      <c r="Y75" s="56">
        <f>IF(L75&gt;0,Z75/L75,0)</f>
        <v>3.0927519288269758E-3</v>
      </c>
      <c r="Z75" s="57">
        <f>SUM(Z72:Z74)</f>
        <v>130.31330355</v>
      </c>
      <c r="AA75" s="63">
        <f>IF(L75&gt;0,(AA72*L72+AA73*L73+AA74*L74)/L75,0)</f>
        <v>2.9162842768416281E-3</v>
      </c>
      <c r="AB75" s="56">
        <f>IF(J75&gt;0,(J72*AB72+J73*AB73+J74*AB74)/J75,0)</f>
        <v>3.5310836145481815E-4</v>
      </c>
      <c r="AC75" s="53">
        <f>SUM(AC72:AC74)</f>
        <v>14.878499400000001</v>
      </c>
      <c r="AD75" s="54">
        <f>IF(J75&gt;0,(J72*AD72+J73*AD73+J74*AD74)/J75,0)</f>
        <v>0.21610929001521867</v>
      </c>
      <c r="AE75" s="59">
        <f>SUM(AE72:AE74)</f>
        <v>113.30569440000002</v>
      </c>
      <c r="AF75" s="54">
        <f>IF(AND(Z75&gt;0),((Z72*AF72+Z73*AF73+Z74*AF74)/Z75),0)</f>
        <v>0.88727607332483993</v>
      </c>
      <c r="AG75" s="58">
        <f t="shared" si="3"/>
        <v>0.88030633457691032</v>
      </c>
      <c r="AH75" s="52">
        <f>SUM(AH72:AH74)</f>
        <v>575</v>
      </c>
      <c r="AI75" s="169">
        <f>SUM(AI72:AI74)</f>
        <v>575.96500000000003</v>
      </c>
      <c r="AJ75" s="177">
        <f>(AI75+AJ71)-AO75</f>
        <v>1872.5739999999992</v>
      </c>
      <c r="AK75" s="21">
        <f>IF(AH75&gt;0,(AK72*AH72+AK73*AH73+AK74*AH74)/AH75,0)</f>
        <v>8.7999999999999995E-2</v>
      </c>
      <c r="AL75" s="54">
        <f>IF(J75&gt;0,(AL72*J72+AL73*J73+AL74*J74)/J75,0)</f>
        <v>0.22396149231346082</v>
      </c>
      <c r="AM75" s="59">
        <f>SUM(AM72:AM74)</f>
        <v>117.34293599999999</v>
      </c>
      <c r="AN75" s="70"/>
      <c r="AO75" s="57">
        <f>SUM(AO72:AO74)</f>
        <v>0</v>
      </c>
      <c r="AP75" s="124"/>
      <c r="AQ75" s="125">
        <f>AP74</f>
        <v>1871.3199999999993</v>
      </c>
      <c r="AR75" s="52">
        <f>SUM(AR72:AR74)</f>
        <v>0</v>
      </c>
      <c r="AS75" s="71"/>
      <c r="AT75" s="72"/>
      <c r="AU75" s="72"/>
      <c r="AV75" s="72"/>
      <c r="AW75" s="72"/>
    </row>
    <row r="76" spans="1:49" x14ac:dyDescent="0.2">
      <c r="A76" s="196">
        <v>19</v>
      </c>
      <c r="B76" s="23">
        <v>1</v>
      </c>
      <c r="C76" s="11" t="s">
        <v>54</v>
      </c>
      <c r="D76" s="12">
        <v>14985</v>
      </c>
      <c r="E76" s="12">
        <v>0</v>
      </c>
      <c r="F76" s="12">
        <v>16239</v>
      </c>
      <c r="G76" s="13">
        <v>1.1000000000000001</v>
      </c>
      <c r="H76" s="13">
        <v>3.8</v>
      </c>
      <c r="I76" s="12">
        <v>17588</v>
      </c>
      <c r="J76" s="12">
        <v>14809</v>
      </c>
      <c r="K76" s="14">
        <v>6.9000000000000006E-2</v>
      </c>
      <c r="L76" s="25">
        <f>J76*(1-K76)</f>
        <v>13787.179</v>
      </c>
      <c r="M76" s="15">
        <v>0.67900000000000005</v>
      </c>
      <c r="N76" s="26">
        <f>L76*M76</f>
        <v>9361.494541</v>
      </c>
      <c r="O76" s="14">
        <v>0.123</v>
      </c>
      <c r="P76" s="26">
        <f>L76*O76</f>
        <v>1695.8230169999999</v>
      </c>
      <c r="Q76" s="16">
        <v>0.19800000000000001</v>
      </c>
      <c r="R76" s="26">
        <f>L76*Q76</f>
        <v>2729.8614420000004</v>
      </c>
      <c r="S76" s="16">
        <v>0.20200000000000001</v>
      </c>
      <c r="T76" s="26">
        <f>L76*S76</f>
        <v>2785.010158</v>
      </c>
      <c r="U76" s="16">
        <v>0.51100000000000001</v>
      </c>
      <c r="V76" s="26">
        <f>L76*U76</f>
        <v>7045.2484690000001</v>
      </c>
      <c r="W76" s="16">
        <v>0.4</v>
      </c>
      <c r="X76" s="26">
        <f>W76*L76</f>
        <v>5514.8716000000004</v>
      </c>
      <c r="Y76" s="17">
        <v>3.1199999999999999E-3</v>
      </c>
      <c r="Z76" s="61">
        <f>L76*Y76</f>
        <v>43.01599848</v>
      </c>
      <c r="AA76" s="28">
        <f>IF(J76&gt;0,(AC76+AM76)/J76,0)</f>
        <v>2.9806654230535483E-3</v>
      </c>
      <c r="AB76" s="17">
        <v>3.5E-4</v>
      </c>
      <c r="AC76" s="25">
        <f>AB76*L76</f>
        <v>4.8255126500000003</v>
      </c>
      <c r="AD76" s="141">
        <v>0.2213</v>
      </c>
      <c r="AE76" s="31">
        <f>AH76*(1-AK76)*AD76</f>
        <v>38.026421599999999</v>
      </c>
      <c r="AF76" s="29">
        <f>IF(AND(AD76&gt;0,AB76&gt;0,Y76&gt;0),((Y76-AB76)*AD76)/((AD76-AB76)*Y76),0)</f>
        <v>0.88922688158940688</v>
      </c>
      <c r="AG76" s="62">
        <f t="shared" si="3"/>
        <v>0.88392871948224783</v>
      </c>
      <c r="AH76" s="12">
        <v>188</v>
      </c>
      <c r="AI76" s="170">
        <v>188.38900000000001</v>
      </c>
      <c r="AJ76" s="174"/>
      <c r="AK76" s="14">
        <v>8.5999999999999993E-2</v>
      </c>
      <c r="AL76" s="15">
        <v>0.2288</v>
      </c>
      <c r="AM76" s="31">
        <f t="shared" si="4"/>
        <v>39.315161599999996</v>
      </c>
      <c r="AN76" s="19">
        <v>1.6</v>
      </c>
      <c r="AO76" s="19"/>
      <c r="AP76" s="119">
        <f>AP74+AH76-AO76</f>
        <v>2059.3199999999993</v>
      </c>
      <c r="AQ76" s="120"/>
      <c r="AR76" s="12"/>
      <c r="AS76" s="32"/>
      <c r="AT76" s="20"/>
      <c r="AU76" s="20"/>
      <c r="AV76" s="20"/>
      <c r="AW76" s="20"/>
    </row>
    <row r="77" spans="1:49" x14ac:dyDescent="0.2">
      <c r="A77" s="197"/>
      <c r="B77" s="34">
        <v>2</v>
      </c>
      <c r="C77" s="11" t="s">
        <v>50</v>
      </c>
      <c r="D77" s="35">
        <v>20700</v>
      </c>
      <c r="E77" s="44">
        <v>1</v>
      </c>
      <c r="F77" s="35">
        <v>15654</v>
      </c>
      <c r="G77" s="36">
        <v>1.7</v>
      </c>
      <c r="H77" s="38">
        <v>3.4</v>
      </c>
      <c r="I77" s="35">
        <v>17024</v>
      </c>
      <c r="J77" s="35">
        <v>14775</v>
      </c>
      <c r="K77" s="66">
        <v>7.0999999999999994E-2</v>
      </c>
      <c r="L77" s="38">
        <f>J77*(1-K77)</f>
        <v>13725.975</v>
      </c>
      <c r="M77" s="39">
        <v>0.63200000000000001</v>
      </c>
      <c r="N77" s="26">
        <f>L77*M77</f>
        <v>8674.8162000000011</v>
      </c>
      <c r="O77" s="37">
        <v>0.19600000000000001</v>
      </c>
      <c r="P77" s="26">
        <f>L77*O77</f>
        <v>2690.2911000000004</v>
      </c>
      <c r="Q77" s="40">
        <v>0.17199999999999999</v>
      </c>
      <c r="R77" s="26">
        <f>L77*Q77</f>
        <v>2360.8676999999998</v>
      </c>
      <c r="S77" s="40">
        <v>0.19</v>
      </c>
      <c r="T77" s="26">
        <f>L77*S77</f>
        <v>2607.93525</v>
      </c>
      <c r="U77" s="40">
        <v>0.52</v>
      </c>
      <c r="V77" s="26">
        <f>L77*U77</f>
        <v>7137.5070000000005</v>
      </c>
      <c r="W77" s="40">
        <v>0.4</v>
      </c>
      <c r="X77" s="26">
        <f>W77*L77</f>
        <v>5490.39</v>
      </c>
      <c r="Y77" s="41">
        <v>3.0400000000000002E-3</v>
      </c>
      <c r="Z77" s="18">
        <f>L77*Y77</f>
        <v>41.726964000000002</v>
      </c>
      <c r="AA77" s="28">
        <f>IF(J77&gt;0,(AC77+AM77)/J77,0)</f>
        <v>2.8039685786802036E-3</v>
      </c>
      <c r="AB77" s="41">
        <v>3.3E-4</v>
      </c>
      <c r="AC77" s="38">
        <f>AB77*L77</f>
        <v>4.5295717499999997</v>
      </c>
      <c r="AD77" s="29">
        <v>0.218</v>
      </c>
      <c r="AE77" s="42">
        <f>AH77*(1-AK77)*AD77</f>
        <v>36.78096</v>
      </c>
      <c r="AF77" s="29">
        <f>IF(AND(AD77&gt;0,AB77&gt;0,Y77&gt;0),((Y77-AB77)*AD77)/((AD77-AB77)*Y77),0)</f>
        <v>0.89279885292318406</v>
      </c>
      <c r="AG77" s="30">
        <f t="shared" si="3"/>
        <v>0.88364300884340552</v>
      </c>
      <c r="AH77" s="35">
        <v>185</v>
      </c>
      <c r="AI77" s="167">
        <v>185.71</v>
      </c>
      <c r="AJ77" s="175"/>
      <c r="AK77" s="66">
        <v>8.7999999999999995E-2</v>
      </c>
      <c r="AL77" s="67">
        <v>0.21870000000000001</v>
      </c>
      <c r="AM77" s="42">
        <f t="shared" si="4"/>
        <v>36.899064000000003</v>
      </c>
      <c r="AN77" s="18">
        <v>1.6</v>
      </c>
      <c r="AO77" s="18"/>
      <c r="AP77" s="122">
        <f>AP76+AH77-AO77</f>
        <v>2244.3199999999993</v>
      </c>
      <c r="AQ77" s="123"/>
      <c r="AR77" s="44"/>
      <c r="AS77" s="49"/>
      <c r="AT77" s="42"/>
      <c r="AU77" s="42"/>
      <c r="AV77" s="42"/>
      <c r="AW77" s="42"/>
    </row>
    <row r="78" spans="1:49" x14ac:dyDescent="0.2">
      <c r="A78" s="197"/>
      <c r="B78" s="34">
        <v>3</v>
      </c>
      <c r="C78" s="11" t="s">
        <v>49</v>
      </c>
      <c r="D78" s="44">
        <v>14968</v>
      </c>
      <c r="E78" s="44">
        <v>1</v>
      </c>
      <c r="F78" s="44">
        <v>15604</v>
      </c>
      <c r="G78" s="38">
        <v>1.5</v>
      </c>
      <c r="H78" s="38">
        <v>2.7</v>
      </c>
      <c r="I78" s="44">
        <v>16545</v>
      </c>
      <c r="J78" s="44">
        <v>14717</v>
      </c>
      <c r="K78" s="66">
        <v>6.6000000000000003E-2</v>
      </c>
      <c r="L78" s="38">
        <f>J78*(1-K78)</f>
        <v>13745.678</v>
      </c>
      <c r="M78" s="29">
        <v>0.71099999999999997</v>
      </c>
      <c r="N78" s="26">
        <f>L78*M78</f>
        <v>9773.1770579999993</v>
      </c>
      <c r="O78" s="40">
        <v>0.22800000000000001</v>
      </c>
      <c r="P78" s="26">
        <f>L78*O78</f>
        <v>3134.014584</v>
      </c>
      <c r="Q78" s="40">
        <v>6.0999999999999999E-2</v>
      </c>
      <c r="R78" s="26">
        <f>L78*Q78</f>
        <v>838.486358</v>
      </c>
      <c r="S78" s="40">
        <v>0.17399999999999999</v>
      </c>
      <c r="T78" s="26">
        <f>L78*S78</f>
        <v>2391.7479719999997</v>
      </c>
      <c r="U78" s="40">
        <v>0.54400000000000004</v>
      </c>
      <c r="V78" s="26">
        <f>L78*U78</f>
        <v>7477.6488320000008</v>
      </c>
      <c r="W78" s="40">
        <v>0.4</v>
      </c>
      <c r="X78" s="26">
        <f>W78*L78</f>
        <v>5498.2712000000001</v>
      </c>
      <c r="Y78" s="48">
        <v>2.98E-3</v>
      </c>
      <c r="Z78" s="18">
        <f>L78*Y78</f>
        <v>40.96212044</v>
      </c>
      <c r="AA78" s="28">
        <f>IF(J78&gt;0,(AC78+AM78)/J78,0)</f>
        <v>2.8954000000000002E-4</v>
      </c>
      <c r="AB78" s="48">
        <v>3.1E-4</v>
      </c>
      <c r="AC78" s="38">
        <f>AB78*L78</f>
        <v>4.2611601800000001</v>
      </c>
      <c r="AD78" s="29">
        <v>0.21840000000000001</v>
      </c>
      <c r="AE78" s="42">
        <f>AH78*(1-AK78)*AD78</f>
        <v>35.852544000000002</v>
      </c>
      <c r="AF78" s="29">
        <f>IF(AND(AD78&gt;0,AB78&gt;0,Y78&gt;0),((Y78-AB78)*AD78)/((AD78-AB78)*Y78),0)</f>
        <v>0.89724671884429219</v>
      </c>
      <c r="AG78" s="30">
        <f t="shared" si="3"/>
        <v>0</v>
      </c>
      <c r="AH78" s="44">
        <v>180</v>
      </c>
      <c r="AI78" s="168">
        <v>180.04499999999999</v>
      </c>
      <c r="AJ78" s="176"/>
      <c r="AK78" s="66">
        <v>8.7999999999999995E-2</v>
      </c>
      <c r="AL78" s="67"/>
      <c r="AM78" s="42">
        <f t="shared" si="4"/>
        <v>0</v>
      </c>
      <c r="AN78" s="18">
        <v>1.62</v>
      </c>
      <c r="AO78" s="18"/>
      <c r="AP78" s="122">
        <f>AP77+AH78-AO78</f>
        <v>2424.3199999999993</v>
      </c>
      <c r="AQ78" s="123"/>
      <c r="AR78" s="44"/>
      <c r="AS78" s="49"/>
      <c r="AT78" s="42"/>
      <c r="AU78" s="42"/>
      <c r="AV78" s="42"/>
      <c r="AW78" s="42"/>
    </row>
    <row r="79" spans="1:49" s="22" customFormat="1" ht="13.5" thickBot="1" x14ac:dyDescent="0.25">
      <c r="A79" s="198"/>
      <c r="B79" s="50" t="s">
        <v>38</v>
      </c>
      <c r="C79" s="51"/>
      <c r="D79" s="52">
        <f>SUM(D76:D78)</f>
        <v>50653</v>
      </c>
      <c r="E79" s="68"/>
      <c r="F79" s="52">
        <f>SUM(F76:F78)</f>
        <v>47497</v>
      </c>
      <c r="G79" s="53"/>
      <c r="H79" s="69"/>
      <c r="I79" s="52">
        <f>SUM(I76:I78)</f>
        <v>51157</v>
      </c>
      <c r="J79" s="52">
        <f>SUM(J76:J78)</f>
        <v>44301</v>
      </c>
      <c r="K79" s="21">
        <f>IF(J79&gt;0,(J76*K76+J77*K77+J78*K78)/J79,0)</f>
        <v>6.8670413760411733E-2</v>
      </c>
      <c r="L79" s="53">
        <f>L76+L77+L78</f>
        <v>41258.832000000002</v>
      </c>
      <c r="M79" s="54">
        <f>IF(L79&gt;0,N79/L79,0)</f>
        <v>0.6740250862894035</v>
      </c>
      <c r="N79" s="55">
        <f>N76+N77+N78</f>
        <v>27809.487799000002</v>
      </c>
      <c r="O79" s="21">
        <f>IF(L79&gt;0,P79/L79,0)</f>
        <v>0.18226712527877667</v>
      </c>
      <c r="P79" s="55">
        <f>P76+P77+P78</f>
        <v>7520.1287009999996</v>
      </c>
      <c r="Q79" s="21">
        <f>IF(L79&gt;0,R79/L79,0)</f>
        <v>0.14370778843181989</v>
      </c>
      <c r="R79" s="55">
        <f>R76+R77+R78</f>
        <v>5929.2155000000002</v>
      </c>
      <c r="S79" s="21">
        <f>IF(L79&gt;0,T79/L79,0)</f>
        <v>0.18867944153145194</v>
      </c>
      <c r="T79" s="55">
        <f>T76+T77+T78</f>
        <v>7784.6933799999988</v>
      </c>
      <c r="U79" s="21">
        <f>IF(L79&gt;0,V79/L79,0)</f>
        <v>0.52498830555843179</v>
      </c>
      <c r="V79" s="55">
        <f>V76+V77+V78</f>
        <v>21660.404301000002</v>
      </c>
      <c r="W79" s="21">
        <f>IF(L79&gt;0,X79/L79,0)</f>
        <v>0.4</v>
      </c>
      <c r="X79" s="55">
        <f>X76+X77+X78</f>
        <v>16503.532800000001</v>
      </c>
      <c r="Y79" s="56">
        <f>IF(L79&gt;0,Z79/L79,0)</f>
        <v>3.0467436140703156E-3</v>
      </c>
      <c r="Z79" s="57">
        <f>SUM(Z76:Z78)</f>
        <v>125.70508292</v>
      </c>
      <c r="AA79" s="63">
        <f>IF(L79&gt;0,(AA76*L76+AA77*L77+AA78*L78)/L79,0)</f>
        <v>2.0253140938798269E-3</v>
      </c>
      <c r="AB79" s="56">
        <f>IF(J79&gt;0,(J76*AB76+J77*AB77+J78*AB78)/J79,0)</f>
        <v>3.3004153405115014E-4</v>
      </c>
      <c r="AC79" s="53">
        <f>SUM(AC76:AC78)</f>
        <v>13.61624458</v>
      </c>
      <c r="AD79" s="54">
        <f>IF(J79&gt;0,(J76*AD76+J77*AD77+J78*AD78)/J79,0)</f>
        <v>0.2192360104738042</v>
      </c>
      <c r="AE79" s="59">
        <f>SUM(AE76:AE78)</f>
        <v>110.65992560000001</v>
      </c>
      <c r="AF79" s="54">
        <f>IF(AND(Z79&gt;0),((Z76*AF76+Z77*AF77+Z78*AF78)/Z79),0)</f>
        <v>0.89302590902492662</v>
      </c>
      <c r="AG79" s="58">
        <f t="shared" si="3"/>
        <v>0.83889472987162472</v>
      </c>
      <c r="AH79" s="52">
        <f>SUM(AH76:AH78)</f>
        <v>553</v>
      </c>
      <c r="AI79" s="169">
        <f>SUM(AI76:AI78)</f>
        <v>554.14400000000001</v>
      </c>
      <c r="AJ79" s="177">
        <f>(AI79+AJ75)-AO79</f>
        <v>2426.7179999999989</v>
      </c>
      <c r="AK79" s="21">
        <f>IF(AH79&gt;0,(AK76*AH76+AK77*AH77+AK78*AH78)/AH79,0)</f>
        <v>8.732007233273055E-2</v>
      </c>
      <c r="AL79" s="54">
        <f>IF(J79&gt;0,(AL76*J76+AL77*J77+AL78*J78)/J79,0)</f>
        <v>0.14942307622852757</v>
      </c>
      <c r="AM79" s="59">
        <f>SUM(AM76:AM78)</f>
        <v>76.214225599999992</v>
      </c>
      <c r="AN79" s="70"/>
      <c r="AO79" s="57">
        <f>SUM(AO76:AO78)</f>
        <v>0</v>
      </c>
      <c r="AP79" s="124"/>
      <c r="AQ79" s="125">
        <f>AP78</f>
        <v>2424.3199999999993</v>
      </c>
      <c r="AR79" s="52">
        <f>SUM(AR76:AR78)</f>
        <v>0</v>
      </c>
      <c r="AS79" s="71"/>
      <c r="AT79" s="72"/>
      <c r="AU79" s="72"/>
      <c r="AV79" s="72"/>
      <c r="AW79" s="72"/>
    </row>
    <row r="80" spans="1:49" x14ac:dyDescent="0.2">
      <c r="A80" s="196">
        <v>20</v>
      </c>
      <c r="B80" s="23">
        <v>1</v>
      </c>
      <c r="C80" s="11" t="s">
        <v>52</v>
      </c>
      <c r="D80" s="12">
        <v>6848</v>
      </c>
      <c r="E80" s="12">
        <v>0</v>
      </c>
      <c r="F80" s="12">
        <v>8032</v>
      </c>
      <c r="G80" s="13">
        <v>1.2</v>
      </c>
      <c r="H80" s="13">
        <v>4.7</v>
      </c>
      <c r="I80" s="12">
        <v>9293</v>
      </c>
      <c r="J80" s="12">
        <v>11057</v>
      </c>
      <c r="K80" s="14">
        <v>6.9000000000000006E-2</v>
      </c>
      <c r="L80" s="25">
        <f>J80*(1-K80)</f>
        <v>10294.067000000001</v>
      </c>
      <c r="M80" s="15">
        <v>0.70499999999999996</v>
      </c>
      <c r="N80" s="26">
        <f>L80*M80</f>
        <v>7257.3172350000004</v>
      </c>
      <c r="O80" s="14">
        <v>0.11799999999999999</v>
      </c>
      <c r="P80" s="26">
        <f>L80*O80</f>
        <v>1214.6999060000001</v>
      </c>
      <c r="Q80" s="16">
        <v>0.17699999999999999</v>
      </c>
      <c r="R80" s="26">
        <f>L80*Q80</f>
        <v>1822.049859</v>
      </c>
      <c r="S80" s="16">
        <v>0.17599999999999999</v>
      </c>
      <c r="T80" s="26">
        <f>L80*S80</f>
        <v>1811.7557920000002</v>
      </c>
      <c r="U80" s="16">
        <v>0.52500000000000002</v>
      </c>
      <c r="V80" s="26">
        <f>L80*U80</f>
        <v>5404.3851750000003</v>
      </c>
      <c r="W80" s="16">
        <v>0.4</v>
      </c>
      <c r="X80" s="26">
        <f>W80*L80</f>
        <v>4117.6268000000009</v>
      </c>
      <c r="Y80" s="17">
        <v>3.0000000000000001E-3</v>
      </c>
      <c r="Z80" s="61">
        <f>L80*Y80</f>
        <v>30.882201000000002</v>
      </c>
      <c r="AA80" s="28">
        <f>IF(J80&gt;0,(AC80+AM80)/J80,0)</f>
        <v>3.2585000000000003E-4</v>
      </c>
      <c r="AB80" s="17">
        <v>3.5E-4</v>
      </c>
      <c r="AC80" s="25">
        <f>AB80*L80</f>
        <v>3.6029234500000005</v>
      </c>
      <c r="AD80" s="141">
        <v>0.2215</v>
      </c>
      <c r="AE80" s="31">
        <f>AH80*(1-AK80)*AD80</f>
        <v>27.846537000000001</v>
      </c>
      <c r="AF80" s="29">
        <f>IF(AND(AD80&gt;0,AB80&gt;0,Y80&gt;0),((Y80-AB80)*AD80)/((AD80-AB80)*Y80),0)</f>
        <v>0.88473132866078819</v>
      </c>
      <c r="AG80" s="62">
        <f t="shared" si="3"/>
        <v>0</v>
      </c>
      <c r="AH80" s="12">
        <v>138</v>
      </c>
      <c r="AI80" s="170">
        <v>137.96899999999999</v>
      </c>
      <c r="AJ80" s="174"/>
      <c r="AK80" s="14">
        <v>8.8999999999999996E-2</v>
      </c>
      <c r="AL80" s="15"/>
      <c r="AM80" s="31">
        <f t="shared" ref="AM80:AM90" si="5">AH80*(1-AK80)*AL80</f>
        <v>0</v>
      </c>
      <c r="AN80" s="19">
        <v>1.5</v>
      </c>
      <c r="AO80" s="19">
        <v>1267.92</v>
      </c>
      <c r="AP80" s="119">
        <f>AP78+AH80-AO80</f>
        <v>1294.3999999999992</v>
      </c>
      <c r="AQ80" s="120"/>
      <c r="AR80" s="12"/>
      <c r="AS80" s="32"/>
      <c r="AT80" s="20"/>
      <c r="AU80" s="20"/>
      <c r="AV80" s="20"/>
      <c r="AW80" s="20"/>
    </row>
    <row r="81" spans="1:49" x14ac:dyDescent="0.2">
      <c r="A81" s="197"/>
      <c r="B81" s="34">
        <v>2</v>
      </c>
      <c r="C81" s="11" t="s">
        <v>50</v>
      </c>
      <c r="D81" s="35">
        <v>18656</v>
      </c>
      <c r="E81" s="44">
        <v>1</v>
      </c>
      <c r="F81" s="35">
        <v>14509</v>
      </c>
      <c r="G81" s="36">
        <v>1</v>
      </c>
      <c r="H81" s="38">
        <v>3.3</v>
      </c>
      <c r="I81" s="35">
        <v>16019</v>
      </c>
      <c r="J81" s="35">
        <v>14531</v>
      </c>
      <c r="K81" s="66">
        <v>6.7000000000000004E-2</v>
      </c>
      <c r="L81" s="38">
        <f>J81*(1-K81)</f>
        <v>13557.423000000001</v>
      </c>
      <c r="M81" s="39">
        <v>0.68300000000000005</v>
      </c>
      <c r="N81" s="26">
        <f>L81*M81</f>
        <v>9259.7199090000013</v>
      </c>
      <c r="O81" s="37">
        <v>0.14000000000000001</v>
      </c>
      <c r="P81" s="26">
        <f>L81*O81</f>
        <v>1898.0392200000003</v>
      </c>
      <c r="Q81" s="40">
        <v>0.17699999999999999</v>
      </c>
      <c r="R81" s="26">
        <f>L81*Q81</f>
        <v>2399.6638710000002</v>
      </c>
      <c r="S81" s="40">
        <v>0.17599999999999999</v>
      </c>
      <c r="T81" s="26">
        <f>L81*S81</f>
        <v>2386.106448</v>
      </c>
      <c r="U81" s="40">
        <v>0.54100000000000004</v>
      </c>
      <c r="V81" s="26">
        <f>L81*U81</f>
        <v>7334.5658430000012</v>
      </c>
      <c r="W81" s="40">
        <v>0.39</v>
      </c>
      <c r="X81" s="26">
        <f>W81*L81</f>
        <v>5287.3949700000003</v>
      </c>
      <c r="Y81" s="41">
        <v>3.0699999999999998E-3</v>
      </c>
      <c r="Z81" s="18">
        <f>L81*Y81</f>
        <v>41.621288610000001</v>
      </c>
      <c r="AA81" s="28">
        <f>IF(J81&gt;0,(AC81+AM81)/J81,0)</f>
        <v>3.1722000000000006E-4</v>
      </c>
      <c r="AB81" s="41">
        <v>3.4000000000000002E-4</v>
      </c>
      <c r="AC81" s="38">
        <f>AB81*L81</f>
        <v>4.6095238200000006</v>
      </c>
      <c r="AD81" s="29">
        <v>0.21</v>
      </c>
      <c r="AE81" s="42">
        <f>AH81*(1-AK81)*AD81</f>
        <v>37.945320000000002</v>
      </c>
      <c r="AF81" s="29">
        <f>IF(AND(AD81&gt;0,AB81&gt;0,Y81&gt;0),((Y81-AB81)*AD81)/((AD81-AB81)*Y81),0)</f>
        <v>0.8906928885327291</v>
      </c>
      <c r="AG81" s="30">
        <f t="shared" si="3"/>
        <v>0</v>
      </c>
      <c r="AH81" s="35">
        <v>199</v>
      </c>
      <c r="AI81" s="167">
        <v>198.96</v>
      </c>
      <c r="AJ81" s="175"/>
      <c r="AK81" s="66">
        <v>9.1999999999999998E-2</v>
      </c>
      <c r="AL81" s="67"/>
      <c r="AM81" s="42">
        <f t="shared" si="5"/>
        <v>0</v>
      </c>
      <c r="AN81" s="18">
        <v>1.6</v>
      </c>
      <c r="AO81" s="18"/>
      <c r="AP81" s="122">
        <f>AP80+AH81-AO81</f>
        <v>1493.3999999999992</v>
      </c>
      <c r="AQ81" s="123"/>
      <c r="AR81" s="44"/>
      <c r="AS81" s="49"/>
      <c r="AT81" s="42"/>
      <c r="AU81" s="42"/>
      <c r="AV81" s="42"/>
      <c r="AW81" s="42"/>
    </row>
    <row r="82" spans="1:49" x14ac:dyDescent="0.2">
      <c r="A82" s="197"/>
      <c r="B82" s="34">
        <v>3</v>
      </c>
      <c r="C82" s="11" t="s">
        <v>49</v>
      </c>
      <c r="D82" s="44">
        <v>16280</v>
      </c>
      <c r="E82" s="44">
        <v>1</v>
      </c>
      <c r="F82" s="44">
        <v>14160</v>
      </c>
      <c r="G82" s="38">
        <v>1.3</v>
      </c>
      <c r="H82" s="38">
        <v>3.7</v>
      </c>
      <c r="I82" s="44">
        <v>16085</v>
      </c>
      <c r="J82" s="44">
        <v>14645</v>
      </c>
      <c r="K82" s="66">
        <v>7.2999999999999995E-2</v>
      </c>
      <c r="L82" s="38">
        <f>J82*(1-K82)</f>
        <v>13575.915000000001</v>
      </c>
      <c r="M82" s="29">
        <v>0.72499999999999998</v>
      </c>
      <c r="N82" s="26">
        <f>L82*M82</f>
        <v>9842.5383750000001</v>
      </c>
      <c r="O82" s="40">
        <v>0.20799999999999999</v>
      </c>
      <c r="P82" s="26">
        <f>L82*O82</f>
        <v>2823.7903200000001</v>
      </c>
      <c r="Q82" s="40">
        <v>6.7000000000000004E-2</v>
      </c>
      <c r="R82" s="26">
        <f>L82*Q82</f>
        <v>909.58630500000015</v>
      </c>
      <c r="S82" s="40">
        <v>0.19800000000000001</v>
      </c>
      <c r="T82" s="26">
        <f>L82*S82</f>
        <v>2688.0311700000002</v>
      </c>
      <c r="U82" s="40">
        <v>0.51900000000000002</v>
      </c>
      <c r="V82" s="26">
        <f>L82*U82</f>
        <v>7045.8998850000007</v>
      </c>
      <c r="W82" s="40">
        <v>0.4</v>
      </c>
      <c r="X82" s="26">
        <f>W82*L82</f>
        <v>5430.3660000000009</v>
      </c>
      <c r="Y82" s="48">
        <v>3.0999999999999999E-3</v>
      </c>
      <c r="Z82" s="18">
        <f>L82*Y82</f>
        <v>42.085336500000004</v>
      </c>
      <c r="AA82" s="28">
        <f>IF(J82&gt;0,(AC82+AM82)/J82,0)</f>
        <v>3.0591E-4</v>
      </c>
      <c r="AB82" s="48">
        <v>3.3E-4</v>
      </c>
      <c r="AC82" s="38">
        <f>AB82*L82</f>
        <v>4.48005195</v>
      </c>
      <c r="AD82" s="29">
        <v>0.21859999999999999</v>
      </c>
      <c r="AE82" s="42">
        <f>AH82*(1-AK82)*AD82</f>
        <v>37.035649199999995</v>
      </c>
      <c r="AF82" s="29">
        <f>IF(AND(AD82&gt;0,AB82&gt;0,Y82&gt;0),((Y82-AB82)*AD82)/((AD82-AB82)*Y82),0)</f>
        <v>0.89489933302494551</v>
      </c>
      <c r="AG82" s="30">
        <f t="shared" si="3"/>
        <v>0</v>
      </c>
      <c r="AH82" s="44">
        <v>187</v>
      </c>
      <c r="AI82" s="168">
        <v>187.501</v>
      </c>
      <c r="AJ82" s="176"/>
      <c r="AK82" s="66">
        <v>9.4E-2</v>
      </c>
      <c r="AL82" s="67"/>
      <c r="AM82" s="42">
        <f t="shared" si="5"/>
        <v>0</v>
      </c>
      <c r="AN82" s="18">
        <v>1.6</v>
      </c>
      <c r="AO82" s="18"/>
      <c r="AP82" s="122">
        <f>AP81+AH82-AO82</f>
        <v>1680.3999999999992</v>
      </c>
      <c r="AQ82" s="123"/>
      <c r="AR82" s="44"/>
      <c r="AS82" s="49"/>
      <c r="AT82" s="42"/>
      <c r="AU82" s="42"/>
      <c r="AV82" s="42"/>
      <c r="AW82" s="42"/>
    </row>
    <row r="83" spans="1:49" s="22" customFormat="1" ht="13.5" thickBot="1" x14ac:dyDescent="0.25">
      <c r="A83" s="198"/>
      <c r="B83" s="50" t="s">
        <v>38</v>
      </c>
      <c r="C83" s="51"/>
      <c r="D83" s="52">
        <f>SUM(D80:D82)</f>
        <v>41784</v>
      </c>
      <c r="E83" s="68"/>
      <c r="F83" s="52">
        <f>SUM(F80:F82)</f>
        <v>36701</v>
      </c>
      <c r="G83" s="53"/>
      <c r="H83" s="69"/>
      <c r="I83" s="52">
        <f>SUM(I80:I82)</f>
        <v>41397</v>
      </c>
      <c r="J83" s="52">
        <f>SUM(J80:J82)</f>
        <v>40233</v>
      </c>
      <c r="K83" s="21">
        <f>IF(J83&gt;0,(J80*K80+J81*K81+J82*K82)/J83,0)</f>
        <v>6.9733676335346606E-2</v>
      </c>
      <c r="L83" s="53">
        <f>L80+L81+L82</f>
        <v>37427.404999999999</v>
      </c>
      <c r="M83" s="54">
        <f>IF(L83&gt;0,N83/L83,0)</f>
        <v>0.70428541650162502</v>
      </c>
      <c r="N83" s="55">
        <f>N80+N81+N82</f>
        <v>26359.575519000002</v>
      </c>
      <c r="O83" s="21">
        <f>IF(L83&gt;0,P83/L83,0)</f>
        <v>0.15861450843305863</v>
      </c>
      <c r="P83" s="55">
        <f>P80+P81+P82</f>
        <v>5936.5294460000005</v>
      </c>
      <c r="Q83" s="21">
        <f>IF(L83&gt;0,R83/L83,0)</f>
        <v>0.13710007506531646</v>
      </c>
      <c r="R83" s="55">
        <f>R80+R81+R82</f>
        <v>5131.3000350000002</v>
      </c>
      <c r="S83" s="21">
        <f>IF(L83&gt;0,T83/L83,0)</f>
        <v>0.18397998498693674</v>
      </c>
      <c r="T83" s="55">
        <f>T80+T81+T82</f>
        <v>6885.8934100000006</v>
      </c>
      <c r="U83" s="21">
        <f>IF(L83&gt;0,V83/L83,0)</f>
        <v>0.52861936067969451</v>
      </c>
      <c r="V83" s="55">
        <f>V80+V81+V82</f>
        <v>19784.850903000002</v>
      </c>
      <c r="W83" s="21">
        <f>IF(L83&gt;0,X83/L83,0)</f>
        <v>0.3963776748615086</v>
      </c>
      <c r="X83" s="55">
        <f>X80+X81+X82</f>
        <v>14835.387770000001</v>
      </c>
      <c r="Y83" s="56">
        <f>IF(L83&gt;0,Z83/L83,0)</f>
        <v>3.061628935000971E-3</v>
      </c>
      <c r="Z83" s="57">
        <f>SUM(Z80:Z82)</f>
        <v>114.58882611000001</v>
      </c>
      <c r="AA83" s="63">
        <f>IF(L83&gt;0,(AA80*L80+AA81*L81+AA82*L82)/L83,0)</f>
        <v>3.1549116519459476E-4</v>
      </c>
      <c r="AB83" s="56">
        <f>IF(J83&gt;0,(J80*AB80+J81*AB81+J82*AB82)/J83,0)</f>
        <v>3.3910819476549097E-4</v>
      </c>
      <c r="AC83" s="53">
        <f>SUM(AC80:AC82)</f>
        <v>12.692499220000002</v>
      </c>
      <c r="AD83" s="54">
        <f>IF(J83&gt;0,(J80*AD80+J81*AD81+J82*AD82)/J83,0)</f>
        <v>0.21629091790321381</v>
      </c>
      <c r="AE83" s="59">
        <f>SUM(AE80:AE82)</f>
        <v>102.8275062</v>
      </c>
      <c r="AF83" s="54">
        <f>IF(AND(Z83&gt;0),((Z80*AF80+Z81*AF81+Z82*AF82)/Z83),0)</f>
        <v>0.89063113331142574</v>
      </c>
      <c r="AG83" s="58">
        <f t="shared" si="3"/>
        <v>0</v>
      </c>
      <c r="AH83" s="52">
        <f>SUM(AH80:AH82)</f>
        <v>524</v>
      </c>
      <c r="AI83" s="169">
        <f>SUM(AI80:AI82)</f>
        <v>524.42999999999995</v>
      </c>
      <c r="AJ83" s="177">
        <f>(AH83+AJ79)-AO83</f>
        <v>1682.7979999999989</v>
      </c>
      <c r="AK83" s="21">
        <f>IF(AH83&gt;0,(AK80*AH80+AK81*AH81+AK82*AH82)/AH83,0)</f>
        <v>9.19236641221374E-2</v>
      </c>
      <c r="AL83" s="54">
        <f>IF(J83&gt;0,(AL80*J80+AL81*J81+AL82*J82)/J83,0)</f>
        <v>0</v>
      </c>
      <c r="AM83" s="59">
        <f>SUM(AM80:AM82)</f>
        <v>0</v>
      </c>
      <c r="AN83" s="70"/>
      <c r="AO83" s="57">
        <f>SUM(AO80:AO82)</f>
        <v>1267.92</v>
      </c>
      <c r="AP83" s="124"/>
      <c r="AQ83" s="125">
        <f>AP82</f>
        <v>1680.3999999999992</v>
      </c>
      <c r="AR83" s="52">
        <f>SUM(AR80:AR82)</f>
        <v>0</v>
      </c>
      <c r="AS83" s="71"/>
      <c r="AT83" s="72"/>
      <c r="AU83" s="72"/>
      <c r="AV83" s="72"/>
      <c r="AW83" s="72"/>
    </row>
    <row r="84" spans="1:49" x14ac:dyDescent="0.2">
      <c r="A84" s="196">
        <v>21</v>
      </c>
      <c r="B84" s="23">
        <v>1</v>
      </c>
      <c r="C84" s="11" t="s">
        <v>52</v>
      </c>
      <c r="D84" s="12">
        <v>4100</v>
      </c>
      <c r="E84" s="12">
        <v>1</v>
      </c>
      <c r="F84" s="12">
        <v>11334</v>
      </c>
      <c r="G84" s="13">
        <v>1.6</v>
      </c>
      <c r="H84" s="13">
        <v>4.2</v>
      </c>
      <c r="I84" s="12">
        <v>12901</v>
      </c>
      <c r="J84" s="12">
        <v>15145</v>
      </c>
      <c r="K84" s="14">
        <v>7.2999999999999995E-2</v>
      </c>
      <c r="L84" s="25">
        <f>J84*(1-K84)</f>
        <v>14039.415000000001</v>
      </c>
      <c r="M84" s="15">
        <v>0.77400000000000002</v>
      </c>
      <c r="N84" s="26">
        <f>L84*M84</f>
        <v>10866.507210000002</v>
      </c>
      <c r="O84" s="14">
        <v>0.113</v>
      </c>
      <c r="P84" s="26">
        <f>L84*O84</f>
        <v>1586.4538950000001</v>
      </c>
      <c r="Q84" s="16">
        <v>0.113</v>
      </c>
      <c r="R84" s="26">
        <f>L84*Q84</f>
        <v>1586.4538950000001</v>
      </c>
      <c r="S84" s="16">
        <v>0.19700000000000001</v>
      </c>
      <c r="T84" s="26">
        <f>L84*S84</f>
        <v>2765.7647550000002</v>
      </c>
      <c r="U84" s="16">
        <v>0.53700000000000003</v>
      </c>
      <c r="V84" s="26">
        <f>L84*U84</f>
        <v>7539.1658550000011</v>
      </c>
      <c r="W84" s="16">
        <v>0.4</v>
      </c>
      <c r="X84" s="26">
        <f>W84*L84</f>
        <v>5615.7660000000005</v>
      </c>
      <c r="Y84" s="17">
        <v>3.16E-3</v>
      </c>
      <c r="Z84" s="61">
        <f>L84*Y84</f>
        <v>44.364551400000003</v>
      </c>
      <c r="AA84" s="28">
        <f>IF(J84&gt;0,(AC84+AM84)/J84,0)</f>
        <v>3.0591E-4</v>
      </c>
      <c r="AB84" s="17">
        <v>3.3E-4</v>
      </c>
      <c r="AC84" s="25">
        <f>AB84*L84</f>
        <v>4.6330069500000004</v>
      </c>
      <c r="AD84" s="141">
        <v>0.21390000000000001</v>
      </c>
      <c r="AE84" s="31">
        <f>AH84*(1-AK84)*AD84</f>
        <v>39.058140000000002</v>
      </c>
      <c r="AF84" s="29">
        <f>IF(AND(AD84&gt;0,AB84&gt;0,Y84&gt;0),((Y84-AB84)*AD84)/((AD84-AB84)*Y84),0)</f>
        <v>0.89695341935736239</v>
      </c>
      <c r="AG84" s="62">
        <f t="shared" si="3"/>
        <v>0</v>
      </c>
      <c r="AH84" s="12">
        <v>200</v>
      </c>
      <c r="AI84" s="170">
        <v>200.96700000000001</v>
      </c>
      <c r="AJ84" s="174"/>
      <c r="AK84" s="14">
        <v>8.6999999999999994E-2</v>
      </c>
      <c r="AL84" s="15"/>
      <c r="AM84" s="31">
        <f t="shared" si="5"/>
        <v>0</v>
      </c>
      <c r="AN84" s="19">
        <v>1.7</v>
      </c>
      <c r="AO84" s="19">
        <v>502.28</v>
      </c>
      <c r="AP84" s="119">
        <f>AP82+AH84-AO84</f>
        <v>1378.1199999999992</v>
      </c>
      <c r="AQ84" s="120"/>
      <c r="AR84" s="12"/>
      <c r="AS84" s="32"/>
      <c r="AT84" s="20"/>
      <c r="AU84" s="20"/>
      <c r="AV84" s="20"/>
      <c r="AW84" s="20"/>
    </row>
    <row r="85" spans="1:49" x14ac:dyDescent="0.2">
      <c r="A85" s="197"/>
      <c r="B85" s="34">
        <v>2</v>
      </c>
      <c r="C85" s="11" t="s">
        <v>53</v>
      </c>
      <c r="D85" s="35">
        <v>18870</v>
      </c>
      <c r="E85" s="44">
        <v>4</v>
      </c>
      <c r="F85" s="35">
        <v>16494</v>
      </c>
      <c r="G85" s="36">
        <v>1.6</v>
      </c>
      <c r="H85" s="38">
        <v>3.5</v>
      </c>
      <c r="I85" s="35">
        <v>17682</v>
      </c>
      <c r="J85" s="35">
        <v>15086</v>
      </c>
      <c r="K85" s="66">
        <v>0.09</v>
      </c>
      <c r="L85" s="38">
        <f>J85*(1-K85)</f>
        <v>13728.26</v>
      </c>
      <c r="M85" s="39">
        <v>0.77300000000000002</v>
      </c>
      <c r="N85" s="26">
        <f>L85*M85</f>
        <v>10611.94498</v>
      </c>
      <c r="O85" s="37">
        <v>0.16500000000000001</v>
      </c>
      <c r="P85" s="26">
        <f>L85*O85</f>
        <v>2265.1629000000003</v>
      </c>
      <c r="Q85" s="40">
        <v>6.2E-2</v>
      </c>
      <c r="R85" s="26">
        <f>L85*Q85</f>
        <v>851.15211999999997</v>
      </c>
      <c r="S85" s="40">
        <v>0.19600000000000001</v>
      </c>
      <c r="T85" s="26">
        <f>L85*S85</f>
        <v>2690.7389600000001</v>
      </c>
      <c r="U85" s="40">
        <v>0.52</v>
      </c>
      <c r="V85" s="26">
        <f>L85*U85</f>
        <v>7138.6952000000001</v>
      </c>
      <c r="W85" s="40">
        <v>0.41</v>
      </c>
      <c r="X85" s="26">
        <f>W85*L85</f>
        <v>5628.5865999999996</v>
      </c>
      <c r="Y85" s="41">
        <v>3.1700000000000001E-3</v>
      </c>
      <c r="Z85" s="18">
        <f>L85*Y85</f>
        <v>43.518584199999999</v>
      </c>
      <c r="AA85" s="28">
        <f>IF(J85&gt;0,(AC85+AM85)/J85,0)</f>
        <v>2.9120000000000003E-4</v>
      </c>
      <c r="AB85" s="41">
        <v>3.2000000000000003E-4</v>
      </c>
      <c r="AC85" s="38">
        <f>AB85*L85</f>
        <v>4.3930432000000001</v>
      </c>
      <c r="AD85" s="29">
        <v>0.221</v>
      </c>
      <c r="AE85" s="42">
        <f>AH85*(1-AK85)*AD85</f>
        <v>41.474186000000003</v>
      </c>
      <c r="AF85" s="29">
        <f>IF(AND(AD85&gt;0,AB85&gt;0,Y85&gt;0),((Y85-AB85)*AD85)/((AD85-AB85)*Y85),0)</f>
        <v>0.90035731255671458</v>
      </c>
      <c r="AG85" s="30">
        <f t="shared" si="3"/>
        <v>0</v>
      </c>
      <c r="AH85" s="35">
        <v>206</v>
      </c>
      <c r="AI85" s="167">
        <v>206.6</v>
      </c>
      <c r="AJ85" s="175"/>
      <c r="AK85" s="66">
        <v>8.8999999999999996E-2</v>
      </c>
      <c r="AL85" s="67"/>
      <c r="AM85" s="42">
        <f t="shared" si="5"/>
        <v>0</v>
      </c>
      <c r="AN85" s="18">
        <v>1.65</v>
      </c>
      <c r="AO85" s="18"/>
      <c r="AP85" s="122">
        <f>AP84+AH85-AO85</f>
        <v>1584.1199999999992</v>
      </c>
      <c r="AQ85" s="123"/>
      <c r="AR85" s="44"/>
      <c r="AS85" s="49"/>
      <c r="AT85" s="42"/>
      <c r="AU85" s="42"/>
      <c r="AV85" s="42"/>
      <c r="AW85" s="42"/>
    </row>
    <row r="86" spans="1:49" x14ac:dyDescent="0.2">
      <c r="A86" s="197"/>
      <c r="B86" s="34">
        <v>3</v>
      </c>
      <c r="C86" s="11" t="s">
        <v>49</v>
      </c>
      <c r="D86" s="44">
        <v>22921</v>
      </c>
      <c r="E86" s="44">
        <v>1</v>
      </c>
      <c r="F86" s="44">
        <v>16358</v>
      </c>
      <c r="G86" s="38">
        <v>2.7</v>
      </c>
      <c r="H86" s="38">
        <v>3.9</v>
      </c>
      <c r="I86" s="44">
        <v>18172</v>
      </c>
      <c r="J86" s="44">
        <v>14974</v>
      </c>
      <c r="K86" s="66">
        <v>7.1999999999999995E-2</v>
      </c>
      <c r="L86" s="38">
        <f>J86*(1-K86)</f>
        <v>13895.872000000001</v>
      </c>
      <c r="M86" s="29">
        <v>0.81899999999999995</v>
      </c>
      <c r="N86" s="26">
        <f>L86*M86</f>
        <v>11380.719168</v>
      </c>
      <c r="O86" s="40">
        <v>0.14799999999999999</v>
      </c>
      <c r="P86" s="26">
        <f>L86*O86</f>
        <v>2056.5890560000003</v>
      </c>
      <c r="Q86" s="40">
        <v>3.3000000000000002E-2</v>
      </c>
      <c r="R86" s="26">
        <f>L86*Q86</f>
        <v>458.56377600000008</v>
      </c>
      <c r="S86" s="40">
        <v>0.2</v>
      </c>
      <c r="T86" s="26">
        <f>L86*S86</f>
        <v>2779.1744000000003</v>
      </c>
      <c r="U86" s="40">
        <v>0.51700000000000002</v>
      </c>
      <c r="V86" s="26">
        <f>L86*U86</f>
        <v>7184.1658240000006</v>
      </c>
      <c r="W86" s="40">
        <v>0.4</v>
      </c>
      <c r="X86" s="26">
        <f>W86*L86</f>
        <v>5558.3488000000007</v>
      </c>
      <c r="Y86" s="48">
        <v>3.1800000000000001E-3</v>
      </c>
      <c r="Z86" s="18">
        <f>L86*Y86</f>
        <v>44.188872960000005</v>
      </c>
      <c r="AA86" s="28">
        <f>IF(J86&gt;0,(AC86+AM86)/J86,0)</f>
        <v>2.7839999999999999E-4</v>
      </c>
      <c r="AB86" s="48">
        <v>2.9999999999999997E-4</v>
      </c>
      <c r="AC86" s="38">
        <f>AB86*L86</f>
        <v>4.1687615999999998</v>
      </c>
      <c r="AD86" s="29">
        <v>0.22339999999999999</v>
      </c>
      <c r="AE86" s="42">
        <f>AH86*(1-AK86)*AD86</f>
        <v>40.180947400000001</v>
      </c>
      <c r="AF86" s="29">
        <f>IF(AND(AD86&gt;0,AB86&gt;0,Y86&gt;0),((Y86-AB86)*AD86)/((AD86-AB86)*Y86),0)</f>
        <v>0.90687820843517164</v>
      </c>
      <c r="AG86" s="30">
        <f t="shared" si="3"/>
        <v>0</v>
      </c>
      <c r="AH86" s="44">
        <v>197</v>
      </c>
      <c r="AI86" s="168">
        <v>197.71299999999999</v>
      </c>
      <c r="AJ86" s="176"/>
      <c r="AK86" s="66">
        <v>8.6999999999999994E-2</v>
      </c>
      <c r="AL86" s="67"/>
      <c r="AM86" s="42">
        <f t="shared" si="5"/>
        <v>0</v>
      </c>
      <c r="AN86" s="18">
        <v>1.53</v>
      </c>
      <c r="AO86" s="18"/>
      <c r="AP86" s="122">
        <f>AP85+AH86-AO86</f>
        <v>1781.1199999999992</v>
      </c>
      <c r="AQ86" s="123"/>
      <c r="AR86" s="44"/>
      <c r="AS86" s="49"/>
      <c r="AT86" s="42"/>
      <c r="AU86" s="42"/>
      <c r="AV86" s="42"/>
      <c r="AW86" s="42"/>
    </row>
    <row r="87" spans="1:49" s="22" customFormat="1" ht="13.5" thickBot="1" x14ac:dyDescent="0.25">
      <c r="A87" s="198"/>
      <c r="B87" s="50" t="s">
        <v>38</v>
      </c>
      <c r="C87" s="51"/>
      <c r="D87" s="52">
        <f>SUM(D84:D86)</f>
        <v>45891</v>
      </c>
      <c r="E87" s="68"/>
      <c r="F87" s="52">
        <f>SUM(F84:F86)</f>
        <v>44186</v>
      </c>
      <c r="G87" s="53"/>
      <c r="H87" s="69"/>
      <c r="I87" s="52">
        <f>SUM(I84:I86)</f>
        <v>48755</v>
      </c>
      <c r="J87" s="52">
        <f>SUM(J84:J86)</f>
        <v>45205</v>
      </c>
      <c r="K87" s="21">
        <f>IF(J87&gt;0,(J84*K84+J85*K85+J86*K86)/J87,0)</f>
        <v>7.8342063930981073E-2</v>
      </c>
      <c r="L87" s="53">
        <f>L84+L85+L86</f>
        <v>41663.547000000006</v>
      </c>
      <c r="M87" s="54">
        <f>IF(L87&gt;0,N87/L87,0)</f>
        <v>0.78867916257826065</v>
      </c>
      <c r="N87" s="55">
        <f>N84+N85+N86</f>
        <v>32859.171358000007</v>
      </c>
      <c r="O87" s="21">
        <f>IF(L87&gt;0,P87/L87,0)</f>
        <v>0.14180755783947055</v>
      </c>
      <c r="P87" s="55">
        <f>P84+P85+P86</f>
        <v>5908.2058510000006</v>
      </c>
      <c r="Q87" s="21">
        <f>IF(L87&gt;0,R87/L87,0)</f>
        <v>6.9513279582268883E-2</v>
      </c>
      <c r="R87" s="55">
        <f>R84+R85+R86</f>
        <v>2896.1697910000003</v>
      </c>
      <c r="S87" s="21">
        <f>IF(L87&gt;0,T87/L87,0)</f>
        <v>0.19767107478871157</v>
      </c>
      <c r="T87" s="55">
        <f>T84+T85+T86</f>
        <v>8235.6781150000006</v>
      </c>
      <c r="U87" s="21">
        <f>IF(L87&gt;0,V87/L87,0)</f>
        <v>0.524727932525764</v>
      </c>
      <c r="V87" s="55">
        <f>V84+V85+V86</f>
        <v>21862.026879000001</v>
      </c>
      <c r="W87" s="21">
        <f>IF(L87&gt;0,X87/L87,0)</f>
        <v>0.40329502910541914</v>
      </c>
      <c r="X87" s="55">
        <f>X84+X85+X86</f>
        <v>16802.701400000002</v>
      </c>
      <c r="Y87" s="56">
        <f>IF(L87&gt;0,Z87/L87,0)</f>
        <v>3.1699655471004421E-3</v>
      </c>
      <c r="Z87" s="57">
        <f>SUM(Z84:Z86)</f>
        <v>132.07200856</v>
      </c>
      <c r="AA87" s="63">
        <f>IF(L87&gt;0,(AA84*L84+AA85*L85+AA86*L86)/L87,0)</f>
        <v>2.9188771468377376E-4</v>
      </c>
      <c r="AB87" s="56">
        <f>IF(J87&gt;0,(J84*AB84+J85*AB85+J86*AB86)/J87,0)</f>
        <v>3.1672536223869039E-4</v>
      </c>
      <c r="AC87" s="53">
        <f>SUM(AC84:AC86)</f>
        <v>13.19481175</v>
      </c>
      <c r="AD87" s="54">
        <f>IF(J87&gt;0,(J84*AD84+J85*AD85+J86*AD86)/J87,0)</f>
        <v>0.21941628359694723</v>
      </c>
      <c r="AE87" s="59">
        <f>SUM(AE84:AE86)</f>
        <v>120.71327340000002</v>
      </c>
      <c r="AF87" s="54">
        <f>IF(AND(Z87&gt;0),((Z84*AF84+Z85*AF85+Z86*AF86)/Z87),0)</f>
        <v>0.90139567675099774</v>
      </c>
      <c r="AG87" s="58">
        <f t="shared" si="3"/>
        <v>0</v>
      </c>
      <c r="AH87" s="52">
        <f>SUM(AH84:AH86)</f>
        <v>603</v>
      </c>
      <c r="AI87" s="169">
        <f>SUM(AI84:AI86)</f>
        <v>605.28</v>
      </c>
      <c r="AJ87" s="177">
        <f>(AI87+AJ83)-AO87</f>
        <v>1785.7979999999986</v>
      </c>
      <c r="AK87" s="21">
        <f>IF(AH87&gt;0,(AK84*AH84+AK85*AH85+AK86*AH86)/AH87,0)</f>
        <v>8.7683250414593683E-2</v>
      </c>
      <c r="AL87" s="54">
        <f>IF(J87&gt;0,(AL84*J84+AL85*J85+AL86*J86)/J87,0)</f>
        <v>0</v>
      </c>
      <c r="AM87" s="59">
        <f>SUM(AM84:AM86)</f>
        <v>0</v>
      </c>
      <c r="AN87" s="70"/>
      <c r="AO87" s="57">
        <f>SUM(AO84:AO86)</f>
        <v>502.28</v>
      </c>
      <c r="AP87" s="124"/>
      <c r="AQ87" s="125">
        <f>AP86</f>
        <v>1781.1199999999992</v>
      </c>
      <c r="AR87" s="52">
        <f>SUM(AR84:AR86)</f>
        <v>0</v>
      </c>
      <c r="AS87" s="71"/>
      <c r="AT87" s="72"/>
      <c r="AU87" s="72"/>
      <c r="AV87" s="72"/>
      <c r="AW87" s="72"/>
    </row>
    <row r="88" spans="1:49" x14ac:dyDescent="0.2">
      <c r="A88" s="196">
        <v>22</v>
      </c>
      <c r="B88" s="23">
        <v>1</v>
      </c>
      <c r="C88" s="11" t="s">
        <v>52</v>
      </c>
      <c r="D88" s="12">
        <v>3700</v>
      </c>
      <c r="E88" s="12">
        <v>1</v>
      </c>
      <c r="F88" s="12">
        <v>11492</v>
      </c>
      <c r="G88" s="13">
        <v>2.2000000000000002</v>
      </c>
      <c r="H88" s="13">
        <v>4.5</v>
      </c>
      <c r="I88" s="12">
        <v>12906</v>
      </c>
      <c r="J88" s="12">
        <v>13595</v>
      </c>
      <c r="K88" s="14">
        <v>7.8E-2</v>
      </c>
      <c r="L88" s="25">
        <f>J88*(1-K88)</f>
        <v>12534.59</v>
      </c>
      <c r="M88" s="15">
        <v>0.72</v>
      </c>
      <c r="N88" s="26">
        <f>L88*M88</f>
        <v>9024.9048000000003</v>
      </c>
      <c r="O88" s="14">
        <v>0.13600000000000001</v>
      </c>
      <c r="P88" s="26">
        <f>L88*O88</f>
        <v>1704.7042400000003</v>
      </c>
      <c r="Q88" s="16">
        <v>0.14399999999999999</v>
      </c>
      <c r="R88" s="26">
        <f>L88*Q88</f>
        <v>1804.9809599999999</v>
      </c>
      <c r="S88" s="16">
        <v>0.19800000000000001</v>
      </c>
      <c r="T88" s="26">
        <f>L88*S88</f>
        <v>2481.8488200000002</v>
      </c>
      <c r="U88" s="16">
        <v>0.52300000000000002</v>
      </c>
      <c r="V88" s="26">
        <f>L88*U88</f>
        <v>6555.5905700000003</v>
      </c>
      <c r="W88" s="16">
        <v>0.4</v>
      </c>
      <c r="X88" s="26">
        <f>W88*L88</f>
        <v>5013.8360000000002</v>
      </c>
      <c r="Y88" s="17">
        <v>3.3300000000000001E-3</v>
      </c>
      <c r="Z88" s="61">
        <f>L88*Y88</f>
        <v>41.7401847</v>
      </c>
      <c r="AA88" s="28">
        <f>IF(J88&gt;0,(AC88+AM88)/J88,0)</f>
        <v>2.6738E-4</v>
      </c>
      <c r="AB88" s="17">
        <v>2.9E-4</v>
      </c>
      <c r="AC88" s="25">
        <f>AB88*L88</f>
        <v>3.6350311</v>
      </c>
      <c r="AD88" s="141">
        <v>0.2198</v>
      </c>
      <c r="AE88" s="31">
        <f>AH88*(1-AK88)*AD88</f>
        <v>40.848511199999997</v>
      </c>
      <c r="AF88" s="29">
        <f>IF(AND(AD88&gt;0,AB88&gt;0,Y88&gt;0),((Y88-AB88)*AD88)/((AD88-AB88)*Y88),0)</f>
        <v>0.91411898436635375</v>
      </c>
      <c r="AG88" s="62">
        <f t="shared" si="3"/>
        <v>0</v>
      </c>
      <c r="AH88" s="12">
        <v>204</v>
      </c>
      <c r="AI88" s="170">
        <v>204.33500000000001</v>
      </c>
      <c r="AJ88" s="174"/>
      <c r="AK88" s="14">
        <v>8.8999999999999996E-2</v>
      </c>
      <c r="AL88" s="15"/>
      <c r="AM88" s="31">
        <f t="shared" si="5"/>
        <v>0</v>
      </c>
      <c r="AN88" s="19">
        <v>1.62</v>
      </c>
      <c r="AO88" s="19">
        <v>501.7</v>
      </c>
      <c r="AP88" s="119">
        <f>AP86+AH88-AO88</f>
        <v>1483.4199999999992</v>
      </c>
      <c r="AQ88" s="120"/>
      <c r="AR88" s="12"/>
      <c r="AS88" s="32"/>
      <c r="AT88" s="20"/>
      <c r="AU88" s="20"/>
      <c r="AV88" s="20"/>
      <c r="AW88" s="20"/>
    </row>
    <row r="89" spans="1:49" x14ac:dyDescent="0.2">
      <c r="A89" s="197"/>
      <c r="B89" s="34">
        <v>2</v>
      </c>
      <c r="C89" s="11" t="s">
        <v>53</v>
      </c>
      <c r="D89" s="35">
        <v>23329</v>
      </c>
      <c r="E89" s="44">
        <v>4</v>
      </c>
      <c r="F89" s="35">
        <v>17278</v>
      </c>
      <c r="G89" s="36">
        <v>1.4</v>
      </c>
      <c r="H89" s="38">
        <v>2.7</v>
      </c>
      <c r="I89" s="35">
        <v>18369</v>
      </c>
      <c r="J89" s="35">
        <v>13667</v>
      </c>
      <c r="K89" s="66">
        <v>7.8E-2</v>
      </c>
      <c r="L89" s="38">
        <f>J89*(1-K89)</f>
        <v>12600.974</v>
      </c>
      <c r="M89" s="39">
        <v>0.83</v>
      </c>
      <c r="N89" s="26">
        <f>L89*M89</f>
        <v>10458.808419999999</v>
      </c>
      <c r="O89" s="37">
        <v>0.14599999999999999</v>
      </c>
      <c r="P89" s="26">
        <f>L89*O89</f>
        <v>1839.7422039999999</v>
      </c>
      <c r="Q89" s="40">
        <v>2.4E-2</v>
      </c>
      <c r="R89" s="26">
        <f>L89*Q89</f>
        <v>302.42337600000002</v>
      </c>
      <c r="S89" s="40">
        <v>0.193</v>
      </c>
      <c r="T89" s="26">
        <f>L89*S89</f>
        <v>2431.9879820000001</v>
      </c>
      <c r="U89" s="40">
        <v>0.52600000000000002</v>
      </c>
      <c r="V89" s="26">
        <f>L89*U89</f>
        <v>6628.1123240000006</v>
      </c>
      <c r="W89" s="40">
        <v>0.4</v>
      </c>
      <c r="X89" s="26">
        <f>W89*L89</f>
        <v>5040.3896000000004</v>
      </c>
      <c r="Y89" s="41">
        <v>3.3300000000000001E-3</v>
      </c>
      <c r="Z89" s="18">
        <f>L89*Y89</f>
        <v>41.961243420000002</v>
      </c>
      <c r="AA89" s="28">
        <f>IF(J89&gt;0,(AC89+AM89)/J89,0)</f>
        <v>2.6738E-4</v>
      </c>
      <c r="AB89" s="41">
        <v>2.9E-4</v>
      </c>
      <c r="AC89" s="38">
        <f>AB89*L89</f>
        <v>3.6542824600000001</v>
      </c>
      <c r="AD89" s="29">
        <v>0.223</v>
      </c>
      <c r="AE89" s="42">
        <f>AH89*(1-AK89)*AD89</f>
        <v>39.048192</v>
      </c>
      <c r="AF89" s="29">
        <f>IF(AND(AD89&gt;0,AB89&gt;0,Y89&gt;0),((Y89-AB89)*AD89)/((AD89-AB89)*Y89),0)</f>
        <v>0.91410165497543716</v>
      </c>
      <c r="AG89" s="30">
        <f t="shared" si="3"/>
        <v>0</v>
      </c>
      <c r="AH89" s="35">
        <v>192</v>
      </c>
      <c r="AI89" s="167">
        <v>191.751</v>
      </c>
      <c r="AJ89" s="175"/>
      <c r="AK89" s="66">
        <v>8.7999999999999995E-2</v>
      </c>
      <c r="AL89" s="67"/>
      <c r="AM89" s="42">
        <f t="shared" si="5"/>
        <v>0</v>
      </c>
      <c r="AN89" s="18">
        <v>1.5</v>
      </c>
      <c r="AO89" s="18"/>
      <c r="AP89" s="122">
        <f>AP88+AH89-AO89</f>
        <v>1675.4199999999992</v>
      </c>
      <c r="AQ89" s="123"/>
      <c r="AR89" s="44"/>
      <c r="AS89" s="49"/>
      <c r="AT89" s="42"/>
      <c r="AU89" s="42"/>
      <c r="AV89" s="42"/>
      <c r="AW89" s="42"/>
    </row>
    <row r="90" spans="1:49" x14ac:dyDescent="0.2">
      <c r="A90" s="197"/>
      <c r="B90" s="34">
        <v>3</v>
      </c>
      <c r="C90" s="11" t="s">
        <v>54</v>
      </c>
      <c r="D90" s="44">
        <v>21590</v>
      </c>
      <c r="E90" s="44">
        <v>1</v>
      </c>
      <c r="F90" s="44">
        <v>15971</v>
      </c>
      <c r="G90" s="38">
        <v>1.8</v>
      </c>
      <c r="H90" s="38">
        <v>2.9</v>
      </c>
      <c r="I90" s="44">
        <v>16895</v>
      </c>
      <c r="J90" s="44">
        <v>13808</v>
      </c>
      <c r="K90" s="66">
        <v>7.8E-2</v>
      </c>
      <c r="L90" s="38">
        <f>J90*(1-K90)</f>
        <v>12730.976000000001</v>
      </c>
      <c r="M90" s="29">
        <v>0.76300000000000001</v>
      </c>
      <c r="N90" s="26">
        <f>L90*M90</f>
        <v>9713.7346880000005</v>
      </c>
      <c r="O90" s="40">
        <v>0.16900000000000001</v>
      </c>
      <c r="P90" s="26">
        <f>L90*O90</f>
        <v>2151.5349440000005</v>
      </c>
      <c r="Q90" s="40">
        <v>6.8000000000000005E-2</v>
      </c>
      <c r="R90" s="26">
        <f>L90*Q90</f>
        <v>865.70636800000011</v>
      </c>
      <c r="S90" s="40">
        <v>0.19700000000000001</v>
      </c>
      <c r="T90" s="26">
        <f>L90*S90</f>
        <v>2508.0022720000002</v>
      </c>
      <c r="U90" s="40">
        <v>0.52100000000000002</v>
      </c>
      <c r="V90" s="26">
        <f>L90*U90</f>
        <v>6632.8384960000003</v>
      </c>
      <c r="W90" s="40">
        <v>0.4</v>
      </c>
      <c r="X90" s="26">
        <f>W90*L90</f>
        <v>5092.3904000000002</v>
      </c>
      <c r="Y90" s="48">
        <v>3.3500000000000001E-3</v>
      </c>
      <c r="Z90" s="18">
        <f>L90*Y90</f>
        <v>42.648769600000001</v>
      </c>
      <c r="AA90" s="28">
        <f>IF(J90&gt;0,(AC90+AM90)/J90,0)</f>
        <v>3.0425999999999999E-4</v>
      </c>
      <c r="AB90" s="48">
        <v>3.3E-4</v>
      </c>
      <c r="AC90" s="38">
        <f>AB90*L90</f>
        <v>4.20122208</v>
      </c>
      <c r="AD90" s="29">
        <v>0.21990000000000001</v>
      </c>
      <c r="AE90" s="42">
        <f>AH90*(1-AK90)*AD90</f>
        <v>38.705918400000009</v>
      </c>
      <c r="AF90" s="29">
        <f>IF(AND(AD90&gt;0,AB90&gt;0,Y90&gt;0),((Y90-AB90)*AD90)/((AD90-AB90)*Y90),0)</f>
        <v>0.90284742430761888</v>
      </c>
      <c r="AG90" s="30">
        <f t="shared" si="3"/>
        <v>0</v>
      </c>
      <c r="AH90" s="44">
        <v>193</v>
      </c>
      <c r="AI90" s="168">
        <v>192.86500000000001</v>
      </c>
      <c r="AJ90" s="176"/>
      <c r="AK90" s="66">
        <v>8.7999999999999995E-2</v>
      </c>
      <c r="AL90" s="67"/>
      <c r="AM90" s="42">
        <f t="shared" si="5"/>
        <v>0</v>
      </c>
      <c r="AN90" s="18">
        <v>1.6</v>
      </c>
      <c r="AO90" s="18"/>
      <c r="AP90" s="122">
        <f>AP89+AH90-AO90</f>
        <v>1868.4199999999992</v>
      </c>
      <c r="AQ90" s="123"/>
      <c r="AR90" s="44"/>
      <c r="AS90" s="49"/>
      <c r="AT90" s="42"/>
      <c r="AU90" s="42"/>
      <c r="AV90" s="42"/>
      <c r="AW90" s="42"/>
    </row>
    <row r="91" spans="1:49" s="22" customFormat="1" ht="13.5" thickBot="1" x14ac:dyDescent="0.25">
      <c r="A91" s="198"/>
      <c r="B91" s="50" t="s">
        <v>38</v>
      </c>
      <c r="C91" s="51"/>
      <c r="D91" s="52">
        <f>SUM(D88:D90)</f>
        <v>48619</v>
      </c>
      <c r="E91" s="68"/>
      <c r="F91" s="52">
        <f>SUM(F88:F90)</f>
        <v>44741</v>
      </c>
      <c r="G91" s="53"/>
      <c r="H91" s="69"/>
      <c r="I91" s="52">
        <f>SUM(I88:I90)</f>
        <v>48170</v>
      </c>
      <c r="J91" s="52">
        <f>SUM(J88:J90)</f>
        <v>41070</v>
      </c>
      <c r="K91" s="21">
        <f>IF(J91&gt;0,(J88*K88+J89*K89+J90*K90)/J91,0)</f>
        <v>7.8E-2</v>
      </c>
      <c r="L91" s="53">
        <f>L88+L89+L90</f>
        <v>37866.54</v>
      </c>
      <c r="M91" s="54">
        <f>IF(L91&gt;0,N91/L91,0)</f>
        <v>0.77106194302410513</v>
      </c>
      <c r="N91" s="55">
        <f>N88+N89+N90</f>
        <v>29197.447907999998</v>
      </c>
      <c r="O91" s="21">
        <f>IF(L91&gt;0,P91/L91,0)</f>
        <v>0.15042254687119552</v>
      </c>
      <c r="P91" s="55">
        <f>P88+P89+P90</f>
        <v>5695.9813880000002</v>
      </c>
      <c r="Q91" s="21">
        <f>IF(L91&gt;0,R91/L91,0)</f>
        <v>7.8515510104699301E-2</v>
      </c>
      <c r="R91" s="55">
        <f>R88+R89+R90</f>
        <v>2973.1107040000002</v>
      </c>
      <c r="S91" s="21">
        <f>IF(L91&gt;0,T91/L91,0)</f>
        <v>0.195999926953981</v>
      </c>
      <c r="T91" s="55">
        <f>T88+T89+T90</f>
        <v>7421.8390739999995</v>
      </c>
      <c r="U91" s="21">
        <f>IF(L91&gt;0,V91/L91,0)</f>
        <v>0.52332590698806924</v>
      </c>
      <c r="V91" s="55">
        <f>V88+V89+V90</f>
        <v>19816.541390000002</v>
      </c>
      <c r="W91" s="21">
        <f>IF(L91&gt;0,X91/L91,0)</f>
        <v>0.4</v>
      </c>
      <c r="X91" s="55">
        <f>X88+X89+X90</f>
        <v>15146.616000000002</v>
      </c>
      <c r="Y91" s="56">
        <f>IF(L91&gt;0,Z91/L91,0)</f>
        <v>3.3367241295349406E-3</v>
      </c>
      <c r="Z91" s="57">
        <f>SUM(Z88:Z90)</f>
        <v>126.35019772000001</v>
      </c>
      <c r="AA91" s="63">
        <f>IF(L91&gt;0,(AA88*L88+AA89*L89+AA90*L90)/L91,0)</f>
        <v>2.7977929486243001E-4</v>
      </c>
      <c r="AB91" s="56">
        <f>IF(J91&gt;0,(J88*AB88+J89*AB89+J90*AB90)/J91,0)</f>
        <v>3.0344825906988073E-4</v>
      </c>
      <c r="AC91" s="53">
        <f>SUM(AC88:AC90)</f>
        <v>11.490535640000001</v>
      </c>
      <c r="AD91" s="54">
        <f>IF(J91&gt;0,(J88*AD88+J89*AD89+J90*AD90)/J91,0)</f>
        <v>0.2208984952520088</v>
      </c>
      <c r="AE91" s="59">
        <f>SUM(AE88:AE90)</f>
        <v>118.60262159999999</v>
      </c>
      <c r="AF91" s="54">
        <f>IF(AND(Z91&gt;0),((Z88*AF88+Z89*AF89+Z90*AF90)/Z91),0)</f>
        <v>0.91030858011328697</v>
      </c>
      <c r="AG91" s="58">
        <f t="shared" si="3"/>
        <v>0</v>
      </c>
      <c r="AH91" s="52">
        <f>SUM(AH88:AH90)</f>
        <v>589</v>
      </c>
      <c r="AI91" s="169">
        <f>SUM(AI88:AI90)</f>
        <v>588.95100000000002</v>
      </c>
      <c r="AJ91" s="177">
        <f>(AI91+AJ87)-AO91</f>
        <v>1873.0489999999988</v>
      </c>
      <c r="AK91" s="21">
        <f>IF(AH91&gt;0,(AK88*AH88+AK89*AH89+AK90*AH90)/AH91,0)</f>
        <v>8.8346349745331065E-2</v>
      </c>
      <c r="AL91" s="54">
        <f>IF(J91&gt;0,(AL88*J88+AL89*J89+AL90*J90)/J91,0)</f>
        <v>0</v>
      </c>
      <c r="AM91" s="59">
        <f>SUM(AM88:AM90)</f>
        <v>0</v>
      </c>
      <c r="AN91" s="70"/>
      <c r="AO91" s="57">
        <f>SUM(AO88:AO90)</f>
        <v>501.7</v>
      </c>
      <c r="AP91" s="124"/>
      <c r="AQ91" s="125">
        <f>AP90</f>
        <v>1868.4199999999992</v>
      </c>
      <c r="AR91" s="52">
        <f>SUM(AR88:AR90)</f>
        <v>0</v>
      </c>
      <c r="AS91" s="71"/>
      <c r="AT91" s="72"/>
      <c r="AU91" s="72"/>
      <c r="AV91" s="72"/>
      <c r="AW91" s="72"/>
    </row>
    <row r="92" spans="1:49" x14ac:dyDescent="0.2">
      <c r="A92" s="196">
        <v>23</v>
      </c>
      <c r="B92" s="23">
        <v>1</v>
      </c>
      <c r="C92" s="11" t="s">
        <v>50</v>
      </c>
      <c r="D92" s="12">
        <v>4400</v>
      </c>
      <c r="E92" s="12">
        <v>0</v>
      </c>
      <c r="F92" s="12">
        <v>6495</v>
      </c>
      <c r="G92" s="13">
        <v>1</v>
      </c>
      <c r="H92" s="13">
        <v>3.7</v>
      </c>
      <c r="I92" s="12">
        <v>7511</v>
      </c>
      <c r="J92" s="12">
        <v>13846</v>
      </c>
      <c r="K92" s="14">
        <v>7.3999999999999996E-2</v>
      </c>
      <c r="L92" s="25">
        <f>J92*(1-K92)</f>
        <v>12821.396000000001</v>
      </c>
      <c r="M92" s="15">
        <v>0.78100000000000003</v>
      </c>
      <c r="N92" s="26">
        <f>L92*M92</f>
        <v>10013.510276000001</v>
      </c>
      <c r="O92" s="14">
        <v>0.13200000000000001</v>
      </c>
      <c r="P92" s="26">
        <f>L92*O92</f>
        <v>1692.4242720000002</v>
      </c>
      <c r="Q92" s="16">
        <v>8.6999999999999994E-2</v>
      </c>
      <c r="R92" s="26">
        <f>L92*Q92</f>
        <v>1115.461452</v>
      </c>
      <c r="S92" s="16">
        <v>0.191</v>
      </c>
      <c r="T92" s="26">
        <f>L92*S92</f>
        <v>2448.8866360000002</v>
      </c>
      <c r="U92" s="16">
        <v>0.54100000000000004</v>
      </c>
      <c r="V92" s="26">
        <f>L92*U92</f>
        <v>6936.3752360000008</v>
      </c>
      <c r="W92" s="16">
        <v>0.4</v>
      </c>
      <c r="X92" s="26">
        <f>W92*L92</f>
        <v>5128.5584000000008</v>
      </c>
      <c r="Y92" s="17">
        <v>3.4199999999999999E-3</v>
      </c>
      <c r="Z92" s="61">
        <f>L92*Y92</f>
        <v>43.849174320000003</v>
      </c>
      <c r="AA92" s="28">
        <f>IF(J92&gt;0,(AC92+AM92)/J92,0)</f>
        <v>3.5188000000000005E-4</v>
      </c>
      <c r="AB92" s="17">
        <v>3.8000000000000002E-4</v>
      </c>
      <c r="AC92" s="25">
        <f>AB92*L92</f>
        <v>4.8721304800000009</v>
      </c>
      <c r="AD92" s="141">
        <v>0.21679999999999999</v>
      </c>
      <c r="AE92" s="31">
        <f>AH92*(1-AK92)*AD92</f>
        <v>39.587679999999999</v>
      </c>
      <c r="AF92" s="29">
        <f>IF(AND(AD92&gt;0,AB92&gt;0,Y92&gt;0),((Y92-AB92)*AD92)/((AD92-AB92)*Y92),0)</f>
        <v>0.89044964010309158</v>
      </c>
      <c r="AG92" s="62">
        <f t="shared" si="3"/>
        <v>0</v>
      </c>
      <c r="AH92" s="12">
        <v>200</v>
      </c>
      <c r="AI92" s="170">
        <v>200.607</v>
      </c>
      <c r="AJ92" s="174"/>
      <c r="AK92" s="14">
        <v>8.6999999999999994E-2</v>
      </c>
      <c r="AL92" s="15"/>
      <c r="AM92" s="31">
        <f t="shared" ref="AM92:AM102" si="6">AH92*(1-AK92)*AL92</f>
        <v>0</v>
      </c>
      <c r="AN92" s="19">
        <v>1.6</v>
      </c>
      <c r="AO92" s="19">
        <v>1242.96</v>
      </c>
      <c r="AP92" s="119">
        <f>AP90+AH92-AO92</f>
        <v>825.45999999999913</v>
      </c>
      <c r="AQ92" s="120"/>
      <c r="AR92" s="12"/>
      <c r="AS92" s="32"/>
      <c r="AT92" s="20"/>
      <c r="AU92" s="20"/>
      <c r="AV92" s="20"/>
      <c r="AW92" s="20"/>
    </row>
    <row r="93" spans="1:49" x14ac:dyDescent="0.2">
      <c r="A93" s="197"/>
      <c r="B93" s="34">
        <v>2</v>
      </c>
      <c r="C93" s="11" t="s">
        <v>53</v>
      </c>
      <c r="D93" s="35">
        <v>20210</v>
      </c>
      <c r="E93" s="44">
        <v>2</v>
      </c>
      <c r="F93" s="35">
        <v>16616</v>
      </c>
      <c r="G93" s="36">
        <v>1.1000000000000001</v>
      </c>
      <c r="H93" s="38">
        <v>3</v>
      </c>
      <c r="I93" s="35">
        <v>16934</v>
      </c>
      <c r="J93" s="35">
        <v>13610</v>
      </c>
      <c r="K93" s="66">
        <v>7.6999999999999999E-2</v>
      </c>
      <c r="L93" s="38">
        <f>J93*(1-K93)</f>
        <v>12562.03</v>
      </c>
      <c r="M93" s="39">
        <v>0.81200000000000006</v>
      </c>
      <c r="N93" s="26">
        <f>L93*M93</f>
        <v>10200.36836</v>
      </c>
      <c r="O93" s="37">
        <v>0.14799999999999999</v>
      </c>
      <c r="P93" s="26">
        <f>L93*O93</f>
        <v>1859.1804400000001</v>
      </c>
      <c r="Q93" s="40">
        <v>0.04</v>
      </c>
      <c r="R93" s="26">
        <f>L93*Q93</f>
        <v>502.48120000000006</v>
      </c>
      <c r="S93" s="40">
        <v>0.184</v>
      </c>
      <c r="T93" s="26">
        <f>L93*S93</f>
        <v>2311.4135200000001</v>
      </c>
      <c r="U93" s="40">
        <v>0.54600000000000004</v>
      </c>
      <c r="V93" s="26">
        <f>L93*U93</f>
        <v>6858.8683800000008</v>
      </c>
      <c r="W93" s="40">
        <v>0.41</v>
      </c>
      <c r="X93" s="26">
        <f>W93*L93</f>
        <v>5150.4323000000004</v>
      </c>
      <c r="Y93" s="41">
        <v>3.4299999999999999E-3</v>
      </c>
      <c r="Z93" s="18">
        <f>L93*Y93</f>
        <v>43.087762900000001</v>
      </c>
      <c r="AA93" s="28">
        <f>IF(J93&gt;0,(AC93+AM93)/J93,0)</f>
        <v>3.5074000000000005E-4</v>
      </c>
      <c r="AB93" s="41">
        <v>3.8000000000000002E-4</v>
      </c>
      <c r="AC93" s="38">
        <f>AB93*L93</f>
        <v>4.7735714000000007</v>
      </c>
      <c r="AD93" s="29">
        <v>0.21970000000000001</v>
      </c>
      <c r="AE93" s="42">
        <f>AH93*(1-AK93)*AD93</f>
        <v>40.582764300000001</v>
      </c>
      <c r="AF93" s="29">
        <f>IF(AND(AD93&gt;0,AB93&gt;0,Y93&gt;0),((Y93-AB93)*AD93)/((AD93-AB93)*Y93),0)</f>
        <v>0.8907535031417011</v>
      </c>
      <c r="AG93" s="30">
        <f t="shared" si="3"/>
        <v>0</v>
      </c>
      <c r="AH93" s="35">
        <v>201</v>
      </c>
      <c r="AI93" s="167">
        <v>201.01400000000001</v>
      </c>
      <c r="AJ93" s="175"/>
      <c r="AK93" s="66">
        <v>8.1000000000000003E-2</v>
      </c>
      <c r="AL93" s="67"/>
      <c r="AM93" s="42">
        <f t="shared" si="6"/>
        <v>0</v>
      </c>
      <c r="AN93" s="18">
        <v>1.64</v>
      </c>
      <c r="AO93" s="18"/>
      <c r="AP93" s="122">
        <f>AP92+AH93-AO93</f>
        <v>1026.4599999999991</v>
      </c>
      <c r="AQ93" s="123"/>
      <c r="AR93" s="44"/>
      <c r="AS93" s="49"/>
      <c r="AT93" s="42"/>
      <c r="AU93" s="42"/>
      <c r="AV93" s="42"/>
      <c r="AW93" s="42"/>
    </row>
    <row r="94" spans="1:49" x14ac:dyDescent="0.2">
      <c r="A94" s="197"/>
      <c r="B94" s="34">
        <v>3</v>
      </c>
      <c r="C94" s="11" t="s">
        <v>54</v>
      </c>
      <c r="D94" s="44">
        <v>20315</v>
      </c>
      <c r="E94" s="44">
        <v>2</v>
      </c>
      <c r="F94" s="44">
        <v>16057</v>
      </c>
      <c r="G94" s="38">
        <v>0.7</v>
      </c>
      <c r="H94" s="38">
        <v>2.9</v>
      </c>
      <c r="I94" s="44">
        <v>16973</v>
      </c>
      <c r="J94" s="44">
        <v>14079</v>
      </c>
      <c r="K94" s="66">
        <v>7.8E-2</v>
      </c>
      <c r="L94" s="38">
        <f>J94*(1-K94)</f>
        <v>12980.838</v>
      </c>
      <c r="M94" s="29">
        <v>0.74199999999999999</v>
      </c>
      <c r="N94" s="26">
        <f>L94*M94</f>
        <v>9631.7817959999993</v>
      </c>
      <c r="O94" s="40">
        <v>0.154</v>
      </c>
      <c r="P94" s="26">
        <f>L94*O94</f>
        <v>1999.0490519999998</v>
      </c>
      <c r="Q94" s="40">
        <v>0.104</v>
      </c>
      <c r="R94" s="26">
        <f>L94*Q94</f>
        <v>1350.0071519999999</v>
      </c>
      <c r="S94" s="40">
        <v>0.19500000000000001</v>
      </c>
      <c r="T94" s="26">
        <f>L94*S94</f>
        <v>2531.26341</v>
      </c>
      <c r="U94" s="40">
        <v>0.52</v>
      </c>
      <c r="V94" s="26">
        <f>L94*U94</f>
        <v>6750.0357599999998</v>
      </c>
      <c r="W94" s="40">
        <v>0.4</v>
      </c>
      <c r="X94" s="26">
        <f>W94*L94</f>
        <v>5192.3352000000004</v>
      </c>
      <c r="Y94" s="48">
        <v>3.4099999999999998E-3</v>
      </c>
      <c r="Z94" s="18">
        <f>L94*Y94</f>
        <v>44.264657579999998</v>
      </c>
      <c r="AA94" s="28">
        <f>IF(J94&gt;0,(AC94+AM94)/J94,0)</f>
        <v>3.3192000000000003E-4</v>
      </c>
      <c r="AB94" s="48">
        <v>3.6000000000000002E-4</v>
      </c>
      <c r="AC94" s="38">
        <f>AB94*L94</f>
        <v>4.6731016800000003</v>
      </c>
      <c r="AD94" s="29">
        <v>0.21879999999999999</v>
      </c>
      <c r="AE94" s="42">
        <f>AH94*(1-AK94)*AD94</f>
        <v>41.175972000000002</v>
      </c>
      <c r="AF94" s="29">
        <f>IF(AND(AD94&gt;0,AB94&gt;0,Y94&gt;0),((Y94-AB94)*AD94)/((AD94-AB94)*Y94),0)</f>
        <v>0.89590221463741015</v>
      </c>
      <c r="AG94" s="30">
        <f t="shared" si="3"/>
        <v>0</v>
      </c>
      <c r="AH94" s="44">
        <v>205</v>
      </c>
      <c r="AI94" s="168">
        <v>204.95</v>
      </c>
      <c r="AJ94" s="176"/>
      <c r="AK94" s="66">
        <v>8.2000000000000003E-2</v>
      </c>
      <c r="AL94" s="67"/>
      <c r="AM94" s="42">
        <f t="shared" si="6"/>
        <v>0</v>
      </c>
      <c r="AN94" s="18">
        <v>1.63</v>
      </c>
      <c r="AO94" s="18"/>
      <c r="AP94" s="122">
        <f>AP93+AH94-AO94</f>
        <v>1231.4599999999991</v>
      </c>
      <c r="AQ94" s="123"/>
      <c r="AR94" s="44"/>
      <c r="AS94" s="49"/>
      <c r="AT94" s="42"/>
      <c r="AU94" s="42"/>
      <c r="AV94" s="42"/>
      <c r="AW94" s="42"/>
    </row>
    <row r="95" spans="1:49" s="22" customFormat="1" ht="13.5" thickBot="1" x14ac:dyDescent="0.25">
      <c r="A95" s="198"/>
      <c r="B95" s="50" t="s">
        <v>38</v>
      </c>
      <c r="C95" s="51"/>
      <c r="D95" s="52">
        <f>SUM(D92:D94)</f>
        <v>44925</v>
      </c>
      <c r="E95" s="68"/>
      <c r="F95" s="52">
        <f>SUM(F92:F94)</f>
        <v>39168</v>
      </c>
      <c r="G95" s="53"/>
      <c r="H95" s="69"/>
      <c r="I95" s="52">
        <f>SUM(I92:I94)</f>
        <v>41418</v>
      </c>
      <c r="J95" s="52">
        <f>SUM(J92:J94)</f>
        <v>41535</v>
      </c>
      <c r="K95" s="21">
        <f>IF(J95&gt;0,(J92*K92+J93*K93+J94*K94)/J95,0)</f>
        <v>7.6338894907908988E-2</v>
      </c>
      <c r="L95" s="53">
        <f>L92+L93+L94</f>
        <v>38364.263999999996</v>
      </c>
      <c r="M95" s="54">
        <f>IF(L95&gt;0,N95/L95,0)</f>
        <v>0.77795472453218451</v>
      </c>
      <c r="N95" s="55">
        <f>N92+N93+N94</f>
        <v>29845.660432000001</v>
      </c>
      <c r="O95" s="21">
        <f>IF(L95&gt;0,P95/L95,0)</f>
        <v>0.14468292064719399</v>
      </c>
      <c r="P95" s="55">
        <f>P92+P93+P94</f>
        <v>5550.6537640000006</v>
      </c>
      <c r="Q95" s="21">
        <f>IF(L95&gt;0,R95/L95,0)</f>
        <v>7.7362354820621607E-2</v>
      </c>
      <c r="R95" s="55">
        <f>R92+R93+R94</f>
        <v>2967.9498039999999</v>
      </c>
      <c r="S95" s="21">
        <f>IF(L95&gt;0,T95/L95,0)</f>
        <v>0.19006134370256658</v>
      </c>
      <c r="T95" s="55">
        <f>T92+T93+T94</f>
        <v>7291.5635660000007</v>
      </c>
      <c r="U95" s="21">
        <f>IF(L95&gt;0,V95/L95,0)</f>
        <v>0.53553169626817299</v>
      </c>
      <c r="V95" s="55">
        <f>V92+V93+V94</f>
        <v>20545.279376000002</v>
      </c>
      <c r="W95" s="21">
        <f>IF(L95&gt;0,X95/L95,0)</f>
        <v>0.40327440922625296</v>
      </c>
      <c r="X95" s="55">
        <f>X92+X93+X94</f>
        <v>15471.325900000003</v>
      </c>
      <c r="Y95" s="56">
        <f>IF(L95&gt;0,Z95/L95,0)</f>
        <v>3.4198908338238946E-3</v>
      </c>
      <c r="Z95" s="57">
        <f>SUM(Z92:Z94)</f>
        <v>131.20159480000001</v>
      </c>
      <c r="AA95" s="63">
        <f>IF(L95&gt;0,(AA92*L92+AA93*L93+AA94*L94)/L95,0)</f>
        <v>3.4475310084509909E-4</v>
      </c>
      <c r="AB95" s="56">
        <f>IF(J95&gt;0,(J92*AB92+J93*AB93+J94*AB94)/J95,0)</f>
        <v>3.7322065727699532E-4</v>
      </c>
      <c r="AC95" s="53">
        <f>SUM(AC92:AC94)</f>
        <v>14.318803560000001</v>
      </c>
      <c r="AD95" s="54">
        <f>IF(J95&gt;0,(J92*AD92+J93*AD93+J94*AD94)/J95,0)</f>
        <v>0.21842819309016495</v>
      </c>
      <c r="AE95" s="59">
        <f>SUM(AE92:AE94)</f>
        <v>121.3464163</v>
      </c>
      <c r="AF95" s="54">
        <f>IF(AND(Z95&gt;0),((Z92*AF92+Z93*AF93+Z94*AF94)/Z95),0)</f>
        <v>0.89238901533431947</v>
      </c>
      <c r="AG95" s="58">
        <f t="shared" si="3"/>
        <v>0</v>
      </c>
      <c r="AH95" s="52">
        <f>SUM(AH92:AH94)</f>
        <v>606</v>
      </c>
      <c r="AI95" s="169">
        <f>SUM(AI92:AI94)</f>
        <v>606.57099999999991</v>
      </c>
      <c r="AJ95" s="177">
        <f>(AI95+AJ91)-AO95</f>
        <v>1236.6599999999989</v>
      </c>
      <c r="AK95" s="21">
        <f>IF(AH95&gt;0,(AK92*AH92+AK93*AH93+AK94*AH94)/AH95,0)</f>
        <v>8.3318481848184814E-2</v>
      </c>
      <c r="AL95" s="54">
        <f>IF(J95&gt;0,(AL92*J92+AL93*J93+AL94*J94)/J95,0)</f>
        <v>0</v>
      </c>
      <c r="AM95" s="59">
        <f>SUM(AM92:AM94)</f>
        <v>0</v>
      </c>
      <c r="AN95" s="70"/>
      <c r="AO95" s="57">
        <f>SUM(AO92:AO94)</f>
        <v>1242.96</v>
      </c>
      <c r="AP95" s="124"/>
      <c r="AQ95" s="125">
        <f>AP94</f>
        <v>1231.4599999999991</v>
      </c>
      <c r="AR95" s="52">
        <f>SUM(AR92:AR94)</f>
        <v>0</v>
      </c>
      <c r="AS95" s="71"/>
      <c r="AT95" s="72"/>
      <c r="AU95" s="72"/>
      <c r="AV95" s="72"/>
      <c r="AW95" s="72"/>
    </row>
    <row r="96" spans="1:49" x14ac:dyDescent="0.2">
      <c r="A96" s="196">
        <v>24</v>
      </c>
      <c r="B96" s="23">
        <v>1</v>
      </c>
      <c r="C96" s="11" t="s">
        <v>50</v>
      </c>
      <c r="D96" s="12">
        <v>2900</v>
      </c>
      <c r="E96" s="12">
        <v>1</v>
      </c>
      <c r="F96" s="12">
        <v>7148</v>
      </c>
      <c r="G96" s="13">
        <v>0.5</v>
      </c>
      <c r="H96" s="13">
        <v>2.6</v>
      </c>
      <c r="I96" s="12">
        <v>8311</v>
      </c>
      <c r="J96" s="12">
        <v>15258</v>
      </c>
      <c r="K96" s="14">
        <v>7.0999999999999994E-2</v>
      </c>
      <c r="L96" s="25">
        <f>J96*(1-K96)</f>
        <v>14174.682000000001</v>
      </c>
      <c r="M96" s="15">
        <v>0.72799999999999998</v>
      </c>
      <c r="N96" s="26">
        <f>L96*M96</f>
        <v>10319.168496</v>
      </c>
      <c r="O96" s="14">
        <v>0.16600000000000001</v>
      </c>
      <c r="P96" s="26">
        <f>L96*O96</f>
        <v>2352.9972120000002</v>
      </c>
      <c r="Q96" s="16">
        <v>0.106</v>
      </c>
      <c r="R96" s="26">
        <f>L96*Q96</f>
        <v>1502.516292</v>
      </c>
      <c r="S96" s="16">
        <v>0.19900000000000001</v>
      </c>
      <c r="T96" s="26">
        <f>L96*S96</f>
        <v>2820.7617180000002</v>
      </c>
      <c r="U96" s="16">
        <v>0.52700000000000002</v>
      </c>
      <c r="V96" s="26">
        <f>L96*U96</f>
        <v>7470.0574140000008</v>
      </c>
      <c r="W96" s="16">
        <v>0.4</v>
      </c>
      <c r="X96" s="26">
        <f>W96*L96</f>
        <v>5669.872800000001</v>
      </c>
      <c r="Y96" s="17">
        <v>3.4199999999999999E-3</v>
      </c>
      <c r="Z96" s="61">
        <f>L96*Y96</f>
        <v>48.477412440000002</v>
      </c>
      <c r="AA96" s="28">
        <f>IF(J96&gt;0,(AC96+AM96)/J96,0)</f>
        <v>3.1586E-4</v>
      </c>
      <c r="AB96" s="17">
        <v>3.4000000000000002E-4</v>
      </c>
      <c r="AC96" s="25">
        <f>AB96*L96</f>
        <v>4.8193918800000004</v>
      </c>
      <c r="AD96" s="141">
        <v>0.21909999999999999</v>
      </c>
      <c r="AE96" s="31">
        <f>AH96*(1-AK96)*AD96</f>
        <v>45.508165500000004</v>
      </c>
      <c r="AF96" s="29">
        <f>IF(AND(AD96&gt;0,AB96&gt;0,Y96&gt;0),((Y96-AB96)*AD96)/((AD96-AB96)*Y96),0)</f>
        <v>0.90198449741712727</v>
      </c>
      <c r="AG96" s="62">
        <f t="shared" si="3"/>
        <v>0</v>
      </c>
      <c r="AH96" s="12">
        <v>227</v>
      </c>
      <c r="AI96" s="170">
        <v>227.245</v>
      </c>
      <c r="AJ96" s="174"/>
      <c r="AK96" s="14">
        <v>8.5000000000000006E-2</v>
      </c>
      <c r="AL96" s="15"/>
      <c r="AM96" s="31">
        <f t="shared" si="6"/>
        <v>0</v>
      </c>
      <c r="AN96" s="19">
        <v>1.62</v>
      </c>
      <c r="AO96" s="19">
        <v>1004.88</v>
      </c>
      <c r="AP96" s="119">
        <f>AP94+AH96-AO96</f>
        <v>453.57999999999913</v>
      </c>
      <c r="AQ96" s="120"/>
      <c r="AR96" s="12"/>
      <c r="AS96" s="32"/>
      <c r="AT96" s="20"/>
      <c r="AU96" s="20"/>
      <c r="AV96" s="20"/>
      <c r="AW96" s="20"/>
    </row>
    <row r="97" spans="1:49" x14ac:dyDescent="0.2">
      <c r="A97" s="197"/>
      <c r="B97" s="34">
        <v>2</v>
      </c>
      <c r="C97" s="11" t="s">
        <v>49</v>
      </c>
      <c r="D97" s="35">
        <v>17827</v>
      </c>
      <c r="E97" s="44">
        <v>3</v>
      </c>
      <c r="F97" s="35">
        <v>16501</v>
      </c>
      <c r="G97" s="36">
        <v>0.6</v>
      </c>
      <c r="H97" s="38">
        <v>2.5</v>
      </c>
      <c r="I97" s="35">
        <v>17166</v>
      </c>
      <c r="J97" s="35">
        <v>15396</v>
      </c>
      <c r="K97" s="66">
        <v>7.0999999999999994E-2</v>
      </c>
      <c r="L97" s="38">
        <f>J97*(1-K97)</f>
        <v>14302.884</v>
      </c>
      <c r="M97" s="39">
        <v>0.77300000000000002</v>
      </c>
      <c r="N97" s="26">
        <f>L97*M97</f>
        <v>11056.129332</v>
      </c>
      <c r="O97" s="37">
        <v>0.19800000000000001</v>
      </c>
      <c r="P97" s="26">
        <f>L97*O97</f>
        <v>2831.9710319999999</v>
      </c>
      <c r="Q97" s="40">
        <v>2.9000000000000001E-2</v>
      </c>
      <c r="R97" s="26">
        <f>L97*Q97</f>
        <v>414.783636</v>
      </c>
      <c r="S97" s="40">
        <v>0.19900000000000001</v>
      </c>
      <c r="T97" s="26">
        <f>L97*S97</f>
        <v>2846.2739160000001</v>
      </c>
      <c r="U97" s="40">
        <v>0.52700000000000002</v>
      </c>
      <c r="V97" s="26">
        <f>L97*U97</f>
        <v>7537.6198680000007</v>
      </c>
      <c r="W97" s="40">
        <v>0.4</v>
      </c>
      <c r="X97" s="26">
        <f>W97*L97</f>
        <v>5721.1536000000006</v>
      </c>
      <c r="Y97" s="41">
        <v>3.3700000000000002E-3</v>
      </c>
      <c r="Z97" s="18">
        <f>L97*Y97</f>
        <v>48.200719079999999</v>
      </c>
      <c r="AA97" s="28">
        <f>IF(J97&gt;0,(AC97+AM97)/J97,0)</f>
        <v>3.0656999999999999E-4</v>
      </c>
      <c r="AB97" s="41">
        <v>3.3E-4</v>
      </c>
      <c r="AC97" s="38">
        <f>AB97*L97</f>
        <v>4.7199517200000001</v>
      </c>
      <c r="AD97" s="29">
        <v>0.2263</v>
      </c>
      <c r="AE97" s="42">
        <f>AH97*(1-AK97)*AD97</f>
        <v>42.355439500000003</v>
      </c>
      <c r="AF97" s="29">
        <f>IF(AND(AD97&gt;0,AB97&gt;0,Y97&gt;0),((Y97-AB97)*AD97)/((AD97-AB97)*Y97),0)</f>
        <v>0.90339451850768238</v>
      </c>
      <c r="AG97" s="30">
        <f t="shared" si="3"/>
        <v>0</v>
      </c>
      <c r="AH97" s="35">
        <v>205</v>
      </c>
      <c r="AI97" s="167">
        <v>205.06299999999999</v>
      </c>
      <c r="AJ97" s="175"/>
      <c r="AK97" s="66">
        <v>8.6999999999999994E-2</v>
      </c>
      <c r="AL97" s="67"/>
      <c r="AM97" s="42">
        <f t="shared" si="6"/>
        <v>0</v>
      </c>
      <c r="AN97" s="18">
        <v>1.7</v>
      </c>
      <c r="AO97" s="18"/>
      <c r="AP97" s="122">
        <f>AP96+AH97-AO97</f>
        <v>658.57999999999913</v>
      </c>
      <c r="AQ97" s="123"/>
      <c r="AR97" s="44"/>
      <c r="AS97" s="49"/>
      <c r="AT97" s="42"/>
      <c r="AU97" s="42"/>
      <c r="AV97" s="42"/>
      <c r="AW97" s="42"/>
    </row>
    <row r="98" spans="1:49" x14ac:dyDescent="0.2">
      <c r="A98" s="197"/>
      <c r="B98" s="34">
        <v>3</v>
      </c>
      <c r="C98" s="11" t="s">
        <v>54</v>
      </c>
      <c r="D98" s="44">
        <v>15566</v>
      </c>
      <c r="E98" s="44">
        <v>3</v>
      </c>
      <c r="F98" s="44">
        <v>15395</v>
      </c>
      <c r="G98" s="38">
        <v>0.5</v>
      </c>
      <c r="H98" s="38">
        <v>2.2000000000000002</v>
      </c>
      <c r="I98" s="44">
        <v>16784</v>
      </c>
      <c r="J98" s="44">
        <v>15188</v>
      </c>
      <c r="K98" s="66">
        <v>7.0999999999999994E-2</v>
      </c>
      <c r="L98" s="38">
        <f>J98*(1-K98)</f>
        <v>14109.652</v>
      </c>
      <c r="M98" s="29">
        <v>0.76200000000000001</v>
      </c>
      <c r="N98" s="26">
        <f>L98*M98</f>
        <v>10751.554824000001</v>
      </c>
      <c r="O98" s="40">
        <v>0.19500000000000001</v>
      </c>
      <c r="P98" s="26">
        <f>L98*O98</f>
        <v>2751.3821400000002</v>
      </c>
      <c r="Q98" s="40">
        <v>4.2999999999999997E-2</v>
      </c>
      <c r="R98" s="26">
        <f>L98*Q98</f>
        <v>606.71503599999994</v>
      </c>
      <c r="S98" s="40">
        <v>0.183</v>
      </c>
      <c r="T98" s="26">
        <f>L98*S98</f>
        <v>2582.0663159999999</v>
      </c>
      <c r="U98" s="40">
        <v>0.55100000000000005</v>
      </c>
      <c r="V98" s="26">
        <f>L98*U98</f>
        <v>7774.4182520000004</v>
      </c>
      <c r="W98" s="40">
        <v>0.4</v>
      </c>
      <c r="X98" s="26">
        <f>W98*L98</f>
        <v>5643.8608000000004</v>
      </c>
      <c r="Y98" s="48">
        <v>3.29E-3</v>
      </c>
      <c r="Z98" s="18">
        <f>L98*Y98</f>
        <v>46.420755079999999</v>
      </c>
      <c r="AA98" s="28">
        <f>IF(J98&gt;0,(AC98+AM98)/J98,0)</f>
        <v>2.6941000000000004E-4</v>
      </c>
      <c r="AB98" s="48">
        <v>2.9E-4</v>
      </c>
      <c r="AC98" s="38">
        <f>AB98*L98</f>
        <v>4.0917990800000004</v>
      </c>
      <c r="AD98" s="29">
        <v>0.22040000000000001</v>
      </c>
      <c r="AE98" s="42">
        <f>AH98*(1-AK98)*AD98</f>
        <v>45.020667200000005</v>
      </c>
      <c r="AF98" s="29">
        <f>IF(AND(AD98&gt;0,AB98&gt;0,Y98&gt;0),((Y98-AB98)*AD98)/((AD98-AB98)*Y98),0)</f>
        <v>0.91305549214892423</v>
      </c>
      <c r="AG98" s="30">
        <f t="shared" si="3"/>
        <v>0</v>
      </c>
      <c r="AH98" s="44">
        <v>223</v>
      </c>
      <c r="AI98" s="168">
        <v>223.41900000000001</v>
      </c>
      <c r="AJ98" s="176"/>
      <c r="AK98" s="66">
        <v>8.4000000000000005E-2</v>
      </c>
      <c r="AL98" s="67"/>
      <c r="AM98" s="42">
        <f t="shared" si="6"/>
        <v>0</v>
      </c>
      <c r="AN98" s="18">
        <v>1.6</v>
      </c>
      <c r="AO98" s="18"/>
      <c r="AP98" s="122">
        <f>AP97+AH98-AO98</f>
        <v>881.57999999999913</v>
      </c>
      <c r="AQ98" s="123"/>
      <c r="AR98" s="44"/>
      <c r="AS98" s="49"/>
      <c r="AT98" s="42"/>
      <c r="AU98" s="42"/>
      <c r="AV98" s="42"/>
      <c r="AW98" s="42"/>
    </row>
    <row r="99" spans="1:49" s="22" customFormat="1" ht="13.5" thickBot="1" x14ac:dyDescent="0.25">
      <c r="A99" s="198"/>
      <c r="B99" s="50" t="s">
        <v>38</v>
      </c>
      <c r="C99" s="51"/>
      <c r="D99" s="52">
        <f>SUM(D96:D98)</f>
        <v>36293</v>
      </c>
      <c r="E99" s="68"/>
      <c r="F99" s="52">
        <f>SUM(F96:F98)</f>
        <v>39044</v>
      </c>
      <c r="G99" s="53"/>
      <c r="H99" s="69"/>
      <c r="I99" s="52">
        <f>SUM(I96:I98)</f>
        <v>42261</v>
      </c>
      <c r="J99" s="52">
        <f>SUM(J96:J98)</f>
        <v>45842</v>
      </c>
      <c r="K99" s="21">
        <f>IF(J99&gt;0,(J96*K96+J97*K97+J98*K98)/J99,0)</f>
        <v>7.1000000000000008E-2</v>
      </c>
      <c r="L99" s="53">
        <f>L96+L97+L98</f>
        <v>42587.218000000001</v>
      </c>
      <c r="M99" s="54">
        <f>IF(L99&gt;0,N99/L99,0)</f>
        <v>0.75437781946686444</v>
      </c>
      <c r="N99" s="55">
        <f>N96+N97+N98</f>
        <v>32126.852652000001</v>
      </c>
      <c r="O99" s="21">
        <f>IF(L99&gt;0,P99/L99,0)</f>
        <v>0.1863552201038349</v>
      </c>
      <c r="P99" s="55">
        <f>P96+P97+P98</f>
        <v>7936.3503839999994</v>
      </c>
      <c r="Q99" s="21">
        <f>IF(L99&gt;0,R99/L99,0)</f>
        <v>5.9266960429300637E-2</v>
      </c>
      <c r="R99" s="55">
        <f>R96+R97+R98</f>
        <v>2524.014964</v>
      </c>
      <c r="S99" s="21">
        <f>IF(L99&gt;0,T99/L99,0)</f>
        <v>0.19369900964181319</v>
      </c>
      <c r="T99" s="55">
        <f>T96+T97+T98</f>
        <v>8249.1019500000002</v>
      </c>
      <c r="U99" s="21">
        <f>IF(L99&gt;0,V99/L99,0)</f>
        <v>0.53495148553728022</v>
      </c>
      <c r="V99" s="55">
        <f>V96+V97+V98</f>
        <v>22782.095534</v>
      </c>
      <c r="W99" s="21">
        <f>IF(L99&gt;0,X99/L99,0)</f>
        <v>0.40000000000000008</v>
      </c>
      <c r="X99" s="55">
        <f>X96+X97+X98</f>
        <v>17034.887200000005</v>
      </c>
      <c r="Y99" s="56">
        <f>IF(L99&gt;0,Z99/L99,0)</f>
        <v>3.3601369922778234E-3</v>
      </c>
      <c r="Z99" s="57">
        <f>SUM(Z96:Z98)</f>
        <v>143.09888659999999</v>
      </c>
      <c r="AA99" s="63">
        <f>IF(L99&gt;0,(AA96*L96+AA97*L97+AA98*L98)/L99,0)</f>
        <v>2.9735052310108631E-4</v>
      </c>
      <c r="AB99" s="56">
        <f>IF(J99&gt;0,(J96*AB96+J97*AB97+J98*AB98)/J99,0)</f>
        <v>3.2007591291828455E-4</v>
      </c>
      <c r="AC99" s="53">
        <f>SUM(AC96:AC98)</f>
        <v>13.63114268</v>
      </c>
      <c r="AD99" s="54">
        <f>IF(J99&gt;0,(J96*AD96+J97*AD97+J98*AD98)/J99,0)</f>
        <v>0.22194881985951745</v>
      </c>
      <c r="AE99" s="59">
        <f>SUM(AE96:AE98)</f>
        <v>132.8842722</v>
      </c>
      <c r="AF99" s="54">
        <f>IF(AND(Z99&gt;0),((Z96*AF96+Z97*AF97+Z98*AF98)/Z99),0)</f>
        <v>0.90605083209830461</v>
      </c>
      <c r="AG99" s="58">
        <f t="shared" si="3"/>
        <v>0</v>
      </c>
      <c r="AH99" s="52">
        <f>SUM(AH96:AH98)</f>
        <v>655</v>
      </c>
      <c r="AI99" s="169">
        <f>SUM(AI96:AI98)</f>
        <v>655.72699999999998</v>
      </c>
      <c r="AJ99" s="177">
        <f>(AI99+AJ95)-AO99</f>
        <v>887.50699999999881</v>
      </c>
      <c r="AK99" s="21">
        <f>IF(AH99&gt;0,(AK96*AH96+AK97*AH97+AK98*AH98)/AH99,0)</f>
        <v>8.5285496183206105E-2</v>
      </c>
      <c r="AL99" s="54">
        <f>IF(J99&gt;0,(AL96*J96+AL97*J97+AL98*J98)/J99,0)</f>
        <v>0</v>
      </c>
      <c r="AM99" s="59">
        <f>SUM(AM96:AM98)</f>
        <v>0</v>
      </c>
      <c r="AN99" s="70"/>
      <c r="AO99" s="57">
        <f>SUM(AO96:AO98)</f>
        <v>1004.88</v>
      </c>
      <c r="AP99" s="124"/>
      <c r="AQ99" s="125">
        <f>AP98</f>
        <v>881.57999999999913</v>
      </c>
      <c r="AR99" s="52">
        <f>SUM(AR96:AR98)</f>
        <v>0</v>
      </c>
      <c r="AS99" s="71"/>
      <c r="AT99" s="72"/>
      <c r="AU99" s="72"/>
      <c r="AV99" s="72"/>
      <c r="AW99" s="72"/>
    </row>
    <row r="100" spans="1:49" x14ac:dyDescent="0.2">
      <c r="A100" s="199">
        <v>25</v>
      </c>
      <c r="B100" s="34">
        <v>1</v>
      </c>
      <c r="C100" s="11" t="s">
        <v>50</v>
      </c>
      <c r="D100" s="12">
        <v>16248</v>
      </c>
      <c r="E100" s="73">
        <v>0</v>
      </c>
      <c r="F100" s="12">
        <v>13364</v>
      </c>
      <c r="G100" s="74">
        <v>0.8</v>
      </c>
      <c r="H100" s="74">
        <v>3.8</v>
      </c>
      <c r="I100" s="12">
        <v>14683</v>
      </c>
      <c r="J100" s="12">
        <v>15316</v>
      </c>
      <c r="K100" s="66">
        <v>7.2999999999999995E-2</v>
      </c>
      <c r="L100" s="25">
        <f>J100*(1-K100)</f>
        <v>14197.932000000001</v>
      </c>
      <c r="M100" s="15">
        <v>0.77400000000000002</v>
      </c>
      <c r="N100" s="26">
        <f>L100*M100</f>
        <v>10989.199368000001</v>
      </c>
      <c r="O100" s="14">
        <v>0.13800000000000001</v>
      </c>
      <c r="P100" s="26">
        <f>L100*O100</f>
        <v>1959.3146160000003</v>
      </c>
      <c r="Q100" s="16">
        <v>8.7999999999999995E-2</v>
      </c>
      <c r="R100" s="26">
        <f>L100*Q100</f>
        <v>1249.4180160000001</v>
      </c>
      <c r="S100" s="16">
        <v>0.191</v>
      </c>
      <c r="T100" s="26">
        <f>L100*S100</f>
        <v>2711.8050120000003</v>
      </c>
      <c r="U100" s="16">
        <v>0.53100000000000003</v>
      </c>
      <c r="V100" s="26">
        <f>L100*U100</f>
        <v>7539.1018920000006</v>
      </c>
      <c r="W100" s="16">
        <v>0.39</v>
      </c>
      <c r="X100" s="26">
        <f>W100*L100</f>
        <v>5537.1934800000008</v>
      </c>
      <c r="Y100" s="17">
        <v>3.2399999999999998E-3</v>
      </c>
      <c r="Z100" s="61">
        <f>L100*Y100</f>
        <v>46.001299680000002</v>
      </c>
      <c r="AA100" s="28">
        <f>IF(J100&gt;0,(AC100+AM100)/J100,0)</f>
        <v>2.6883000000000001E-4</v>
      </c>
      <c r="AB100" s="17">
        <v>2.9E-4</v>
      </c>
      <c r="AC100" s="25">
        <f>AB100*L100</f>
        <v>4.11740028</v>
      </c>
      <c r="AD100" s="141">
        <v>0.21940000000000001</v>
      </c>
      <c r="AE100" s="31">
        <f>AH100*(1-AK100)*AD100</f>
        <v>42.713230800000005</v>
      </c>
      <c r="AF100" s="29">
        <f>IF(AND(AD100&gt;0,AB100&gt;0,Y100&gt;0),((Y100-AB100)*AD100)/((AD100-AB100)*Y100),0)</f>
        <v>0.91169889863088127</v>
      </c>
      <c r="AG100" s="62">
        <f t="shared" ref="AG100:AG127" si="7">IF(AND(AA100&gt;0,AL100&gt;0,AB100&gt;0),((AL100*(AA100-AB100))/(AA100*(AL100-AB100))),0)</f>
        <v>0</v>
      </c>
      <c r="AH100" s="12">
        <v>213</v>
      </c>
      <c r="AI100" s="170">
        <v>213.29</v>
      </c>
      <c r="AJ100" s="174"/>
      <c r="AK100" s="66">
        <v>8.5999999999999993E-2</v>
      </c>
      <c r="AL100" s="67"/>
      <c r="AM100" s="31">
        <f t="shared" si="6"/>
        <v>0</v>
      </c>
      <c r="AN100" s="75">
        <v>1.63</v>
      </c>
      <c r="AO100" s="75"/>
      <c r="AP100" s="119">
        <f>AP98+AH100-AO100</f>
        <v>1094.579999999999</v>
      </c>
      <c r="AQ100" s="126"/>
      <c r="AR100" s="12"/>
      <c r="AS100" s="76"/>
      <c r="AT100" s="77"/>
      <c r="AU100" s="77"/>
      <c r="AV100" s="77"/>
      <c r="AW100" s="77"/>
    </row>
    <row r="101" spans="1:49" x14ac:dyDescent="0.2">
      <c r="A101" s="199"/>
      <c r="B101" s="34">
        <v>2</v>
      </c>
      <c r="C101" s="11" t="s">
        <v>49</v>
      </c>
      <c r="D101" s="35">
        <v>18904</v>
      </c>
      <c r="E101" s="44">
        <v>3</v>
      </c>
      <c r="F101" s="35">
        <v>16387</v>
      </c>
      <c r="G101" s="36">
        <v>0.5</v>
      </c>
      <c r="H101" s="38">
        <v>2.6</v>
      </c>
      <c r="I101" s="35">
        <v>18079</v>
      </c>
      <c r="J101" s="35">
        <v>15274</v>
      </c>
      <c r="K101" s="66">
        <v>7.4999999999999997E-2</v>
      </c>
      <c r="L101" s="38">
        <f>J101*(1-K101)</f>
        <v>14128.45</v>
      </c>
      <c r="M101" s="39">
        <v>0.749</v>
      </c>
      <c r="N101" s="26">
        <f>L101*M101</f>
        <v>10582.209050000001</v>
      </c>
      <c r="O101" s="37">
        <v>0.22600000000000001</v>
      </c>
      <c r="P101" s="26">
        <f>L101*O101</f>
        <v>3193.0297</v>
      </c>
      <c r="Q101" s="40">
        <v>2.5000000000000001E-2</v>
      </c>
      <c r="R101" s="26">
        <f>L101*Q101</f>
        <v>353.21125000000006</v>
      </c>
      <c r="S101" s="40">
        <v>0.182</v>
      </c>
      <c r="T101" s="26">
        <f>L101*S101</f>
        <v>2571.3779</v>
      </c>
      <c r="U101" s="40">
        <v>0.53200000000000003</v>
      </c>
      <c r="V101" s="26">
        <f>L101*U101</f>
        <v>7516.3354000000008</v>
      </c>
      <c r="W101" s="40">
        <v>0.4</v>
      </c>
      <c r="X101" s="26">
        <f>W101*L101</f>
        <v>5651.380000000001</v>
      </c>
      <c r="Y101" s="41">
        <v>3.14E-3</v>
      </c>
      <c r="Z101" s="18">
        <f>L101*Y101</f>
        <v>44.363333000000004</v>
      </c>
      <c r="AA101" s="28">
        <f>IF(J101&gt;0,(AC101+AM101)/J101,0)</f>
        <v>2.4975000000000003E-4</v>
      </c>
      <c r="AB101" s="41">
        <v>2.7E-4</v>
      </c>
      <c r="AC101" s="38">
        <f>AB101*L101</f>
        <v>3.8146815000000003</v>
      </c>
      <c r="AD101" s="29">
        <v>0.21840000000000001</v>
      </c>
      <c r="AE101" s="42">
        <f>AH101*(1-AK101)*AD101</f>
        <v>41.765724000000006</v>
      </c>
      <c r="AF101" s="29">
        <f>IF(AND(AD101&gt;0,AB101&gt;0,Y101&gt;0),((Y101-AB101)*AD101)/((AD101-AB101)*Y101),0)</f>
        <v>0.91514409831570664</v>
      </c>
      <c r="AG101" s="30">
        <f t="shared" si="7"/>
        <v>0</v>
      </c>
      <c r="AH101" s="35">
        <v>209</v>
      </c>
      <c r="AI101" s="167">
        <v>209.53299999999999</v>
      </c>
      <c r="AJ101" s="175"/>
      <c r="AK101" s="66">
        <v>8.5000000000000006E-2</v>
      </c>
      <c r="AL101" s="67"/>
      <c r="AM101" s="42">
        <f t="shared" si="6"/>
        <v>0</v>
      </c>
      <c r="AN101" s="18">
        <v>1.62</v>
      </c>
      <c r="AO101" s="18"/>
      <c r="AP101" s="122">
        <f>AP100+AH101-AO101</f>
        <v>1303.579999999999</v>
      </c>
      <c r="AQ101" s="123"/>
      <c r="AR101" s="44"/>
      <c r="AS101" s="49"/>
      <c r="AT101" s="42"/>
      <c r="AU101" s="42"/>
      <c r="AV101" s="42"/>
      <c r="AW101" s="42"/>
    </row>
    <row r="102" spans="1:49" x14ac:dyDescent="0.2">
      <c r="A102" s="199"/>
      <c r="B102" s="34">
        <v>3</v>
      </c>
      <c r="C102" s="11" t="s">
        <v>52</v>
      </c>
      <c r="D102" s="44">
        <v>15848</v>
      </c>
      <c r="E102" s="44">
        <v>5</v>
      </c>
      <c r="F102" s="44">
        <v>16403</v>
      </c>
      <c r="G102" s="38">
        <v>0.8</v>
      </c>
      <c r="H102" s="38">
        <v>3.2</v>
      </c>
      <c r="I102" s="44">
        <v>17332</v>
      </c>
      <c r="J102" s="44">
        <v>15373</v>
      </c>
      <c r="K102" s="66">
        <v>7.1999999999999995E-2</v>
      </c>
      <c r="L102" s="38">
        <f>J102*(1-K102)</f>
        <v>14266.144</v>
      </c>
      <c r="M102" s="29">
        <v>0.753</v>
      </c>
      <c r="N102" s="26">
        <f>L102*M102</f>
        <v>10742.406432</v>
      </c>
      <c r="O102" s="40">
        <v>0.216</v>
      </c>
      <c r="P102" s="26">
        <f>L102*O102</f>
        <v>3081.4871039999998</v>
      </c>
      <c r="Q102" s="40">
        <v>3.1E-2</v>
      </c>
      <c r="R102" s="26">
        <f>L102*Q102</f>
        <v>442.25046400000002</v>
      </c>
      <c r="S102" s="40">
        <v>0.18099999999999999</v>
      </c>
      <c r="T102" s="26">
        <f>L102*S102</f>
        <v>2582.1720639999999</v>
      </c>
      <c r="U102" s="40">
        <v>0.54400000000000004</v>
      </c>
      <c r="V102" s="26">
        <f>L102*U102</f>
        <v>7760.7823360000011</v>
      </c>
      <c r="W102" s="40">
        <v>0.4</v>
      </c>
      <c r="X102" s="26">
        <f>W102*L102</f>
        <v>5706.4576000000006</v>
      </c>
      <c r="Y102" s="48">
        <v>3.2200000000000002E-3</v>
      </c>
      <c r="Z102" s="18">
        <f>L102*Y102</f>
        <v>45.936983680000004</v>
      </c>
      <c r="AA102" s="28">
        <f>IF(J102&gt;0,(AC102+AM102)/J102,0)</f>
        <v>2.4127999999999997E-4</v>
      </c>
      <c r="AB102" s="48">
        <v>2.5999999999999998E-4</v>
      </c>
      <c r="AC102" s="38">
        <f>AB102*L102</f>
        <v>3.7091974399999996</v>
      </c>
      <c r="AD102" s="29">
        <v>0.22140000000000001</v>
      </c>
      <c r="AE102" s="42">
        <f>AH102*(1-AK102)*AD102</f>
        <v>42.744591</v>
      </c>
      <c r="AF102" s="29">
        <f>IF(AND(AD102&gt;0,AB102&gt;0,Y102&gt;0),((Y102-AB102)*AD102)/((AD102-AB102)*Y102),0)</f>
        <v>0.92033544978954351</v>
      </c>
      <c r="AG102" s="30">
        <f t="shared" si="7"/>
        <v>0</v>
      </c>
      <c r="AH102" s="44">
        <v>211</v>
      </c>
      <c r="AI102" s="168">
        <v>211.06899999999999</v>
      </c>
      <c r="AJ102" s="176"/>
      <c r="AK102" s="66">
        <v>8.5000000000000006E-2</v>
      </c>
      <c r="AL102" s="67"/>
      <c r="AM102" s="42">
        <f t="shared" si="6"/>
        <v>0</v>
      </c>
      <c r="AN102" s="18">
        <v>1.6</v>
      </c>
      <c r="AO102" s="18"/>
      <c r="AP102" s="122">
        <f>AP101+AH102-AO102</f>
        <v>1514.579999999999</v>
      </c>
      <c r="AQ102" s="123"/>
      <c r="AR102" s="44"/>
      <c r="AS102" s="49"/>
      <c r="AT102" s="42"/>
      <c r="AU102" s="42"/>
      <c r="AV102" s="42"/>
      <c r="AW102" s="42"/>
    </row>
    <row r="103" spans="1:49" s="22" customFormat="1" ht="13.5" thickBot="1" x14ac:dyDescent="0.25">
      <c r="A103" s="199"/>
      <c r="B103" s="78" t="s">
        <v>38</v>
      </c>
      <c r="C103" s="51"/>
      <c r="D103" s="52">
        <f>SUM(D100:D102)</f>
        <v>51000</v>
      </c>
      <c r="E103" s="79"/>
      <c r="F103" s="52">
        <f>SUM(F100:F102)</f>
        <v>46154</v>
      </c>
      <c r="G103" s="146"/>
      <c r="H103" s="80"/>
      <c r="I103" s="52">
        <f>SUM(I100:I102)</f>
        <v>50094</v>
      </c>
      <c r="J103" s="52">
        <f>SUM(J100:J102)</f>
        <v>45963</v>
      </c>
      <c r="K103" s="21">
        <f>IF(J103&gt;0,(J100*K100+J101*K101+J102*K102)/J103,0)</f>
        <v>7.333015686530471E-2</v>
      </c>
      <c r="L103" s="53">
        <f>L100+L101+L102</f>
        <v>42592.525999999998</v>
      </c>
      <c r="M103" s="54">
        <f>IF(L103&gt;0,N103/L103,0)</f>
        <v>0.7586733609084374</v>
      </c>
      <c r="N103" s="55">
        <f>N100+N101+N102</f>
        <v>32313.814850000002</v>
      </c>
      <c r="O103" s="21">
        <f>IF(L103&gt;0,P103/L103,0)</f>
        <v>0.19331634428068439</v>
      </c>
      <c r="P103" s="55">
        <f>P100+P101+P102</f>
        <v>8233.8314200000004</v>
      </c>
      <c r="Q103" s="21">
        <f>IF(L103&gt;0,R103/L103,0)</f>
        <v>4.8010294810878325E-2</v>
      </c>
      <c r="R103" s="55">
        <f>R100+R101+R102</f>
        <v>2044.8797300000001</v>
      </c>
      <c r="S103" s="21">
        <f>IF(L103&gt;0,T103/L103,0)</f>
        <v>0.18466514467820014</v>
      </c>
      <c r="T103" s="55">
        <f>T100+T101+T102</f>
        <v>7865.3549760000005</v>
      </c>
      <c r="U103" s="21">
        <f>IF(L103&gt;0,V103/L103,0)</f>
        <v>0.53568599401688466</v>
      </c>
      <c r="V103" s="55">
        <f>V100+V101+V102</f>
        <v>22816.219628000003</v>
      </c>
      <c r="W103" s="21">
        <f>IF(L103&gt;0,X103/L103,0)</f>
        <v>0.39666656727520705</v>
      </c>
      <c r="X103" s="55">
        <f>X100+X101+X102</f>
        <v>16895.031080000004</v>
      </c>
      <c r="Y103" s="56">
        <f>IF(L103&gt;0,Z103/L103,0)</f>
        <v>3.2001299091770235E-3</v>
      </c>
      <c r="Z103" s="57">
        <f>SUM(Z100:Z102)</f>
        <v>136.30161636</v>
      </c>
      <c r="AA103" s="63">
        <f>IF(L103&gt;0,(AA100*L100+AA101*L101+AA102*L102)/L103,0)</f>
        <v>2.5327320740216254E-4</v>
      </c>
      <c r="AB103" s="56">
        <f>IF(J103&gt;0,(J100*AB100+J101*AB101+J102*AB102)/J103,0)</f>
        <v>2.733198442225268E-4</v>
      </c>
      <c r="AC103" s="53">
        <f>SUM(AC100:AC102)</f>
        <v>11.641279220000001</v>
      </c>
      <c r="AD103" s="54">
        <f>IF(J103&gt;0,(J100*AD100+J101*AD101+J102*AD102)/J103,0)</f>
        <v>0.21973661858451365</v>
      </c>
      <c r="AE103" s="59">
        <f>SUM(AE100:AE102)</f>
        <v>127.22354580000001</v>
      </c>
      <c r="AF103" s="54">
        <f>IF(AND(Z103&gt;0),((Z100*AF100+Z101*AF101+Z102*AF102)/Z103),0)</f>
        <v>0.91573096857379965</v>
      </c>
      <c r="AG103" s="58">
        <f t="shared" si="7"/>
        <v>0</v>
      </c>
      <c r="AH103" s="52">
        <f>SUM(AH100:AH102)</f>
        <v>633</v>
      </c>
      <c r="AI103" s="169">
        <f>SUM(AI100:AI102)</f>
        <v>633.89199999999994</v>
      </c>
      <c r="AJ103" s="177">
        <f>(AI103+AJ99)-AO103</f>
        <v>1521.3989999999988</v>
      </c>
      <c r="AK103" s="21">
        <f>IF(AH103&gt;0,(AK100*AH100+AK101*AH101+AK102*AH102)/AH103,0)</f>
        <v>8.5336492890995264E-2</v>
      </c>
      <c r="AL103" s="54">
        <f>IF(J103&gt;0,(AL100*J100+AL101*J101+AL102*J102)/J103,0)</f>
        <v>0</v>
      </c>
      <c r="AM103" s="59">
        <f>SUM(AM100:AM102)</f>
        <v>0</v>
      </c>
      <c r="AN103" s="81"/>
      <c r="AO103" s="57">
        <f>SUM(AO100:AO102)</f>
        <v>0</v>
      </c>
      <c r="AP103" s="127"/>
      <c r="AQ103" s="125">
        <f>AP102</f>
        <v>1514.579999999999</v>
      </c>
      <c r="AR103" s="52">
        <f>SUM(AR100:AR102)</f>
        <v>0</v>
      </c>
      <c r="AS103" s="82"/>
      <c r="AT103" s="83"/>
      <c r="AU103" s="83"/>
      <c r="AV103" s="83"/>
      <c r="AW103" s="83"/>
    </row>
    <row r="104" spans="1:49" x14ac:dyDescent="0.2">
      <c r="A104" s="196">
        <v>26</v>
      </c>
      <c r="B104" s="23">
        <v>1</v>
      </c>
      <c r="C104" s="11" t="s">
        <v>53</v>
      </c>
      <c r="D104" s="12">
        <v>14128</v>
      </c>
      <c r="E104" s="12">
        <v>0</v>
      </c>
      <c r="F104" s="12">
        <v>12720</v>
      </c>
      <c r="G104" s="13">
        <v>0.6</v>
      </c>
      <c r="H104" s="13">
        <v>2.6</v>
      </c>
      <c r="I104" s="12">
        <v>13523</v>
      </c>
      <c r="J104" s="12">
        <v>15380</v>
      </c>
      <c r="K104" s="14">
        <v>6.7000000000000004E-2</v>
      </c>
      <c r="L104" s="25">
        <f>J104*(1-K104)</f>
        <v>14349.54</v>
      </c>
      <c r="M104" s="15">
        <v>0.77400000000000002</v>
      </c>
      <c r="N104" s="26">
        <f>L104*M104</f>
        <v>11106.543960000001</v>
      </c>
      <c r="O104" s="14">
        <v>0.19900000000000001</v>
      </c>
      <c r="P104" s="26">
        <f>L104*O104</f>
        <v>2855.5584600000002</v>
      </c>
      <c r="Q104" s="16">
        <v>2.7E-2</v>
      </c>
      <c r="R104" s="26">
        <f>L104*Q104</f>
        <v>387.43758000000003</v>
      </c>
      <c r="S104" s="16">
        <v>0.193</v>
      </c>
      <c r="T104" s="26">
        <f>L104*S104</f>
        <v>2769.4612200000001</v>
      </c>
      <c r="U104" s="16">
        <v>0.53400000000000003</v>
      </c>
      <c r="V104" s="26">
        <f>L104*U104</f>
        <v>7662.6543600000005</v>
      </c>
      <c r="W104" s="16">
        <v>0.41</v>
      </c>
      <c r="X104" s="26">
        <f>W104*L104</f>
        <v>5883.3113999999996</v>
      </c>
      <c r="Y104" s="17">
        <v>3.31E-3</v>
      </c>
      <c r="Z104" s="61">
        <f>L104*Y104</f>
        <v>47.496977400000006</v>
      </c>
      <c r="AA104" s="28">
        <f>IF(J104&gt;0,(AC104+AM104)/J104,0)</f>
        <v>2.5190999999999999E-4</v>
      </c>
      <c r="AB104" s="17">
        <v>2.7E-4</v>
      </c>
      <c r="AC104" s="25">
        <f>AB104*L104</f>
        <v>3.8743758000000001</v>
      </c>
      <c r="AD104" s="141">
        <v>0.22320000000000001</v>
      </c>
      <c r="AE104" s="31">
        <f>AH104*(1-AK104)*AD104</f>
        <v>43.139203200000004</v>
      </c>
      <c r="AF104" s="29">
        <f>IF(AND(AD104&gt;0,AB104&gt;0,Y104&gt;0),((Y104-AB104)*AD104)/((AD104-AB104)*Y104),0)</f>
        <v>0.91954135143013616</v>
      </c>
      <c r="AG104" s="62">
        <f t="shared" si="7"/>
        <v>0</v>
      </c>
      <c r="AH104" s="12">
        <v>211</v>
      </c>
      <c r="AI104" s="170">
        <v>211.72</v>
      </c>
      <c r="AJ104" s="174"/>
      <c r="AK104" s="14">
        <v>8.4000000000000005E-2</v>
      </c>
      <c r="AL104" s="15"/>
      <c r="AM104" s="31">
        <f t="shared" ref="AM104:AM114" si="8">AH104*(1-AK104)*AL104</f>
        <v>0</v>
      </c>
      <c r="AN104" s="19">
        <v>1.6</v>
      </c>
      <c r="AO104" s="19"/>
      <c r="AP104" s="119">
        <f>AP102+AH104-AO104</f>
        <v>1725.579999999999</v>
      </c>
      <c r="AQ104" s="120"/>
      <c r="AR104" s="12"/>
      <c r="AS104" s="32"/>
      <c r="AT104" s="20"/>
      <c r="AU104" s="20"/>
      <c r="AV104" s="20"/>
      <c r="AW104" s="20"/>
    </row>
    <row r="105" spans="1:49" x14ac:dyDescent="0.2">
      <c r="A105" s="197"/>
      <c r="B105" s="34">
        <v>2</v>
      </c>
      <c r="C105" s="11" t="s">
        <v>49</v>
      </c>
      <c r="D105" s="35">
        <v>19370</v>
      </c>
      <c r="E105" s="44">
        <v>2</v>
      </c>
      <c r="F105" s="35">
        <v>16339</v>
      </c>
      <c r="G105" s="36">
        <v>0.5</v>
      </c>
      <c r="H105" s="38">
        <v>2.6</v>
      </c>
      <c r="I105" s="35">
        <v>17114</v>
      </c>
      <c r="J105" s="35">
        <v>15505</v>
      </c>
      <c r="K105" s="66">
        <v>7.4999999999999997E-2</v>
      </c>
      <c r="L105" s="38">
        <f>J105*(1-K105)</f>
        <v>14342.125</v>
      </c>
      <c r="M105" s="39">
        <v>0.73099999999999998</v>
      </c>
      <c r="N105" s="26">
        <f>L105*M105</f>
        <v>10484.093375</v>
      </c>
      <c r="O105" s="37">
        <v>0.251</v>
      </c>
      <c r="P105" s="26">
        <f>L105*O105</f>
        <v>3599.8733750000001</v>
      </c>
      <c r="Q105" s="40">
        <v>1.7999999999999999E-2</v>
      </c>
      <c r="R105" s="26">
        <f>L105*Q105</f>
        <v>258.15824999999995</v>
      </c>
      <c r="S105" s="40">
        <v>0.19</v>
      </c>
      <c r="T105" s="26">
        <f>L105*S105</f>
        <v>2725.0037499999999</v>
      </c>
      <c r="U105" s="40">
        <v>0.53600000000000003</v>
      </c>
      <c r="V105" s="26">
        <f>L105*U105</f>
        <v>7687.3790000000008</v>
      </c>
      <c r="W105" s="40">
        <v>0.41</v>
      </c>
      <c r="X105" s="26">
        <f>W105*L105</f>
        <v>5880.2712499999998</v>
      </c>
      <c r="Y105" s="41">
        <v>3.4399999999999999E-3</v>
      </c>
      <c r="Z105" s="18">
        <f>L105*Y105</f>
        <v>49.336909999999996</v>
      </c>
      <c r="AA105" s="28">
        <f>IF(J105&gt;0,(AC105+AM105)/J105,0)</f>
        <v>2.4049999999999999E-4</v>
      </c>
      <c r="AB105" s="41">
        <v>2.5999999999999998E-4</v>
      </c>
      <c r="AC105" s="38">
        <f>AB105*L105</f>
        <v>3.7289524999999997</v>
      </c>
      <c r="AD105" s="29">
        <v>0.22450000000000001</v>
      </c>
      <c r="AE105" s="42">
        <f>AH105*(1-AK105)*AD105</f>
        <v>46.008356500000005</v>
      </c>
      <c r="AF105" s="29">
        <f>IF(AND(AD105&gt;0,AB105&gt;0,Y105&gt;0),((Y105-AB105)*AD105)/((AD105-AB105)*Y105),0)</f>
        <v>0.92549044213425824</v>
      </c>
      <c r="AG105" s="30">
        <f t="shared" si="7"/>
        <v>0</v>
      </c>
      <c r="AH105" s="35">
        <v>223</v>
      </c>
      <c r="AI105" s="167">
        <v>222.99</v>
      </c>
      <c r="AJ105" s="175"/>
      <c r="AK105" s="66">
        <v>8.1000000000000003E-2</v>
      </c>
      <c r="AL105" s="67"/>
      <c r="AM105" s="42">
        <f t="shared" si="8"/>
        <v>0</v>
      </c>
      <c r="AN105" s="18">
        <v>1.68</v>
      </c>
      <c r="AO105" s="18"/>
      <c r="AP105" s="122">
        <f>AP104+AH105-AO105</f>
        <v>1948.579999999999</v>
      </c>
      <c r="AQ105" s="123"/>
      <c r="AR105" s="44"/>
      <c r="AS105" s="49"/>
      <c r="AT105" s="42"/>
      <c r="AU105" s="42"/>
      <c r="AV105" s="42"/>
      <c r="AW105" s="42"/>
    </row>
    <row r="106" spans="1:49" x14ac:dyDescent="0.2">
      <c r="A106" s="197"/>
      <c r="B106" s="34">
        <v>3</v>
      </c>
      <c r="C106" s="24" t="s">
        <v>52</v>
      </c>
      <c r="D106" s="44">
        <v>15916</v>
      </c>
      <c r="E106" s="44">
        <v>4</v>
      </c>
      <c r="F106" s="44">
        <v>15685</v>
      </c>
      <c r="G106" s="38">
        <v>0.9</v>
      </c>
      <c r="H106" s="38">
        <v>3.2</v>
      </c>
      <c r="I106" s="44">
        <v>16809</v>
      </c>
      <c r="J106" s="44">
        <v>15509</v>
      </c>
      <c r="K106" s="66">
        <v>7.3999999999999996E-2</v>
      </c>
      <c r="L106" s="38">
        <f>J106*(1-K106)</f>
        <v>14361.334000000001</v>
      </c>
      <c r="M106" s="29">
        <v>0.753</v>
      </c>
      <c r="N106" s="26">
        <f>L106*M106</f>
        <v>10814.084502</v>
      </c>
      <c r="O106" s="40">
        <v>0.216</v>
      </c>
      <c r="P106" s="26">
        <f>L106*O106</f>
        <v>3102.0481440000003</v>
      </c>
      <c r="Q106" s="40">
        <v>3.1E-2</v>
      </c>
      <c r="R106" s="26">
        <f>L106*Q106</f>
        <v>445.20135400000004</v>
      </c>
      <c r="S106" s="40">
        <v>0.192</v>
      </c>
      <c r="T106" s="26">
        <f>L106*S106</f>
        <v>2757.3761280000003</v>
      </c>
      <c r="U106" s="40">
        <v>0.53</v>
      </c>
      <c r="V106" s="26">
        <f>L106*U106</f>
        <v>7611.5070200000009</v>
      </c>
      <c r="W106" s="40">
        <v>0.41</v>
      </c>
      <c r="X106" s="26">
        <f>W106*L106</f>
        <v>5888.1469399999996</v>
      </c>
      <c r="Y106" s="48">
        <v>3.3899999999999998E-3</v>
      </c>
      <c r="Z106" s="18">
        <f>L106*Y106</f>
        <v>48.68492226</v>
      </c>
      <c r="AA106" s="28">
        <f>IF(J106&gt;0,(AC106+AM106)/J106,0)</f>
        <v>2.3150000000000002E-4</v>
      </c>
      <c r="AB106" s="48">
        <v>2.5000000000000001E-4</v>
      </c>
      <c r="AC106" s="38">
        <f>AB106*L106</f>
        <v>3.5903335000000003</v>
      </c>
      <c r="AD106" s="29">
        <v>0.21929999999999999</v>
      </c>
      <c r="AE106" s="42">
        <f>AH106*(1-AK106)*AD106</f>
        <v>43.992457200000004</v>
      </c>
      <c r="AF106" s="29">
        <f>IF(AND(AD106&gt;0,AB106&gt;0,Y106&gt;0),((Y106-AB106)*AD106)/((AD106-AB106)*Y106),0)</f>
        <v>0.92731081318565889</v>
      </c>
      <c r="AG106" s="30">
        <f t="shared" si="7"/>
        <v>0</v>
      </c>
      <c r="AH106" s="44">
        <v>219</v>
      </c>
      <c r="AI106" s="168">
        <v>219.32300000000001</v>
      </c>
      <c r="AJ106" s="176"/>
      <c r="AK106" s="66">
        <v>8.4000000000000005E-2</v>
      </c>
      <c r="AL106" s="67"/>
      <c r="AM106" s="42">
        <f t="shared" si="8"/>
        <v>0</v>
      </c>
      <c r="AN106" s="18">
        <v>1.7</v>
      </c>
      <c r="AO106" s="18"/>
      <c r="AP106" s="122">
        <f>AP105+AH106-AO106</f>
        <v>2167.579999999999</v>
      </c>
      <c r="AQ106" s="123"/>
      <c r="AR106" s="44"/>
      <c r="AS106" s="49"/>
      <c r="AT106" s="42"/>
      <c r="AU106" s="42"/>
      <c r="AV106" s="42"/>
      <c r="AW106" s="42"/>
    </row>
    <row r="107" spans="1:49" s="22" customFormat="1" ht="13.5" thickBot="1" x14ac:dyDescent="0.25">
      <c r="A107" s="198"/>
      <c r="B107" s="50" t="s">
        <v>38</v>
      </c>
      <c r="C107" s="51"/>
      <c r="D107" s="52">
        <f>SUM(D104:D106)</f>
        <v>49414</v>
      </c>
      <c r="E107" s="68"/>
      <c r="F107" s="52">
        <f>SUM(F104:F106)</f>
        <v>44744</v>
      </c>
      <c r="G107" s="53"/>
      <c r="H107" s="69"/>
      <c r="I107" s="52">
        <f>SUM(I104:I106)</f>
        <v>47446</v>
      </c>
      <c r="J107" s="52">
        <f>SUM(J104:J106)</f>
        <v>46394</v>
      </c>
      <c r="K107" s="21">
        <f>IF(J107&gt;0,(J104*K104+J105*K105+J106*K106)/J107,0)</f>
        <v>7.2013644005690394E-2</v>
      </c>
      <c r="L107" s="53">
        <f>L104+L105+L106</f>
        <v>43052.999000000003</v>
      </c>
      <c r="M107" s="54">
        <f>IF(L107&gt;0,N107/L107,0)</f>
        <v>0.75267048962140815</v>
      </c>
      <c r="N107" s="55">
        <f>N104+N105+N106</f>
        <v>32404.721836999997</v>
      </c>
      <c r="O107" s="21">
        <f>IF(L107&gt;0,P107/L107,0)</f>
        <v>0.22199336169357212</v>
      </c>
      <c r="P107" s="55">
        <f>P104+P105+P106</f>
        <v>9557.4799789999997</v>
      </c>
      <c r="Q107" s="21">
        <f>IF(L107&gt;0,R107/L107,0)</f>
        <v>2.5336148685019596E-2</v>
      </c>
      <c r="R107" s="55">
        <f>R104+R105+R106</f>
        <v>1090.797184</v>
      </c>
      <c r="S107" s="21">
        <f>IF(L107&gt;0,T107/L107,0)</f>
        <v>0.1916670450297783</v>
      </c>
      <c r="T107" s="55">
        <f>T104+T105+T106</f>
        <v>8251.8410980000008</v>
      </c>
      <c r="U107" s="21">
        <f>IF(L107&gt;0,V107/L107,0)</f>
        <v>0.53333196091635804</v>
      </c>
      <c r="V107" s="55">
        <f>V104+V105+V106</f>
        <v>22961.540380000002</v>
      </c>
      <c r="W107" s="21">
        <f>IF(L107&gt;0,X107/L107,0)</f>
        <v>0.40999999999999992</v>
      </c>
      <c r="X107" s="55">
        <f>X104+X105+X106</f>
        <v>17651.729589999999</v>
      </c>
      <c r="Y107" s="56">
        <f>IF(L107&gt;0,Z107/L107,0)</f>
        <v>3.3799924056393841E-3</v>
      </c>
      <c r="Z107" s="57">
        <f>SUM(Z104:Z106)</f>
        <v>145.51880966000002</v>
      </c>
      <c r="AA107" s="63">
        <f>IF(L107&gt;0,(AA104*L104+AA105*L105+AA106*L106)/L107,0)</f>
        <v>2.4130078615197049E-4</v>
      </c>
      <c r="AB107" s="56">
        <f>IF(J107&gt;0,(J104*AB104+J105*AB105+J106*AB106)/J107,0)</f>
        <v>2.5997219468034657E-4</v>
      </c>
      <c r="AC107" s="53">
        <f>SUM(AC104:AC106)</f>
        <v>11.193661799999999</v>
      </c>
      <c r="AD107" s="54">
        <f>IF(J107&gt;0,(J104*AD104+J105*AD105+J106*AD106)/J107,0)</f>
        <v>0.22233073673319825</v>
      </c>
      <c r="AE107" s="59">
        <f>SUM(AE104:AE106)</f>
        <v>133.14001690000003</v>
      </c>
      <c r="AF107" s="54">
        <f>IF(AND(Z107&gt;0),((Z104*AF104+Z105*AF105+Z106*AF106)/Z107),0)</f>
        <v>0.92415769893730937</v>
      </c>
      <c r="AG107" s="58">
        <f t="shared" si="7"/>
        <v>0</v>
      </c>
      <c r="AH107" s="52">
        <f>SUM(AH104:AH106)</f>
        <v>653</v>
      </c>
      <c r="AI107" s="169">
        <f>SUM(AI104:AI106)</f>
        <v>654.03300000000002</v>
      </c>
      <c r="AJ107" s="177">
        <f>(AI107+AJ103)-AO107</f>
        <v>2175.4319999999989</v>
      </c>
      <c r="AK107" s="21">
        <f>IF(AH107&gt;0,(AK104*AH104+AK105*AH105+AK106*AH106)/AH107,0)</f>
        <v>8.2975497702909642E-2</v>
      </c>
      <c r="AL107" s="54">
        <f>IF(J107&gt;0,(AL104*J104+AL105*J105+AL106*J106)/J107,0)</f>
        <v>0</v>
      </c>
      <c r="AM107" s="59">
        <f>SUM(AM104:AM106)</f>
        <v>0</v>
      </c>
      <c r="AN107" s="70"/>
      <c r="AO107" s="57">
        <f>SUM(AO104:AO106)</f>
        <v>0</v>
      </c>
      <c r="AP107" s="124"/>
      <c r="AQ107" s="125">
        <f>AP106</f>
        <v>2167.579999999999</v>
      </c>
      <c r="AR107" s="52">
        <f>SUM(AR104:AR106)</f>
        <v>0</v>
      </c>
      <c r="AS107" s="71"/>
      <c r="AT107" s="72"/>
      <c r="AU107" s="72"/>
      <c r="AV107" s="72"/>
      <c r="AW107" s="72"/>
    </row>
    <row r="108" spans="1:49" x14ac:dyDescent="0.2">
      <c r="A108" s="196">
        <v>27</v>
      </c>
      <c r="B108" s="23">
        <v>1</v>
      </c>
      <c r="C108" s="11" t="s">
        <v>53</v>
      </c>
      <c r="D108" s="12">
        <v>5742</v>
      </c>
      <c r="E108" s="12">
        <v>1</v>
      </c>
      <c r="F108" s="12">
        <v>8174</v>
      </c>
      <c r="G108" s="13">
        <v>0.8</v>
      </c>
      <c r="H108" s="13">
        <v>3.4</v>
      </c>
      <c r="I108" s="12">
        <v>9699</v>
      </c>
      <c r="J108" s="12">
        <v>14891</v>
      </c>
      <c r="K108" s="14">
        <v>7.0000000000000007E-2</v>
      </c>
      <c r="L108" s="25">
        <f>J108*(1-K108)</f>
        <v>13848.63</v>
      </c>
      <c r="M108" s="15">
        <v>0.84199999999999997</v>
      </c>
      <c r="N108" s="26">
        <f>L108*M108</f>
        <v>11660.54646</v>
      </c>
      <c r="O108" s="14">
        <v>0.14499999999999999</v>
      </c>
      <c r="P108" s="26">
        <f>L108*O108</f>
        <v>2008.0513499999997</v>
      </c>
      <c r="Q108" s="16">
        <v>1.2999999999999999E-2</v>
      </c>
      <c r="R108" s="26">
        <f>L108*Q108</f>
        <v>180.03218999999999</v>
      </c>
      <c r="S108" s="16">
        <v>0.20100000000000001</v>
      </c>
      <c r="T108" s="26">
        <f>L108*S108</f>
        <v>2783.5746300000001</v>
      </c>
      <c r="U108" s="16">
        <v>0.51800000000000002</v>
      </c>
      <c r="V108" s="26">
        <f>L108*U108</f>
        <v>7173.5903399999997</v>
      </c>
      <c r="W108" s="16">
        <v>0.42</v>
      </c>
      <c r="X108" s="26">
        <f>W108*L108</f>
        <v>5816.4245999999994</v>
      </c>
      <c r="Y108" s="17">
        <v>3.2499999999999999E-3</v>
      </c>
      <c r="Z108" s="61">
        <f>L108*Y108</f>
        <v>45.008047499999996</v>
      </c>
      <c r="AA108" s="28">
        <f>IF(J108&gt;0,(AC108+AM108)/J108,0)</f>
        <v>2.4179999999999997E-4</v>
      </c>
      <c r="AB108" s="17">
        <v>2.5999999999999998E-4</v>
      </c>
      <c r="AC108" s="25">
        <f>AB108*L108</f>
        <v>3.6006437999999994</v>
      </c>
      <c r="AD108" s="141">
        <v>0.2157</v>
      </c>
      <c r="AE108" s="31">
        <f>AH108*(1-AK108)*AD108</f>
        <v>41.598607800000003</v>
      </c>
      <c r="AF108" s="29">
        <f>IF(AND(AD108&gt;0,AB108&gt;0,Y108&gt;0),((Y108-AB108)*AD108)/((AD108-AB108)*Y108),0)</f>
        <v>0.92111028592647626</v>
      </c>
      <c r="AG108" s="62">
        <f t="shared" si="7"/>
        <v>0</v>
      </c>
      <c r="AH108" s="12">
        <v>211</v>
      </c>
      <c r="AI108" s="170">
        <v>211.202</v>
      </c>
      <c r="AJ108" s="174"/>
      <c r="AK108" s="14">
        <v>8.5999999999999993E-2</v>
      </c>
      <c r="AL108" s="15"/>
      <c r="AM108" s="31">
        <f t="shared" si="8"/>
        <v>0</v>
      </c>
      <c r="AN108" s="19">
        <v>1.75</v>
      </c>
      <c r="AO108" s="19">
        <v>1003.88</v>
      </c>
      <c r="AP108" s="119">
        <f>AP106+AH108-AO108</f>
        <v>1374.6999999999989</v>
      </c>
      <c r="AQ108" s="120"/>
      <c r="AR108" s="12"/>
      <c r="AS108" s="32"/>
      <c r="AT108" s="20"/>
      <c r="AU108" s="20"/>
      <c r="AV108" s="20"/>
      <c r="AW108" s="20"/>
    </row>
    <row r="109" spans="1:49" x14ac:dyDescent="0.2">
      <c r="A109" s="197"/>
      <c r="B109" s="34">
        <v>2</v>
      </c>
      <c r="C109" s="11" t="s">
        <v>54</v>
      </c>
      <c r="D109" s="35">
        <v>20136</v>
      </c>
      <c r="E109" s="44">
        <v>2</v>
      </c>
      <c r="F109" s="35">
        <v>16088</v>
      </c>
      <c r="G109" s="36">
        <v>1.2</v>
      </c>
      <c r="H109" s="38">
        <v>2.7</v>
      </c>
      <c r="I109" s="35">
        <v>17050</v>
      </c>
      <c r="J109" s="35">
        <v>15143</v>
      </c>
      <c r="K109" s="66">
        <v>7.2999999999999995E-2</v>
      </c>
      <c r="L109" s="38">
        <f>J109*(1-K109)</f>
        <v>14037.561000000002</v>
      </c>
      <c r="M109" s="39">
        <v>0.79600000000000004</v>
      </c>
      <c r="N109" s="26">
        <f>L109*M109</f>
        <v>11173.898556000002</v>
      </c>
      <c r="O109" s="37">
        <v>0.14000000000000001</v>
      </c>
      <c r="P109" s="26">
        <f>L109*O109</f>
        <v>1965.2585400000005</v>
      </c>
      <c r="Q109" s="40">
        <v>6.4000000000000001E-2</v>
      </c>
      <c r="R109" s="26">
        <f>L109*Q109</f>
        <v>898.40390400000013</v>
      </c>
      <c r="S109" s="40">
        <v>0.17799999999999999</v>
      </c>
      <c r="T109" s="26">
        <f>L109*S109</f>
        <v>2498.6858580000003</v>
      </c>
      <c r="U109" s="40">
        <v>0.55300000000000005</v>
      </c>
      <c r="V109" s="26">
        <f>L109*U109</f>
        <v>7762.7712330000013</v>
      </c>
      <c r="W109" s="40">
        <v>0.4</v>
      </c>
      <c r="X109" s="26">
        <f>W109*L109</f>
        <v>5615.0244000000012</v>
      </c>
      <c r="Y109" s="41">
        <v>3.2599999999999999E-3</v>
      </c>
      <c r="Z109" s="18">
        <f>L109*Y109</f>
        <v>45.762448860000006</v>
      </c>
      <c r="AA109" s="28">
        <f>IF(J109&gt;0,(AC109+AM109)/J109,0)</f>
        <v>2.3175000000000002E-4</v>
      </c>
      <c r="AB109" s="41">
        <v>2.5000000000000001E-4</v>
      </c>
      <c r="AC109" s="38">
        <f>AB109*L109</f>
        <v>3.5093902500000005</v>
      </c>
      <c r="AD109" s="29">
        <v>0.215</v>
      </c>
      <c r="AE109" s="42">
        <f>AH109*(1-AK109)*AD109</f>
        <v>40.219619999999999</v>
      </c>
      <c r="AF109" s="29">
        <f>IF(AND(AD109&gt;0,AB109&gt;0,Y109&gt;0),((Y109-AB109)*AD109)/((AD109-AB109)*Y109),0)</f>
        <v>0.92438775291571729</v>
      </c>
      <c r="AG109" s="30">
        <f t="shared" si="7"/>
        <v>0</v>
      </c>
      <c r="AH109" s="35">
        <v>204</v>
      </c>
      <c r="AI109" s="167">
        <v>204</v>
      </c>
      <c r="AJ109" s="175"/>
      <c r="AK109" s="66">
        <v>8.3000000000000004E-2</v>
      </c>
      <c r="AL109" s="67"/>
      <c r="AM109" s="42">
        <f t="shared" si="8"/>
        <v>0</v>
      </c>
      <c r="AN109" s="18">
        <v>1.68</v>
      </c>
      <c r="AO109" s="18"/>
      <c r="AP109" s="122">
        <f>AP108+AH109-AO109</f>
        <v>1578.6999999999989</v>
      </c>
      <c r="AQ109" s="123"/>
      <c r="AR109" s="44"/>
      <c r="AS109" s="49"/>
      <c r="AT109" s="42"/>
      <c r="AU109" s="42"/>
      <c r="AV109" s="42"/>
      <c r="AW109" s="42"/>
    </row>
    <row r="110" spans="1:49" x14ac:dyDescent="0.2">
      <c r="A110" s="197"/>
      <c r="B110" s="34">
        <v>3</v>
      </c>
      <c r="C110" s="11" t="s">
        <v>50</v>
      </c>
      <c r="D110" s="44">
        <v>17000</v>
      </c>
      <c r="E110" s="44">
        <v>3</v>
      </c>
      <c r="F110" s="44">
        <v>16628</v>
      </c>
      <c r="G110" s="38">
        <v>0.7</v>
      </c>
      <c r="H110" s="38">
        <v>3.3</v>
      </c>
      <c r="I110" s="44">
        <v>16629</v>
      </c>
      <c r="J110" s="44">
        <v>15128</v>
      </c>
      <c r="K110" s="66">
        <v>0.08</v>
      </c>
      <c r="L110" s="38">
        <f>J110*(1-K110)</f>
        <v>13917.76</v>
      </c>
      <c r="M110" s="29">
        <v>0.78500000000000003</v>
      </c>
      <c r="N110" s="26">
        <f>L110*M110</f>
        <v>10925.4416</v>
      </c>
      <c r="O110" s="40">
        <v>0.157</v>
      </c>
      <c r="P110" s="26">
        <f>L110*O110</f>
        <v>2185.0883199999998</v>
      </c>
      <c r="Q110" s="40">
        <v>5.8000000000000003E-2</v>
      </c>
      <c r="R110" s="26">
        <f>L110*Q110</f>
        <v>807.23008000000004</v>
      </c>
      <c r="S110" s="40">
        <v>0.18</v>
      </c>
      <c r="T110" s="26">
        <f>L110*S110</f>
        <v>2505.1968000000002</v>
      </c>
      <c r="U110" s="40">
        <v>0.54600000000000004</v>
      </c>
      <c r="V110" s="26">
        <f>L110*U110</f>
        <v>7599.0969600000008</v>
      </c>
      <c r="W110" s="40">
        <v>0.4</v>
      </c>
      <c r="X110" s="26">
        <f>W110*L110</f>
        <v>5567.1040000000003</v>
      </c>
      <c r="Y110" s="48">
        <v>3.2799999999999999E-3</v>
      </c>
      <c r="Z110" s="18">
        <f>L110*Y110</f>
        <v>45.650252799999997</v>
      </c>
      <c r="AA110" s="28">
        <f>IF(J110&gt;0,(AC110+AM110)/J110,0)</f>
        <v>3.1575225806451611E-3</v>
      </c>
      <c r="AB110" s="48">
        <v>2.5999999999999998E-4</v>
      </c>
      <c r="AC110" s="38">
        <f>AB110*L110</f>
        <v>3.6186175999999999</v>
      </c>
      <c r="AD110" s="29">
        <v>0.20749999999999999</v>
      </c>
      <c r="AE110" s="42">
        <f>AH110*(1-AK110)*AD110</f>
        <v>42.529200000000003</v>
      </c>
      <c r="AF110" s="29">
        <f>IF(AND(AD110&gt;0,AB110&gt;0,Y110&gt;0),((Y110-AB110)*AD110)/((AD110-AB110)*Y110),0)</f>
        <v>0.92188684263796894</v>
      </c>
      <c r="AG110" s="30">
        <f t="shared" si="7"/>
        <v>0.91876596514171605</v>
      </c>
      <c r="AH110" s="44">
        <v>224</v>
      </c>
      <c r="AI110" s="168">
        <v>224.89</v>
      </c>
      <c r="AJ110" s="176"/>
      <c r="AK110" s="66">
        <v>8.5000000000000006E-2</v>
      </c>
      <c r="AL110" s="67">
        <v>0.21540000000000001</v>
      </c>
      <c r="AM110" s="42">
        <f t="shared" si="8"/>
        <v>44.148384</v>
      </c>
      <c r="AN110" s="18">
        <v>1.7</v>
      </c>
      <c r="AO110" s="18"/>
      <c r="AP110" s="122">
        <f>AP109+AH110-AO110</f>
        <v>1802.6999999999989</v>
      </c>
      <c r="AQ110" s="123"/>
      <c r="AR110" s="44"/>
      <c r="AS110" s="49"/>
      <c r="AT110" s="42"/>
      <c r="AU110" s="42"/>
      <c r="AV110" s="42"/>
      <c r="AW110" s="42"/>
    </row>
    <row r="111" spans="1:49" s="22" customFormat="1" ht="13.5" thickBot="1" x14ac:dyDescent="0.25">
      <c r="A111" s="198"/>
      <c r="B111" s="50" t="s">
        <v>38</v>
      </c>
      <c r="C111" s="51"/>
      <c r="D111" s="52">
        <f>SUM(D108:D110)</f>
        <v>42878</v>
      </c>
      <c r="E111" s="68"/>
      <c r="F111" s="52">
        <f>SUM(F108:F110)</f>
        <v>40890</v>
      </c>
      <c r="G111" s="53"/>
      <c r="H111" s="69"/>
      <c r="I111" s="52">
        <f>SUM(I108:I110)</f>
        <v>43378</v>
      </c>
      <c r="J111" s="52">
        <f>SUM(J108:J110)</f>
        <v>45162</v>
      </c>
      <c r="K111" s="21">
        <f>IF(J111&gt;0,(J108*K108+J109*K109+J110*K110)/J111,0)</f>
        <v>7.4355630840086798E-2</v>
      </c>
      <c r="L111" s="53">
        <f>L108+L109+L110</f>
        <v>41803.951000000001</v>
      </c>
      <c r="M111" s="54">
        <f>IF(L111&gt;0,N111/L111,0)</f>
        <v>0.807576456493311</v>
      </c>
      <c r="N111" s="55">
        <f>N108+N109+N110</f>
        <v>33759.886616000003</v>
      </c>
      <c r="O111" s="21">
        <f>IF(L111&gt;0,P111/L111,0)</f>
        <v>0.14731617616717615</v>
      </c>
      <c r="P111" s="55">
        <f>P108+P109+P110</f>
        <v>6158.3982100000003</v>
      </c>
      <c r="Q111" s="21">
        <f>IF(L111&gt;0,R111/L111,0)</f>
        <v>4.5107367339512962E-2</v>
      </c>
      <c r="R111" s="55">
        <f>R108+R109+R110</f>
        <v>1885.6661740000002</v>
      </c>
      <c r="S111" s="21">
        <f>IF(L111&gt;0,T111/L111,0)</f>
        <v>0.18628519797088078</v>
      </c>
      <c r="T111" s="55">
        <f>T108+T109+T110</f>
        <v>7787.4572879999996</v>
      </c>
      <c r="U111" s="21">
        <f>IF(L111&gt;0,V111/L111,0)</f>
        <v>0.5390748480448655</v>
      </c>
      <c r="V111" s="55">
        <f>V108+V109+V110</f>
        <v>22535.458533000005</v>
      </c>
      <c r="W111" s="21">
        <f>IF(L111&gt;0,X111/L111,0)</f>
        <v>0.40662551250239481</v>
      </c>
      <c r="X111" s="55">
        <f>X108+X109+X110</f>
        <v>16998.553</v>
      </c>
      <c r="Y111" s="56">
        <f>IF(L111&gt;0,Z111/L111,0)</f>
        <v>3.2633458296800703E-3</v>
      </c>
      <c r="Z111" s="57">
        <f>SUM(Z108:Z110)</f>
        <v>136.42074916000001</v>
      </c>
      <c r="AA111" s="63">
        <f>IF(L111&gt;0,(AA108*L108+AA109*L109+AA110*L110)/L111,0)</f>
        <v>1.2091547272110714E-3</v>
      </c>
      <c r="AB111" s="56">
        <f>IF(J111&gt;0,(J108*AB108+J109*AB109+J110*AB110)/J111,0)</f>
        <v>2.5664695983348832E-4</v>
      </c>
      <c r="AC111" s="53">
        <f>SUM(AC108:AC110)</f>
        <v>10.72865165</v>
      </c>
      <c r="AD111" s="54">
        <f>IF(J111&gt;0,(J108*AD108+J109*AD109+J110*AD110)/J111,0)</f>
        <v>0.21271851778043488</v>
      </c>
      <c r="AE111" s="59">
        <f>SUM(AE108:AE110)</f>
        <v>124.34742780000001</v>
      </c>
      <c r="AF111" s="54">
        <f>IF(AND(Z111&gt;0),((Z108*AF108+Z109*AF109+Z110*AF110)/Z111),0)</f>
        <v>0.92246957274186503</v>
      </c>
      <c r="AG111" s="58">
        <f t="shared" si="7"/>
        <v>0.79055880634574005</v>
      </c>
      <c r="AH111" s="52">
        <f>SUM(AH108:AH110)</f>
        <v>639</v>
      </c>
      <c r="AI111" s="169">
        <f>SUM(AI108:AI110)</f>
        <v>640.09199999999998</v>
      </c>
      <c r="AJ111" s="177">
        <f>(AI111+AJ107)-AO111</f>
        <v>1811.6439999999989</v>
      </c>
      <c r="AK111" s="21">
        <f>IF(AH111&gt;0,(AK108*AH108+AK109*AH109+AK110*AH110)/AH111,0)</f>
        <v>8.4691705790297347E-2</v>
      </c>
      <c r="AL111" s="54">
        <f>IF(J111&gt;0,(AL108*J108+AL109*J109+AL110*J110)/J111,0)</f>
        <v>7.2152942739471246E-2</v>
      </c>
      <c r="AM111" s="59">
        <f>SUM(AM108:AM110)</f>
        <v>44.148384</v>
      </c>
      <c r="AN111" s="70"/>
      <c r="AO111" s="57">
        <f>SUM(AO108:AO110)</f>
        <v>1003.88</v>
      </c>
      <c r="AP111" s="124"/>
      <c r="AQ111" s="125">
        <f>AP110</f>
        <v>1802.6999999999989</v>
      </c>
      <c r="AR111" s="52">
        <f>SUM(AR108:AR110)</f>
        <v>0</v>
      </c>
      <c r="AS111" s="71"/>
      <c r="AT111" s="72"/>
      <c r="AU111" s="72"/>
      <c r="AV111" s="72"/>
      <c r="AW111" s="72"/>
    </row>
    <row r="112" spans="1:49" x14ac:dyDescent="0.2">
      <c r="A112" s="196">
        <v>28</v>
      </c>
      <c r="B112" s="23">
        <v>1</v>
      </c>
      <c r="C112" s="11" t="s">
        <v>53</v>
      </c>
      <c r="D112" s="12">
        <v>6735</v>
      </c>
      <c r="E112" s="12">
        <v>1</v>
      </c>
      <c r="F112" s="12">
        <v>5768</v>
      </c>
      <c r="G112" s="13">
        <v>0.6</v>
      </c>
      <c r="H112" s="13">
        <v>2.7</v>
      </c>
      <c r="I112" s="12">
        <v>6109</v>
      </c>
      <c r="J112" s="12">
        <v>13777</v>
      </c>
      <c r="K112" s="14">
        <v>0.08</v>
      </c>
      <c r="L112" s="25">
        <f>J112*(1-K112)</f>
        <v>12674.84</v>
      </c>
      <c r="M112" s="15">
        <v>0.91500000000000004</v>
      </c>
      <c r="N112" s="26">
        <f>L112*M112</f>
        <v>11597.4786</v>
      </c>
      <c r="O112" s="14">
        <v>8.3000000000000004E-2</v>
      </c>
      <c r="P112" s="26">
        <f>L112*O112</f>
        <v>1052.01172</v>
      </c>
      <c r="Q112" s="16">
        <v>2E-3</v>
      </c>
      <c r="R112" s="26">
        <f>L112*Q112</f>
        <v>25.349679999999999</v>
      </c>
      <c r="S112" s="16">
        <v>0.188</v>
      </c>
      <c r="T112" s="26">
        <f>L112*S112</f>
        <v>2382.8699200000001</v>
      </c>
      <c r="U112" s="16">
        <v>0.49399999999999999</v>
      </c>
      <c r="V112" s="26">
        <f>L112*U112</f>
        <v>6261.3709600000002</v>
      </c>
      <c r="W112" s="16">
        <v>0.4</v>
      </c>
      <c r="X112" s="26">
        <f>W112*L112</f>
        <v>5069.9360000000006</v>
      </c>
      <c r="Y112" s="17">
        <v>3.4199999999999999E-3</v>
      </c>
      <c r="Z112" s="61">
        <f>L112*Y112</f>
        <v>43.347952800000002</v>
      </c>
      <c r="AA112" s="28">
        <f>IF(J112&gt;0,(AC112+AM112)/J112,0)</f>
        <v>3.0844218117151777E-3</v>
      </c>
      <c r="AB112" s="17">
        <v>2.7E-4</v>
      </c>
      <c r="AC112" s="25">
        <f>AB112*L112</f>
        <v>3.4222068000000001</v>
      </c>
      <c r="AD112" s="141">
        <v>0.21510000000000001</v>
      </c>
      <c r="AE112" s="31">
        <f>AH112*(1-AK112)*AD112</f>
        <v>40.347382500000009</v>
      </c>
      <c r="AF112" s="29">
        <f>IF(AND(AD112&gt;0,AB112&gt;0,Y112&gt;0),((Y112-AB112)*AD112)/((AD112-AB112)*Y112),0)</f>
        <v>0.92221021762617694</v>
      </c>
      <c r="AG112" s="62">
        <f t="shared" si="7"/>
        <v>0.91364761141610096</v>
      </c>
      <c r="AH112" s="12">
        <v>205</v>
      </c>
      <c r="AI112" s="170">
        <v>205.416</v>
      </c>
      <c r="AJ112" s="174"/>
      <c r="AK112" s="14">
        <v>8.5000000000000006E-2</v>
      </c>
      <c r="AL112" s="15">
        <v>0.20830000000000001</v>
      </c>
      <c r="AM112" s="31">
        <f t="shared" si="8"/>
        <v>39.071872500000005</v>
      </c>
      <c r="AN112" s="19">
        <v>1.6</v>
      </c>
      <c r="AO112" s="19">
        <v>1003.86</v>
      </c>
      <c r="AP112" s="119">
        <f>AP110+AH112-AO112</f>
        <v>1003.8399999999989</v>
      </c>
      <c r="AQ112" s="120"/>
      <c r="AR112" s="12"/>
      <c r="AS112" s="32"/>
      <c r="AT112" s="20"/>
      <c r="AU112" s="20"/>
      <c r="AV112" s="20"/>
      <c r="AW112" s="20"/>
    </row>
    <row r="113" spans="1:49" x14ac:dyDescent="0.2">
      <c r="A113" s="197"/>
      <c r="B113" s="34">
        <v>2</v>
      </c>
      <c r="C113" s="11" t="s">
        <v>54</v>
      </c>
      <c r="D113" s="35">
        <v>19090</v>
      </c>
      <c r="E113" s="35">
        <v>1</v>
      </c>
      <c r="F113" s="35">
        <v>12279</v>
      </c>
      <c r="G113" s="36">
        <v>1.1000000000000001</v>
      </c>
      <c r="H113" s="36">
        <v>3.6</v>
      </c>
      <c r="I113" s="35">
        <v>6600</v>
      </c>
      <c r="J113" s="35">
        <v>13816</v>
      </c>
      <c r="K113" s="37">
        <v>7.8E-2</v>
      </c>
      <c r="L113" s="38">
        <f>J113*(1-K113)</f>
        <v>12738.352000000001</v>
      </c>
      <c r="M113" s="39">
        <v>0.81299999999999994</v>
      </c>
      <c r="N113" s="26">
        <f>L113*M113</f>
        <v>10356.280176</v>
      </c>
      <c r="O113" s="37">
        <v>0.127</v>
      </c>
      <c r="P113" s="26">
        <f>L113*O113</f>
        <v>1617.770704</v>
      </c>
      <c r="Q113" s="40">
        <v>0.06</v>
      </c>
      <c r="R113" s="26">
        <f>L113*Q113</f>
        <v>764.30111999999997</v>
      </c>
      <c r="S113" s="40">
        <v>0.2</v>
      </c>
      <c r="T113" s="26">
        <f>L113*S113</f>
        <v>2547.6704000000004</v>
      </c>
      <c r="U113" s="40">
        <v>0.52300000000000002</v>
      </c>
      <c r="V113" s="26">
        <f>L113*U113</f>
        <v>6662.158096000001</v>
      </c>
      <c r="W113" s="40">
        <v>0.41</v>
      </c>
      <c r="X113" s="26">
        <f>W113*L113</f>
        <v>5222.7243200000003</v>
      </c>
      <c r="Y113" s="41">
        <v>3.4299999999999999E-3</v>
      </c>
      <c r="Z113" s="18">
        <f>L113*Y113</f>
        <v>43.692547359999999</v>
      </c>
      <c r="AA113" s="28">
        <f>IF(J113&gt;0,(AC113+AM113)/J113,0)</f>
        <v>3.0847777243775336E-3</v>
      </c>
      <c r="AB113" s="41">
        <v>2.7E-4</v>
      </c>
      <c r="AC113" s="38">
        <f>AB113*L113</f>
        <v>3.4393550400000001</v>
      </c>
      <c r="AD113" s="29">
        <v>0.2165</v>
      </c>
      <c r="AE113" s="42">
        <f>AH113*(1-AK113)*AD113</f>
        <v>40.41189</v>
      </c>
      <c r="AF113" s="29">
        <f>IF(AND(AD113&gt;0,AB113&gt;0,Y113&gt;0),((Y113-AB113)*AD113)/((AD113-AB113)*Y113),0)</f>
        <v>0.92243317739222985</v>
      </c>
      <c r="AG113" s="30">
        <f t="shared" si="7"/>
        <v>0.91364868516259956</v>
      </c>
      <c r="AH113" s="35">
        <v>204</v>
      </c>
      <c r="AI113" s="167">
        <v>204.41399999999999</v>
      </c>
      <c r="AJ113" s="175"/>
      <c r="AK113" s="66">
        <v>8.5000000000000006E-2</v>
      </c>
      <c r="AL113" s="67">
        <v>0.2099</v>
      </c>
      <c r="AM113" s="42">
        <f t="shared" si="8"/>
        <v>39.179934000000003</v>
      </c>
      <c r="AN113" s="18">
        <v>1.65</v>
      </c>
      <c r="AO113" s="18"/>
      <c r="AP113" s="122">
        <f>AP112+AH113-AO113</f>
        <v>1207.8399999999988</v>
      </c>
      <c r="AQ113" s="123"/>
      <c r="AR113" s="44"/>
      <c r="AS113" s="49"/>
      <c r="AT113" s="42"/>
      <c r="AU113" s="42"/>
      <c r="AV113" s="42"/>
      <c r="AW113" s="42"/>
    </row>
    <row r="114" spans="1:49" x14ac:dyDescent="0.2">
      <c r="A114" s="197"/>
      <c r="B114" s="34">
        <v>3</v>
      </c>
      <c r="C114" s="47" t="s">
        <v>51</v>
      </c>
      <c r="D114" s="44">
        <v>15200</v>
      </c>
      <c r="E114" s="44">
        <v>1</v>
      </c>
      <c r="F114" s="44">
        <v>15240</v>
      </c>
      <c r="G114" s="38">
        <v>0.9</v>
      </c>
      <c r="H114" s="38">
        <v>3.8</v>
      </c>
      <c r="I114" s="44">
        <v>14704</v>
      </c>
      <c r="J114" s="44">
        <v>13215</v>
      </c>
      <c r="K114" s="40">
        <v>7.1999999999999995E-2</v>
      </c>
      <c r="L114" s="38">
        <f>J114*(1-K114)</f>
        <v>12263.52</v>
      </c>
      <c r="M114" s="29">
        <v>0.69899999999999995</v>
      </c>
      <c r="N114" s="26">
        <f>L114*M114</f>
        <v>8572.2004799999995</v>
      </c>
      <c r="O114" s="40">
        <v>0.16200000000000001</v>
      </c>
      <c r="P114" s="26">
        <f>L114*O114</f>
        <v>1986.6902400000001</v>
      </c>
      <c r="Q114" s="40">
        <v>0.13900000000000001</v>
      </c>
      <c r="R114" s="26">
        <f>L114*Q114</f>
        <v>1704.6292800000001</v>
      </c>
      <c r="S114" s="40">
        <v>0.19400000000000001</v>
      </c>
      <c r="T114" s="26">
        <f>L114*S114</f>
        <v>2379.1228800000004</v>
      </c>
      <c r="U114" s="40">
        <v>0.51600000000000001</v>
      </c>
      <c r="V114" s="26">
        <f>L114*U114</f>
        <v>6327.9763200000007</v>
      </c>
      <c r="W114" s="40">
        <v>0.4</v>
      </c>
      <c r="X114" s="26">
        <f>W114*L114</f>
        <v>4905.4080000000004</v>
      </c>
      <c r="Y114" s="48">
        <v>3.3899999999999998E-3</v>
      </c>
      <c r="Z114" s="18">
        <f>L114*Y114</f>
        <v>41.573332799999996</v>
      </c>
      <c r="AA114" s="28">
        <f>IF(J114&gt;0,(AC114+AM114)/J114,0)</f>
        <v>3.1240455694286798E-3</v>
      </c>
      <c r="AB114" s="48">
        <v>2.7999999999999998E-4</v>
      </c>
      <c r="AC114" s="38">
        <f>AB114*L114</f>
        <v>3.4337855999999998</v>
      </c>
      <c r="AD114" s="29">
        <v>0.218</v>
      </c>
      <c r="AE114" s="42">
        <f>AH114*(1-AK114)*AD114</f>
        <v>39.651147999999999</v>
      </c>
      <c r="AF114" s="29">
        <f>IF(AND(AD114&gt;0,AB114&gt;0,Y114&gt;0),((Y114-AB114)*AD114)/((AD114-AB114)*Y114),0)</f>
        <v>0.91858396240577478</v>
      </c>
      <c r="AG114" s="30">
        <f t="shared" si="7"/>
        <v>0.91159918926721939</v>
      </c>
      <c r="AH114" s="44">
        <v>199</v>
      </c>
      <c r="AI114" s="168">
        <v>199.68</v>
      </c>
      <c r="AJ114" s="176"/>
      <c r="AK114" s="66">
        <v>8.5999999999999993E-2</v>
      </c>
      <c r="AL114" s="67">
        <v>0.20810000000000001</v>
      </c>
      <c r="AM114" s="42">
        <f t="shared" si="8"/>
        <v>37.8504766</v>
      </c>
      <c r="AN114" s="18">
        <v>1.6</v>
      </c>
      <c r="AO114" s="18"/>
      <c r="AP114" s="122">
        <f>AP113+AH114-AO114</f>
        <v>1406.8399999999988</v>
      </c>
      <c r="AQ114" s="123"/>
      <c r="AR114" s="44"/>
      <c r="AS114" s="49"/>
      <c r="AT114" s="42"/>
      <c r="AU114" s="42"/>
      <c r="AV114" s="42"/>
      <c r="AW114" s="42"/>
    </row>
    <row r="115" spans="1:49" s="22" customFormat="1" ht="13.5" thickBot="1" x14ac:dyDescent="0.25">
      <c r="A115" s="198"/>
      <c r="B115" s="50" t="s">
        <v>38</v>
      </c>
      <c r="C115" s="51"/>
      <c r="D115" s="52">
        <f>SUM(D112:D114)</f>
        <v>41025</v>
      </c>
      <c r="E115" s="68"/>
      <c r="F115" s="52">
        <f>SUM(F112:F114)</f>
        <v>33287</v>
      </c>
      <c r="G115" s="53"/>
      <c r="H115" s="69"/>
      <c r="I115" s="52">
        <f>SUM(I112:I114)</f>
        <v>27413</v>
      </c>
      <c r="J115" s="52">
        <f>SUM(J112:J114)</f>
        <v>40808</v>
      </c>
      <c r="K115" s="21">
        <f>IF(J115&gt;0,(J112*K112+J113*K113+J114*K114)/J115,0)</f>
        <v>7.6732209370711624E-2</v>
      </c>
      <c r="L115" s="53">
        <f>L112+L113+L114</f>
        <v>37676.712</v>
      </c>
      <c r="M115" s="54">
        <f>IF(L115&gt;0,N115/L115,0)</f>
        <v>0.81020762257598278</v>
      </c>
      <c r="N115" s="55">
        <f>N112+N113+N114</f>
        <v>30525.959256000002</v>
      </c>
      <c r="O115" s="21">
        <f>IF(L115&gt;0,P115/L115,0)</f>
        <v>0.12359020776547593</v>
      </c>
      <c r="P115" s="55">
        <f>P112+P113+P114</f>
        <v>4656.4726639999999</v>
      </c>
      <c r="Q115" s="21">
        <f>IF(L115&gt;0,R115/L115,0)</f>
        <v>6.6202169658541324E-2</v>
      </c>
      <c r="R115" s="55">
        <f>R112+R113+R114</f>
        <v>2494.28008</v>
      </c>
      <c r="S115" s="21">
        <f>IF(L115&gt;0,T115/L115,0)</f>
        <v>0.194010114258378</v>
      </c>
      <c r="T115" s="55">
        <f>T112+T113+T114</f>
        <v>7309.6632000000009</v>
      </c>
      <c r="U115" s="21">
        <f>IF(L115&gt;0,V115/L115,0)</f>
        <v>0.51096564307416215</v>
      </c>
      <c r="V115" s="55">
        <f>V112+V113+V114</f>
        <v>19251.505376000001</v>
      </c>
      <c r="W115" s="21">
        <f>IF(L115&gt;0,X115/L115,0)</f>
        <v>0.40338096169326032</v>
      </c>
      <c r="X115" s="55">
        <f>X112+X113+X114</f>
        <v>15198.068320000002</v>
      </c>
      <c r="Y115" s="56">
        <f>IF(L115&gt;0,Z115/L115,0)</f>
        <v>3.4136161605609321E-3</v>
      </c>
      <c r="Z115" s="57">
        <f>SUM(Z112:Z114)</f>
        <v>128.61383296</v>
      </c>
      <c r="AA115" s="63">
        <f>IF(L115&gt;0,(AA112*L112+AA113*L113+AA114*L114)/L115,0)</f>
        <v>3.0974394148958646E-3</v>
      </c>
      <c r="AB115" s="56">
        <f>IF(J115&gt;0,(J112*AB112+J113*AB113+J114*AB114)/J115,0)</f>
        <v>2.7323833562046661E-4</v>
      </c>
      <c r="AC115" s="53">
        <f>SUM(AC112:AC114)</f>
        <v>10.29534744</v>
      </c>
      <c r="AD115" s="54">
        <f>IF(J115&gt;0,(J112*AD112+J113*AD113+J114*AD114)/J115,0)</f>
        <v>0.21651310282297589</v>
      </c>
      <c r="AE115" s="59">
        <f>SUM(AE112:AE114)</f>
        <v>120.41042050000001</v>
      </c>
      <c r="AF115" s="54">
        <f>IF(AND(Z115&gt;0),((Z112*AF112+Z113*AF113+Z114*AF114)/Z115),0)</f>
        <v>0.92111380496423789</v>
      </c>
      <c r="AG115" s="58">
        <f t="shared" si="7"/>
        <v>0.91298060690292016</v>
      </c>
      <c r="AH115" s="52">
        <f>SUM(AH112:AH114)</f>
        <v>608</v>
      </c>
      <c r="AI115" s="169">
        <f>SUM(AI112:AI114)</f>
        <v>609.51</v>
      </c>
      <c r="AJ115" s="177">
        <f>(AI115+AJ111)-AO115</f>
        <v>1417.2939999999985</v>
      </c>
      <c r="AK115" s="21">
        <f>IF(AH115&gt;0,(AK112*AH112+AK113*AH113+AK114*AH114)/AH115,0)</f>
        <v>8.532730263157895E-2</v>
      </c>
      <c r="AL115" s="54">
        <f>IF(J115&gt;0,(AL112*J112+AL113*J113+AL114*J114)/J115,0)</f>
        <v>0.20877693099392278</v>
      </c>
      <c r="AM115" s="59">
        <f>SUM(AM112:AM114)</f>
        <v>116.10228310000002</v>
      </c>
      <c r="AN115" s="70"/>
      <c r="AO115" s="57">
        <f>SUM(AO112:AO114)</f>
        <v>1003.86</v>
      </c>
      <c r="AP115" s="124"/>
      <c r="AQ115" s="125">
        <f>AP114</f>
        <v>1406.8399999999988</v>
      </c>
      <c r="AR115" s="52">
        <f>SUM(AR112:AR114)</f>
        <v>0</v>
      </c>
      <c r="AS115" s="71"/>
      <c r="AT115" s="72"/>
      <c r="AU115" s="72"/>
      <c r="AV115" s="72"/>
      <c r="AW115" s="72"/>
    </row>
    <row r="116" spans="1:49" x14ac:dyDescent="0.2">
      <c r="A116" s="197">
        <v>29</v>
      </c>
      <c r="B116" s="34">
        <v>1</v>
      </c>
      <c r="C116" s="11" t="s">
        <v>49</v>
      </c>
      <c r="D116" s="12">
        <v>4123</v>
      </c>
      <c r="E116" s="73">
        <v>1</v>
      </c>
      <c r="F116" s="12">
        <v>10722</v>
      </c>
      <c r="G116" s="74">
        <v>0.6</v>
      </c>
      <c r="H116" s="74">
        <v>3.7</v>
      </c>
      <c r="I116" s="12">
        <v>10890</v>
      </c>
      <c r="J116" s="12">
        <v>14469</v>
      </c>
      <c r="K116" s="14">
        <v>7.1999999999999995E-2</v>
      </c>
      <c r="L116" s="25">
        <f t="shared" ref="L116:L126" si="9">J116*(1-K116)</f>
        <v>13427.232</v>
      </c>
      <c r="M116" s="15">
        <v>0.72</v>
      </c>
      <c r="N116" s="26">
        <f>L116*M116</f>
        <v>9667.607039999999</v>
      </c>
      <c r="O116" s="14">
        <v>0.26100000000000001</v>
      </c>
      <c r="P116" s="26">
        <f>L116*O116</f>
        <v>3504.507552</v>
      </c>
      <c r="Q116" s="16">
        <v>1.9E-2</v>
      </c>
      <c r="R116" s="26">
        <f>L116*Q116</f>
        <v>255.11740799999998</v>
      </c>
      <c r="S116" s="16">
        <v>0.20699999999999999</v>
      </c>
      <c r="T116" s="26">
        <f>L116*S116</f>
        <v>2779.4370239999998</v>
      </c>
      <c r="U116" s="16">
        <v>0.503</v>
      </c>
      <c r="V116" s="26">
        <f>L116*U116</f>
        <v>6753.897696</v>
      </c>
      <c r="W116" s="16">
        <v>0.4</v>
      </c>
      <c r="X116" s="26">
        <f>W116*L116</f>
        <v>5370.8928000000005</v>
      </c>
      <c r="Y116" s="17">
        <v>3.3E-3</v>
      </c>
      <c r="Z116" s="61">
        <f>L116*Y116</f>
        <v>44.309865600000002</v>
      </c>
      <c r="AA116" s="28">
        <f>IF(J116&gt;0,(AC116+AM116)/J116,0)</f>
        <v>2.8413853120464439E-3</v>
      </c>
      <c r="AB116" s="17">
        <v>2.9E-4</v>
      </c>
      <c r="AC116" s="25">
        <f>AB116*L116</f>
        <v>3.89389728</v>
      </c>
      <c r="AD116" s="141">
        <v>0.2205</v>
      </c>
      <c r="AE116" s="31">
        <f>AH116*(1-AK116)*AD116</f>
        <v>39.876542999999998</v>
      </c>
      <c r="AF116" s="29">
        <f>IF(AND(AD116&gt;0,AB116&gt;0,Y116&gt;0),((Y116-AB116)*AD116)/((AD116-AB116)*Y116),0)</f>
        <v>0.91332240712377866</v>
      </c>
      <c r="AG116" s="62">
        <f t="shared" si="7"/>
        <v>0.89920420898346398</v>
      </c>
      <c r="AH116" s="12">
        <v>197</v>
      </c>
      <c r="AI116" s="170">
        <v>197.482</v>
      </c>
      <c r="AJ116" s="174"/>
      <c r="AK116" s="14">
        <v>8.2000000000000003E-2</v>
      </c>
      <c r="AL116" s="15">
        <v>0.20580000000000001</v>
      </c>
      <c r="AM116" s="31">
        <f t="shared" ref="AM116:AM126" si="10">AH116*(1-AK116)*AL116</f>
        <v>37.218106800000001</v>
      </c>
      <c r="AN116" s="75">
        <v>1.75</v>
      </c>
      <c r="AO116" s="75">
        <v>752.98</v>
      </c>
      <c r="AP116" s="119">
        <f>AP114+AH116-AO116</f>
        <v>850.85999999999876</v>
      </c>
      <c r="AQ116" s="126"/>
      <c r="AR116" s="12"/>
      <c r="AS116" s="76"/>
      <c r="AT116" s="77"/>
      <c r="AU116" s="77"/>
      <c r="AV116" s="77"/>
      <c r="AW116" s="77"/>
    </row>
    <row r="117" spans="1:49" x14ac:dyDescent="0.2">
      <c r="A117" s="197"/>
      <c r="B117" s="34">
        <v>2</v>
      </c>
      <c r="C117" s="11" t="s">
        <v>54</v>
      </c>
      <c r="D117" s="73">
        <v>24832</v>
      </c>
      <c r="E117" s="44">
        <v>2</v>
      </c>
      <c r="F117" s="35">
        <v>14977</v>
      </c>
      <c r="G117" s="36">
        <v>1.4</v>
      </c>
      <c r="H117" s="38">
        <v>3.3</v>
      </c>
      <c r="I117" s="35">
        <v>15243</v>
      </c>
      <c r="J117" s="35">
        <v>15361</v>
      </c>
      <c r="K117" s="66">
        <v>7.1999999999999995E-2</v>
      </c>
      <c r="L117" s="38">
        <f t="shared" si="9"/>
        <v>14255.008000000002</v>
      </c>
      <c r="M117" s="39">
        <v>0.73799999999999999</v>
      </c>
      <c r="N117" s="26">
        <f>L117*M117</f>
        <v>10520.195904</v>
      </c>
      <c r="O117" s="37">
        <v>0.14799999999999999</v>
      </c>
      <c r="P117" s="26">
        <f>L117*O117</f>
        <v>2109.741184</v>
      </c>
      <c r="Q117" s="40">
        <v>0.114</v>
      </c>
      <c r="R117" s="26">
        <f>L117*Q117</f>
        <v>1625.0709120000001</v>
      </c>
      <c r="S117" s="40">
        <v>0.19400000000000001</v>
      </c>
      <c r="T117" s="26">
        <f>L117*S117</f>
        <v>2765.4715520000004</v>
      </c>
      <c r="U117" s="40">
        <v>0.5</v>
      </c>
      <c r="V117" s="26">
        <f>L117*U117</f>
        <v>7127.5040000000008</v>
      </c>
      <c r="W117" s="40">
        <v>0.4</v>
      </c>
      <c r="X117" s="26">
        <f>W117*L117</f>
        <v>5702.003200000001</v>
      </c>
      <c r="Y117" s="41">
        <v>3.2799999999999999E-3</v>
      </c>
      <c r="Z117" s="18">
        <f>L117*Y117</f>
        <v>46.756426240000003</v>
      </c>
      <c r="AA117" s="28">
        <f>IF(J117&gt;0,(AC117+AM117)/J117,0)</f>
        <v>3.15569244580431E-3</v>
      </c>
      <c r="AB117" s="41">
        <v>2.7E-4</v>
      </c>
      <c r="AC117" s="38">
        <f>AB117*L117</f>
        <v>3.8488521600000003</v>
      </c>
      <c r="AD117" s="29">
        <v>0.22439999999999999</v>
      </c>
      <c r="AE117" s="42">
        <f>AH117*(1-AK117)*AD117</f>
        <v>44.966394000000001</v>
      </c>
      <c r="AF117" s="29">
        <f>IF(AND(AD117&gt;0,AB117&gt;0,Y117&gt;0),((Y117-AB117)*AD117)/((AD117-AB117)*Y117),0)</f>
        <v>0.91878842091860891</v>
      </c>
      <c r="AG117" s="30">
        <f t="shared" si="7"/>
        <v>0.91555033850362633</v>
      </c>
      <c r="AH117" s="35">
        <v>219</v>
      </c>
      <c r="AI117" s="167">
        <v>218.76</v>
      </c>
      <c r="AJ117" s="175"/>
      <c r="AK117" s="66">
        <v>8.5000000000000006E-2</v>
      </c>
      <c r="AL117" s="67">
        <v>0.22270000000000001</v>
      </c>
      <c r="AM117" s="42">
        <f t="shared" si="10"/>
        <v>44.625739500000009</v>
      </c>
      <c r="AN117" s="18">
        <v>1.65</v>
      </c>
      <c r="AO117" s="18"/>
      <c r="AP117" s="122">
        <f>AP116+AH117-AO117</f>
        <v>1069.8599999999988</v>
      </c>
      <c r="AQ117" s="123"/>
      <c r="AR117" s="44"/>
      <c r="AS117" s="49"/>
      <c r="AT117" s="42"/>
      <c r="AU117" s="42"/>
      <c r="AV117" s="42"/>
      <c r="AW117" s="42"/>
    </row>
    <row r="118" spans="1:49" x14ac:dyDescent="0.2">
      <c r="A118" s="197"/>
      <c r="B118" s="34">
        <v>3</v>
      </c>
      <c r="C118" s="47" t="s">
        <v>51</v>
      </c>
      <c r="D118" s="73">
        <v>15700</v>
      </c>
      <c r="E118" s="44">
        <v>1</v>
      </c>
      <c r="F118" s="44">
        <v>18643</v>
      </c>
      <c r="G118" s="38">
        <v>1.1000000000000001</v>
      </c>
      <c r="H118" s="38">
        <v>3.4</v>
      </c>
      <c r="I118" s="44">
        <v>18029</v>
      </c>
      <c r="J118" s="44">
        <v>15293</v>
      </c>
      <c r="K118" s="66">
        <v>7.4999999999999997E-2</v>
      </c>
      <c r="L118" s="38">
        <f t="shared" si="9"/>
        <v>14146.025000000001</v>
      </c>
      <c r="M118" s="29">
        <v>0.61099999999999999</v>
      </c>
      <c r="N118" s="26">
        <f>L118*M118</f>
        <v>8643.2212749999999</v>
      </c>
      <c r="O118" s="40">
        <v>0.157</v>
      </c>
      <c r="P118" s="26">
        <f>L118*O118</f>
        <v>2220.9259250000005</v>
      </c>
      <c r="Q118" s="40">
        <v>0.23200000000000001</v>
      </c>
      <c r="R118" s="26">
        <f>L118*Q118</f>
        <v>3281.8778000000007</v>
      </c>
      <c r="S118" s="40">
        <v>0.191</v>
      </c>
      <c r="T118" s="26">
        <f>L118*S118</f>
        <v>2701.8907750000003</v>
      </c>
      <c r="U118" s="40">
        <v>0.52700000000000002</v>
      </c>
      <c r="V118" s="26">
        <f>L118*U118</f>
        <v>7454.955175000001</v>
      </c>
      <c r="W118" s="40">
        <v>0.4</v>
      </c>
      <c r="X118" s="26">
        <f>W118*L118</f>
        <v>5658.4100000000008</v>
      </c>
      <c r="Y118" s="48">
        <v>3.2399999999999998E-3</v>
      </c>
      <c r="Z118" s="18">
        <f>L118*Y118</f>
        <v>45.833121000000006</v>
      </c>
      <c r="AA118" s="28">
        <f>IF(J118&gt;0,(AC118+AM118)/J118,0)</f>
        <v>3.0124926600405416E-3</v>
      </c>
      <c r="AB118" s="48">
        <v>2.5000000000000001E-4</v>
      </c>
      <c r="AC118" s="38">
        <f>AB118*L118</f>
        <v>3.5365062500000004</v>
      </c>
      <c r="AD118" s="29">
        <v>0.222</v>
      </c>
      <c r="AE118" s="42">
        <f>AH118*(1-AK118)*AD118</f>
        <v>44.330736000000002</v>
      </c>
      <c r="AF118" s="29">
        <f>IF(AND(AD118&gt;0,AB118&gt;0,Y118&gt;0),((Y118-AB118)*AD118)/((AD118-AB118)*Y118),0)</f>
        <v>0.92387991147855852</v>
      </c>
      <c r="AG118" s="30">
        <f t="shared" si="7"/>
        <v>0.9180898161397657</v>
      </c>
      <c r="AH118" s="44">
        <v>218</v>
      </c>
      <c r="AI118" s="168">
        <v>218.35</v>
      </c>
      <c r="AJ118" s="176"/>
      <c r="AK118" s="66">
        <v>8.4000000000000005E-2</v>
      </c>
      <c r="AL118" s="67">
        <v>0.21299999999999999</v>
      </c>
      <c r="AM118" s="42">
        <f t="shared" si="10"/>
        <v>42.533543999999999</v>
      </c>
      <c r="AN118" s="18">
        <v>1.65</v>
      </c>
      <c r="AO118" s="18"/>
      <c r="AP118" s="122">
        <f>AP117+AH118-AO118</f>
        <v>1287.8599999999988</v>
      </c>
      <c r="AQ118" s="123"/>
      <c r="AR118" s="44"/>
      <c r="AS118" s="49"/>
      <c r="AT118" s="42"/>
      <c r="AU118" s="42"/>
      <c r="AV118" s="42"/>
      <c r="AW118" s="42"/>
    </row>
    <row r="119" spans="1:49" s="22" customFormat="1" ht="13.5" thickBot="1" x14ac:dyDescent="0.25">
      <c r="A119" s="198"/>
      <c r="B119" s="50" t="s">
        <v>38</v>
      </c>
      <c r="C119" s="51"/>
      <c r="D119" s="52">
        <f>SUM(D116:D118)</f>
        <v>44655</v>
      </c>
      <c r="E119" s="68"/>
      <c r="F119" s="52">
        <f>SUM(F116:F118)</f>
        <v>44342</v>
      </c>
      <c r="G119" s="53"/>
      <c r="H119" s="69"/>
      <c r="I119" s="52">
        <f>SUM(I116:I118)</f>
        <v>44162</v>
      </c>
      <c r="J119" s="52">
        <f>SUM(J116:J118)</f>
        <v>45123</v>
      </c>
      <c r="K119" s="21">
        <f>IF(J119&gt;0,(J116*K116+J117*K117+J118*K118)/J119,0)</f>
        <v>7.3016754205172535E-2</v>
      </c>
      <c r="L119" s="53">
        <f>L116+L117+L118</f>
        <v>41828.264999999999</v>
      </c>
      <c r="M119" s="54">
        <f>IF(L119&gt;0,N119/L119,0)</f>
        <v>0.68927133886619485</v>
      </c>
      <c r="N119" s="55">
        <f>N116+N117+N118</f>
        <v>28831.024218999999</v>
      </c>
      <c r="O119" s="21">
        <f>IF(L119&gt;0,P119/L119,0)</f>
        <v>0.18731770636434478</v>
      </c>
      <c r="P119" s="55">
        <f>P116+P117+P118</f>
        <v>7835.174661</v>
      </c>
      <c r="Q119" s="21">
        <f>IF(L119&gt;0,R119/L119,0)</f>
        <v>0.12341095476946035</v>
      </c>
      <c r="R119" s="55">
        <f>R116+R117+R118</f>
        <v>5162.0661200000013</v>
      </c>
      <c r="S119" s="21">
        <f>IF(L119&gt;0,T119/L119,0)</f>
        <v>0.19715853265728328</v>
      </c>
      <c r="T119" s="55">
        <f>T116+T117+T118</f>
        <v>8246.7993509999997</v>
      </c>
      <c r="U119" s="21">
        <f>IF(L119&gt;0,V119/L119,0)</f>
        <v>0.51009423582355151</v>
      </c>
      <c r="V119" s="55">
        <f>V116+V117+V118</f>
        <v>21336.356871000004</v>
      </c>
      <c r="W119" s="21">
        <f>IF(L119&gt;0,X119/L119,0)</f>
        <v>0.4</v>
      </c>
      <c r="X119" s="55">
        <f>X116+X117+X118</f>
        <v>16731.306</v>
      </c>
      <c r="Y119" s="56">
        <f>IF(L119&gt;0,Z119/L119,0)</f>
        <v>3.2728924529860379E-3</v>
      </c>
      <c r="Z119" s="57">
        <f>SUM(Z116:Z118)</f>
        <v>136.89941284000002</v>
      </c>
      <c r="AA119" s="63">
        <f>IF(L119&gt;0,(AA116*L116+AA117*L117+AA118*L118)/L119,0)</f>
        <v>3.0063679984806929E-3</v>
      </c>
      <c r="AB119" s="56">
        <f>IF(J119&gt;0,(J116*AB116+J117*AB117+J118*AB118)/J119,0)</f>
        <v>2.6963477605655652E-4</v>
      </c>
      <c r="AC119" s="53">
        <f>SUM(AC116:AC118)</f>
        <v>11.279255690000001</v>
      </c>
      <c r="AD119" s="54">
        <f>IF(J119&gt;0,(J116*AD116+J117*AD117+J118*AD118)/J119,0)</f>
        <v>0.22233603483810915</v>
      </c>
      <c r="AE119" s="59">
        <f>SUM(AE116:AE118)</f>
        <v>129.17367300000001</v>
      </c>
      <c r="AF119" s="54">
        <f>IF(AND(Z119&gt;0),((Z116*AF116+Z117*AF117+Z118*AF118)/Z119),0)</f>
        <v>0.91872385209739349</v>
      </c>
      <c r="AG119" s="58">
        <f t="shared" si="7"/>
        <v>0.91146057227031652</v>
      </c>
      <c r="AH119" s="52">
        <f>SUM(AH116:AH118)</f>
        <v>634</v>
      </c>
      <c r="AI119" s="169">
        <f>SUM(AI116:AI118)</f>
        <v>634.59199999999998</v>
      </c>
      <c r="AJ119" s="177">
        <f>(AI119+AJ115)-AO119</f>
        <v>1298.9059999999986</v>
      </c>
      <c r="AK119" s="21">
        <f>IF(AH119&gt;0,(AK116*AH116+AK117*AH117+AK118*AH118)/AH119,0)</f>
        <v>8.3723974763406941E-2</v>
      </c>
      <c r="AL119" s="54">
        <f>IF(J119&gt;0,(AL116*J116+AL117*J117+AL118*J118)/J119,0)</f>
        <v>0.21399339361301331</v>
      </c>
      <c r="AM119" s="59">
        <f>SUM(AM116:AM118)</f>
        <v>124.3773903</v>
      </c>
      <c r="AN119" s="70"/>
      <c r="AO119" s="57">
        <f>SUM(AO116:AO118)</f>
        <v>752.98</v>
      </c>
      <c r="AP119" s="124"/>
      <c r="AQ119" s="125">
        <f>AP118</f>
        <v>1287.8599999999988</v>
      </c>
      <c r="AR119" s="52">
        <f>SUM(AR116:AR118)</f>
        <v>0</v>
      </c>
      <c r="AS119" s="71"/>
      <c r="AT119" s="72"/>
      <c r="AU119" s="72"/>
      <c r="AV119" s="72"/>
      <c r="AW119" s="72"/>
    </row>
    <row r="120" spans="1:49" x14ac:dyDescent="0.2">
      <c r="A120" s="196">
        <v>30</v>
      </c>
      <c r="B120" s="23">
        <v>1</v>
      </c>
      <c r="C120" s="11" t="s">
        <v>49</v>
      </c>
      <c r="D120" s="12">
        <v>7500</v>
      </c>
      <c r="E120" s="12">
        <v>1</v>
      </c>
      <c r="F120" s="12">
        <v>12041</v>
      </c>
      <c r="G120" s="13">
        <v>0.7</v>
      </c>
      <c r="H120" s="13">
        <v>2.2999999999999998</v>
      </c>
      <c r="I120" s="12">
        <v>11706</v>
      </c>
      <c r="J120" s="12">
        <v>15061</v>
      </c>
      <c r="K120" s="14">
        <v>7.8E-2</v>
      </c>
      <c r="L120" s="25">
        <f>J120*(1-K120)</f>
        <v>13886.242</v>
      </c>
      <c r="M120" s="15">
        <v>0.83899999999999997</v>
      </c>
      <c r="N120" s="26">
        <f>L120*M120</f>
        <v>11650.557037999999</v>
      </c>
      <c r="O120" s="14">
        <v>0.14499999999999999</v>
      </c>
      <c r="P120" s="26">
        <f>L120*O120</f>
        <v>2013.5050899999999</v>
      </c>
      <c r="Q120" s="16">
        <v>1.6E-2</v>
      </c>
      <c r="R120" s="26">
        <f>L120*Q120</f>
        <v>222.17987200000002</v>
      </c>
      <c r="S120" s="16">
        <v>0.182</v>
      </c>
      <c r="T120" s="26">
        <f>L120*S120</f>
        <v>2527.2960440000002</v>
      </c>
      <c r="U120" s="16">
        <v>0.52700000000000002</v>
      </c>
      <c r="V120" s="26">
        <f>L120*U120</f>
        <v>7318.0495340000007</v>
      </c>
      <c r="W120" s="16">
        <v>0.4</v>
      </c>
      <c r="X120" s="26">
        <f>W120*L120</f>
        <v>5554.4968000000008</v>
      </c>
      <c r="Y120" s="17">
        <v>3.29E-3</v>
      </c>
      <c r="Z120" s="61">
        <f>L120*Y120</f>
        <v>45.685736179999999</v>
      </c>
      <c r="AA120" s="28">
        <f>IF(J120&gt;0,(AC120+AM120)/J120,0)</f>
        <v>3.0684454219507343E-3</v>
      </c>
      <c r="AB120" s="17">
        <v>2.5000000000000001E-4</v>
      </c>
      <c r="AC120" s="25">
        <f>AB120*L120</f>
        <v>3.4715605000000003</v>
      </c>
      <c r="AD120" s="141">
        <v>0.22220000000000001</v>
      </c>
      <c r="AE120" s="31">
        <f>AH120*(1-AK120)*AD120</f>
        <v>43.867612800000003</v>
      </c>
      <c r="AF120" s="29">
        <f>IF(AND(AD120&gt;0,AB120&gt;0,Y120&gt;0),((Y120-AB120)*AD120)/((AD120-AB120)*Y120),0)</f>
        <v>0.92505294669861149</v>
      </c>
      <c r="AG120" s="62">
        <f t="shared" si="7"/>
        <v>0.91958739763529607</v>
      </c>
      <c r="AH120" s="12">
        <v>216</v>
      </c>
      <c r="AI120" s="170">
        <v>216.53100000000001</v>
      </c>
      <c r="AJ120" s="174"/>
      <c r="AK120" s="14">
        <v>8.5999999999999993E-2</v>
      </c>
      <c r="AL120" s="15">
        <v>0.2165</v>
      </c>
      <c r="AM120" s="31">
        <f t="shared" si="10"/>
        <v>42.742296000000003</v>
      </c>
      <c r="AN120" s="19">
        <v>1.6</v>
      </c>
      <c r="AO120" s="19">
        <v>749.98</v>
      </c>
      <c r="AP120" s="119">
        <f>AP118+AH120-AO120</f>
        <v>753.87999999999874</v>
      </c>
      <c r="AQ120" s="120"/>
      <c r="AR120" s="12"/>
      <c r="AS120" s="32"/>
      <c r="AT120" s="20"/>
      <c r="AU120" s="20"/>
      <c r="AV120" s="20"/>
      <c r="AW120" s="20"/>
    </row>
    <row r="121" spans="1:49" x14ac:dyDescent="0.2">
      <c r="A121" s="197"/>
      <c r="B121" s="34">
        <v>2</v>
      </c>
      <c r="C121" s="11" t="s">
        <v>50</v>
      </c>
      <c r="D121" s="73">
        <v>19842</v>
      </c>
      <c r="E121" s="44">
        <v>8</v>
      </c>
      <c r="F121" s="35">
        <v>17580</v>
      </c>
      <c r="G121" s="36">
        <v>0.6</v>
      </c>
      <c r="H121" s="38">
        <v>2.8</v>
      </c>
      <c r="I121" s="35">
        <v>17108</v>
      </c>
      <c r="J121" s="35">
        <v>15216</v>
      </c>
      <c r="K121" s="66">
        <v>7.4999999999999997E-2</v>
      </c>
      <c r="L121" s="38">
        <f t="shared" si="9"/>
        <v>14074.800000000001</v>
      </c>
      <c r="M121" s="39">
        <v>0.81599999999999995</v>
      </c>
      <c r="N121" s="26">
        <f>L121*M121</f>
        <v>11485.0368</v>
      </c>
      <c r="O121" s="37">
        <v>0.124</v>
      </c>
      <c r="P121" s="26">
        <f>L121*O121</f>
        <v>1745.2752</v>
      </c>
      <c r="Q121" s="40">
        <v>0.06</v>
      </c>
      <c r="R121" s="26">
        <f>L121*Q121</f>
        <v>844.48800000000006</v>
      </c>
      <c r="S121" s="40">
        <v>0.186</v>
      </c>
      <c r="T121" s="26">
        <f>L121*S121</f>
        <v>2617.9128000000001</v>
      </c>
      <c r="U121" s="40">
        <v>0.53800000000000003</v>
      </c>
      <c r="V121" s="26">
        <f>L121*U121</f>
        <v>7572.242400000001</v>
      </c>
      <c r="W121" s="40">
        <v>0.4</v>
      </c>
      <c r="X121" s="26">
        <f>W121*L121</f>
        <v>5629.920000000001</v>
      </c>
      <c r="Y121" s="41">
        <v>3.2499999999999999E-3</v>
      </c>
      <c r="Z121" s="18">
        <f>L121*Y121</f>
        <v>45.743099999999998</v>
      </c>
      <c r="AA121" s="28">
        <f>IF(J121&gt;0,(AC121+AM121)/J121,0)</f>
        <v>3.1356013406940064E-3</v>
      </c>
      <c r="AB121" s="41">
        <v>2.5000000000000001E-4</v>
      </c>
      <c r="AC121" s="38">
        <f>AB121*L121</f>
        <v>3.5187000000000004</v>
      </c>
      <c r="AD121" s="29">
        <v>0.22220000000000001</v>
      </c>
      <c r="AE121" s="42">
        <f>AH121*(1-AK121)*AD121</f>
        <v>44.533324000000007</v>
      </c>
      <c r="AF121" s="29">
        <f>IF(AND(AD121&gt;0,AB121&gt;0,Y121&gt;0),((Y121-AB121)*AD121)/((AD121-AB121)*Y121),0)</f>
        <v>0.92411665829102196</v>
      </c>
      <c r="AG121" s="30">
        <f t="shared" si="7"/>
        <v>0.92131505163707228</v>
      </c>
      <c r="AH121" s="35">
        <v>220</v>
      </c>
      <c r="AI121" s="167">
        <v>219.91</v>
      </c>
      <c r="AJ121" s="175"/>
      <c r="AK121" s="66">
        <v>8.8999999999999996E-2</v>
      </c>
      <c r="AL121" s="67">
        <v>0.2205</v>
      </c>
      <c r="AM121" s="42">
        <f t="shared" si="10"/>
        <v>44.192610000000002</v>
      </c>
      <c r="AN121" s="18">
        <v>1.7</v>
      </c>
      <c r="AO121" s="18"/>
      <c r="AP121" s="122">
        <f>AP120+AH121-AO121</f>
        <v>973.87999999999874</v>
      </c>
      <c r="AQ121" s="123"/>
      <c r="AR121" s="44"/>
      <c r="AS121" s="49"/>
      <c r="AT121" s="42"/>
      <c r="AU121" s="42"/>
      <c r="AV121" s="42"/>
      <c r="AW121" s="42"/>
    </row>
    <row r="122" spans="1:49" x14ac:dyDescent="0.2">
      <c r="A122" s="197"/>
      <c r="B122" s="34">
        <v>3</v>
      </c>
      <c r="C122" s="47" t="s">
        <v>51</v>
      </c>
      <c r="D122" s="73">
        <v>22800</v>
      </c>
      <c r="E122" s="44">
        <v>2</v>
      </c>
      <c r="F122" s="44">
        <v>17898</v>
      </c>
      <c r="G122" s="38">
        <v>0.7</v>
      </c>
      <c r="H122" s="38">
        <v>2.9</v>
      </c>
      <c r="I122" s="44">
        <v>17139</v>
      </c>
      <c r="J122" s="44">
        <v>15283</v>
      </c>
      <c r="K122" s="66">
        <v>7.4999999999999997E-2</v>
      </c>
      <c r="L122" s="38">
        <f t="shared" si="9"/>
        <v>14136.775000000001</v>
      </c>
      <c r="M122" s="29">
        <v>0.76100000000000001</v>
      </c>
      <c r="N122" s="26">
        <f>L122*M122</f>
        <v>10758.085775000001</v>
      </c>
      <c r="O122" s="40">
        <v>0.16800000000000001</v>
      </c>
      <c r="P122" s="26">
        <f>L122*O122</f>
        <v>2374.9782000000005</v>
      </c>
      <c r="Q122" s="40">
        <v>7.0999999999999994E-2</v>
      </c>
      <c r="R122" s="26">
        <f>L122*Q122</f>
        <v>1003.7110250000001</v>
      </c>
      <c r="S122" s="40">
        <v>0.186</v>
      </c>
      <c r="T122" s="26">
        <f>L122*S122</f>
        <v>2629.4401500000004</v>
      </c>
      <c r="U122" s="40">
        <v>0.53</v>
      </c>
      <c r="V122" s="26">
        <f>L122*U122</f>
        <v>7492.4907500000008</v>
      </c>
      <c r="W122" s="40">
        <v>0.4</v>
      </c>
      <c r="X122" s="26">
        <f>W122*L122</f>
        <v>5654.7100000000009</v>
      </c>
      <c r="Y122" s="48">
        <v>3.1800000000000001E-3</v>
      </c>
      <c r="Z122" s="18">
        <f>L122*Y122</f>
        <v>44.954944500000003</v>
      </c>
      <c r="AA122" s="28">
        <f>IF(J122&gt;0,(AC122+AM122)/J122,0)</f>
        <v>2.8900114735326832E-3</v>
      </c>
      <c r="AB122" s="48">
        <v>2.5000000000000001E-4</v>
      </c>
      <c r="AC122" s="38">
        <f>AB122*L122</f>
        <v>3.5341937500000005</v>
      </c>
      <c r="AD122" s="29">
        <v>0.22</v>
      </c>
      <c r="AE122" s="42">
        <f>AH122*(1-AK122)*AD122</f>
        <v>41.714639999999996</v>
      </c>
      <c r="AF122" s="29">
        <f>IF(AND(AD122&gt;0,AB122&gt;0,Y122&gt;0),((Y122-AB122)*AD122)/((AD122-AB122)*Y122),0)</f>
        <v>0.92243186582809222</v>
      </c>
      <c r="AG122" s="30">
        <f t="shared" si="7"/>
        <v>0.91456207107484522</v>
      </c>
      <c r="AH122" s="44">
        <v>207</v>
      </c>
      <c r="AI122" s="168">
        <v>207.11</v>
      </c>
      <c r="AJ122" s="176"/>
      <c r="AK122" s="66">
        <v>8.4000000000000005E-2</v>
      </c>
      <c r="AL122" s="67">
        <v>0.21429999999999999</v>
      </c>
      <c r="AM122" s="42">
        <f t="shared" si="10"/>
        <v>40.6338516</v>
      </c>
      <c r="AN122" s="18">
        <v>1.65</v>
      </c>
      <c r="AO122" s="18"/>
      <c r="AP122" s="122">
        <f>AP121+AH122-AO122</f>
        <v>1180.8799999999987</v>
      </c>
      <c r="AQ122" s="123"/>
      <c r="AR122" s="44"/>
      <c r="AS122" s="49"/>
      <c r="AT122" s="42"/>
      <c r="AU122" s="42"/>
      <c r="AV122" s="42"/>
      <c r="AW122" s="42"/>
    </row>
    <row r="123" spans="1:49" s="22" customFormat="1" ht="13.5" thickBot="1" x14ac:dyDescent="0.25">
      <c r="A123" s="198"/>
      <c r="B123" s="50" t="s">
        <v>38</v>
      </c>
      <c r="C123" s="51"/>
      <c r="D123" s="52">
        <f>SUM(D120:D122)</f>
        <v>50142</v>
      </c>
      <c r="E123" s="68"/>
      <c r="F123" s="52">
        <f>SUM(F120:F122)</f>
        <v>47519</v>
      </c>
      <c r="G123" s="53"/>
      <c r="H123" s="69"/>
      <c r="I123" s="52">
        <f>SUM(I120:I122)</f>
        <v>45953</v>
      </c>
      <c r="J123" s="52">
        <f>SUM(J120:J122)</f>
        <v>45560</v>
      </c>
      <c r="K123" s="21">
        <f>IF(J123&gt;0,(J120*K120+J121*K121+J122*K122)/J123,0)</f>
        <v>7.5991725197541701E-2</v>
      </c>
      <c r="L123" s="53">
        <f>L120+L121+L122</f>
        <v>42097.817000000003</v>
      </c>
      <c r="M123" s="54">
        <f>IF(L123&gt;0,N123/L123,0)</f>
        <v>0.80511727277925116</v>
      </c>
      <c r="N123" s="55">
        <f>N120+N121+N122</f>
        <v>33893.679613</v>
      </c>
      <c r="O123" s="21">
        <f>IF(L123&gt;0,P123/L123,0)</f>
        <v>0.14570253108373765</v>
      </c>
      <c r="P123" s="55">
        <f>P120+P121+P122</f>
        <v>6133.7584900000002</v>
      </c>
      <c r="Q123" s="21">
        <f>IF(L123&gt;0,R123/L123,0)</f>
        <v>4.9180196137011092E-2</v>
      </c>
      <c r="R123" s="55">
        <f>R120+R121+R122</f>
        <v>2070.3788970000001</v>
      </c>
      <c r="S123" s="21">
        <f>IF(L123&gt;0,T123/L123,0)</f>
        <v>0.18468057367440219</v>
      </c>
      <c r="T123" s="55">
        <f>T120+T121+T122</f>
        <v>7774.648994000001</v>
      </c>
      <c r="U123" s="21">
        <f>IF(L123&gt;0,V123/L123,0)</f>
        <v>0.53168511526381523</v>
      </c>
      <c r="V123" s="55">
        <f>V120+V121+V122</f>
        <v>22382.782684000002</v>
      </c>
      <c r="W123" s="21">
        <f>IF(L123&gt;0,X123/L123,0)</f>
        <v>0.40000000000000008</v>
      </c>
      <c r="X123" s="55">
        <f>X120+X121+X122</f>
        <v>16839.126800000005</v>
      </c>
      <c r="Y123" s="56">
        <f>IF(L123&gt;0,Z123/L123,0)</f>
        <v>3.2396877177740591E-3</v>
      </c>
      <c r="Z123" s="57">
        <f>SUM(Z120:Z122)</f>
        <v>136.38378068</v>
      </c>
      <c r="AA123" s="63">
        <f>IF(L123&gt;0,(AA120*L120+AA121*L121+AA122*L122)/L123,0)</f>
        <v>3.0309785277405242E-3</v>
      </c>
      <c r="AB123" s="56">
        <f>IF(J123&gt;0,(J120*AB120+J121*AB121+J122*AB122)/J123,0)</f>
        <v>2.5000000000000001E-4</v>
      </c>
      <c r="AC123" s="53">
        <f>SUM(AC120:AC122)</f>
        <v>10.524454250000002</v>
      </c>
      <c r="AD123" s="54">
        <f>IF(J123&gt;0,(J120*AD120+J121*AD121+J122*AD122)/J123,0)</f>
        <v>0.22146201492537312</v>
      </c>
      <c r="AE123" s="59">
        <f>SUM(AE120:AE122)</f>
        <v>130.11557680000001</v>
      </c>
      <c r="AF123" s="54">
        <f>IF(AND(Z123&gt;0),((Z120*AF120+Z121*AF121+Z122*AF122)/Z123),0)</f>
        <v>0.92387495266940667</v>
      </c>
      <c r="AG123" s="58">
        <f t="shared" si="7"/>
        <v>0.91857617646422851</v>
      </c>
      <c r="AH123" s="52">
        <f>SUM(AH120:AH122)</f>
        <v>643</v>
      </c>
      <c r="AI123" s="169">
        <f>SUM(AI120:AI122)</f>
        <v>643.55100000000004</v>
      </c>
      <c r="AJ123" s="177">
        <f>(AI123+AJ119)-AO123</f>
        <v>1192.4769999999985</v>
      </c>
      <c r="AK123" s="21">
        <f>IF(AH123&gt;0,(AK120*AH120+AK121*AH121+AK122*AH122)/AH123,0)</f>
        <v>8.6382581648522541E-2</v>
      </c>
      <c r="AL123" s="54">
        <f>IF(J123&gt;0,(AL120*J120+AL121*J121+AL122*J122)/J123,0)</f>
        <v>0.21709792361720809</v>
      </c>
      <c r="AM123" s="59">
        <f>SUM(AM120:AM122)</f>
        <v>127.56875760000001</v>
      </c>
      <c r="AN123" s="70"/>
      <c r="AO123" s="57">
        <f>SUM(AO120:AO122)</f>
        <v>749.98</v>
      </c>
      <c r="AP123" s="124"/>
      <c r="AQ123" s="125">
        <f>AP122</f>
        <v>1180.8799999999987</v>
      </c>
      <c r="AR123" s="52">
        <f>SUM(AR120:AR122)</f>
        <v>0</v>
      </c>
      <c r="AS123" s="71"/>
      <c r="AT123" s="72"/>
      <c r="AU123" s="72"/>
      <c r="AV123" s="72"/>
      <c r="AW123" s="72"/>
    </row>
    <row r="124" spans="1:49" x14ac:dyDescent="0.2">
      <c r="A124" s="196">
        <v>31</v>
      </c>
      <c r="B124" s="23">
        <v>1</v>
      </c>
      <c r="C124" s="11" t="s">
        <v>49</v>
      </c>
      <c r="D124" s="12">
        <v>7532</v>
      </c>
      <c r="E124" s="12">
        <v>1</v>
      </c>
      <c r="F124" s="12">
        <v>6981</v>
      </c>
      <c r="G124" s="147">
        <v>0.6</v>
      </c>
      <c r="H124" s="13">
        <v>2.5</v>
      </c>
      <c r="I124" s="12">
        <v>7352</v>
      </c>
      <c r="J124" s="12">
        <v>15307</v>
      </c>
      <c r="K124" s="14">
        <v>7.3999999999999996E-2</v>
      </c>
      <c r="L124" s="25">
        <f>J124*(1-K124)</f>
        <v>14174.282000000001</v>
      </c>
      <c r="M124" s="15">
        <v>0.8</v>
      </c>
      <c r="N124" s="26">
        <f>L124*M124</f>
        <v>11339.425600000002</v>
      </c>
      <c r="O124" s="14">
        <v>0.17699999999999999</v>
      </c>
      <c r="P124" s="26">
        <f>L124*O124</f>
        <v>2508.8479139999999</v>
      </c>
      <c r="Q124" s="16">
        <v>2.3E-2</v>
      </c>
      <c r="R124" s="26">
        <f>L124*Q124</f>
        <v>326.008486</v>
      </c>
      <c r="S124" s="16">
        <v>0.19700000000000001</v>
      </c>
      <c r="T124" s="26">
        <f>L124*S124</f>
        <v>2792.3335540000003</v>
      </c>
      <c r="U124" s="16">
        <v>0.50800000000000001</v>
      </c>
      <c r="V124" s="26">
        <f>L124*U124</f>
        <v>7200.535256000001</v>
      </c>
      <c r="W124" s="16">
        <v>0.41</v>
      </c>
      <c r="X124" s="26">
        <f>W124*L124</f>
        <v>5811.4556199999997</v>
      </c>
      <c r="Y124" s="17">
        <v>3.2200000000000002E-3</v>
      </c>
      <c r="Z124" s="61">
        <f>L124*Y124</f>
        <v>45.641188040000003</v>
      </c>
      <c r="AA124" s="28">
        <f>IF(J124&gt;0,(AC124+AM124)/J124,0)</f>
        <v>2.9809423440256091E-3</v>
      </c>
      <c r="AB124" s="17">
        <v>2.7999999999999998E-4</v>
      </c>
      <c r="AC124" s="25">
        <f>AB124*L124</f>
        <v>3.96879896</v>
      </c>
      <c r="AD124" s="141">
        <v>0.22459999999999999</v>
      </c>
      <c r="AE124" s="31">
        <f>AH124*(1-AK124)*AD124</f>
        <v>43.991278999999999</v>
      </c>
      <c r="AF124" s="29">
        <f>IF(AND(AD124&gt;0,AB124&gt;0,Y124&gt;0),((Y124-AB124)*AD124)/((AD124-AB124)*Y124),0)</f>
        <v>0.91418315449978305</v>
      </c>
      <c r="AG124" s="62">
        <f t="shared" si="7"/>
        <v>0.90726430133851654</v>
      </c>
      <c r="AH124" s="12">
        <v>215</v>
      </c>
      <c r="AI124" s="170">
        <v>214.851</v>
      </c>
      <c r="AJ124" s="174"/>
      <c r="AK124" s="14">
        <v>8.8999999999999996E-2</v>
      </c>
      <c r="AL124" s="15">
        <v>0.2127</v>
      </c>
      <c r="AM124" s="31">
        <f t="shared" si="10"/>
        <v>41.6604855</v>
      </c>
      <c r="AN124" s="19">
        <v>1.62</v>
      </c>
      <c r="AO124" s="19">
        <v>352.5</v>
      </c>
      <c r="AP124" s="119">
        <f>AP122+AH124-AO124-AQ124</f>
        <v>826.37999999999874</v>
      </c>
      <c r="AQ124" s="120">
        <v>217</v>
      </c>
      <c r="AR124" s="12"/>
      <c r="AS124" s="32"/>
      <c r="AT124" s="20"/>
      <c r="AU124" s="20"/>
      <c r="AV124" s="20"/>
      <c r="AW124" s="20"/>
    </row>
    <row r="125" spans="1:49" x14ac:dyDescent="0.2">
      <c r="A125" s="197"/>
      <c r="B125" s="34">
        <v>2</v>
      </c>
      <c r="C125" s="11" t="s">
        <v>50</v>
      </c>
      <c r="D125" s="73">
        <v>20635</v>
      </c>
      <c r="E125" s="44">
        <v>3</v>
      </c>
      <c r="F125" s="35">
        <v>16887</v>
      </c>
      <c r="G125" s="148">
        <v>0.9</v>
      </c>
      <c r="H125" s="38">
        <v>3.6</v>
      </c>
      <c r="I125" s="35">
        <v>16343</v>
      </c>
      <c r="J125" s="35">
        <v>15210</v>
      </c>
      <c r="K125" s="66">
        <v>6.7000000000000004E-2</v>
      </c>
      <c r="L125" s="38">
        <f t="shared" si="9"/>
        <v>14190.93</v>
      </c>
      <c r="M125" s="39">
        <v>0.78300000000000003</v>
      </c>
      <c r="N125" s="26">
        <f>L125*M125</f>
        <v>11111.49819</v>
      </c>
      <c r="O125" s="37">
        <v>0.16300000000000001</v>
      </c>
      <c r="P125" s="26">
        <f>L125*O125</f>
        <v>2313.1215900000002</v>
      </c>
      <c r="Q125" s="40">
        <v>5.3999999999999999E-2</v>
      </c>
      <c r="R125" s="26">
        <f>L125*Q125</f>
        <v>766.31021999999996</v>
      </c>
      <c r="S125" s="40">
        <v>0.19600000000000001</v>
      </c>
      <c r="T125" s="26">
        <f>L125*S125</f>
        <v>2781.4222800000002</v>
      </c>
      <c r="U125" s="40">
        <v>0.52200000000000002</v>
      </c>
      <c r="V125" s="26">
        <f>L125*U125</f>
        <v>7407.6654600000002</v>
      </c>
      <c r="W125" s="40">
        <v>0.41</v>
      </c>
      <c r="X125" s="26">
        <f>W125*L125</f>
        <v>5818.2812999999996</v>
      </c>
      <c r="Y125" s="41">
        <v>3.2799999999999999E-3</v>
      </c>
      <c r="Z125" s="18">
        <f>L125*Y125</f>
        <v>46.546250399999998</v>
      </c>
      <c r="AA125" s="28">
        <f>IF(J125&gt;0,(AC125+AM125)/J125,0)</f>
        <v>3.0747375147928998E-3</v>
      </c>
      <c r="AB125" s="41">
        <v>2.7999999999999998E-4</v>
      </c>
      <c r="AC125" s="38">
        <f>AB125*L125</f>
        <v>3.9734603999999996</v>
      </c>
      <c r="AD125" s="29">
        <v>0.21970000000000001</v>
      </c>
      <c r="AE125" s="42">
        <f>AH125*(1-AK125)*AD125</f>
        <v>44.578887600000002</v>
      </c>
      <c r="AF125" s="29">
        <f>IF(AND(AD125&gt;0,AB125&gt;0,Y125&gt;0),((Y125-AB125)*AD125)/((AD125-AB125)*Y125),0)</f>
        <v>0.91580130321401654</v>
      </c>
      <c r="AG125" s="30">
        <f t="shared" si="7"/>
        <v>0.91014366231076438</v>
      </c>
      <c r="AH125" s="35">
        <v>222</v>
      </c>
      <c r="AI125" s="167">
        <v>222.03</v>
      </c>
      <c r="AJ125" s="175"/>
      <c r="AK125" s="66">
        <v>8.5999999999999993E-2</v>
      </c>
      <c r="AL125" s="67">
        <v>0.2109</v>
      </c>
      <c r="AM125" s="42">
        <f t="shared" si="10"/>
        <v>42.793297200000005</v>
      </c>
      <c r="AN125" s="18">
        <v>1.7</v>
      </c>
      <c r="AO125" s="18"/>
      <c r="AP125" s="122">
        <f>AP124+AH125-AO125</f>
        <v>1048.3799999999987</v>
      </c>
      <c r="AQ125" s="123"/>
      <c r="AR125" s="44"/>
      <c r="AS125" s="49"/>
      <c r="AT125" s="42"/>
      <c r="AU125" s="42"/>
      <c r="AV125" s="42"/>
      <c r="AW125" s="42"/>
    </row>
    <row r="126" spans="1:49" x14ac:dyDescent="0.2">
      <c r="A126" s="197"/>
      <c r="B126" s="34">
        <v>3</v>
      </c>
      <c r="C126" s="11" t="s">
        <v>53</v>
      </c>
      <c r="D126" s="73">
        <v>14411</v>
      </c>
      <c r="E126" s="44">
        <v>5</v>
      </c>
      <c r="F126" s="44">
        <v>14601</v>
      </c>
      <c r="G126" s="149">
        <v>0.4</v>
      </c>
      <c r="H126" s="38">
        <v>3.2</v>
      </c>
      <c r="I126" s="44">
        <v>14706</v>
      </c>
      <c r="J126" s="44">
        <v>13371</v>
      </c>
      <c r="K126" s="66">
        <v>7.2999999999999995E-2</v>
      </c>
      <c r="L126" s="38">
        <f t="shared" si="9"/>
        <v>12394.917000000001</v>
      </c>
      <c r="M126" s="29">
        <v>0.80100000000000005</v>
      </c>
      <c r="N126" s="26">
        <f>L126*M126</f>
        <v>9928.3285170000017</v>
      </c>
      <c r="O126" s="40">
        <v>0.17899999999999999</v>
      </c>
      <c r="P126" s="26">
        <f>L126*O126</f>
        <v>2218.6901430000003</v>
      </c>
      <c r="Q126" s="40">
        <v>0.02</v>
      </c>
      <c r="R126" s="26">
        <f>L126*Q126</f>
        <v>247.89834000000002</v>
      </c>
      <c r="S126" s="40">
        <v>0.192</v>
      </c>
      <c r="T126" s="26">
        <f>L126*S126</f>
        <v>2379.8240640000004</v>
      </c>
      <c r="U126" s="40">
        <v>0.53600000000000003</v>
      </c>
      <c r="V126" s="26">
        <f>L126*U126</f>
        <v>6643.6755120000007</v>
      </c>
      <c r="W126" s="40">
        <v>0.41</v>
      </c>
      <c r="X126" s="26">
        <f>W126*L126</f>
        <v>5081.91597</v>
      </c>
      <c r="Y126" s="48">
        <v>3.2299999999999998E-3</v>
      </c>
      <c r="Z126" s="18">
        <f>L126*Y126</f>
        <v>40.035581910000005</v>
      </c>
      <c r="AA126" s="28">
        <f>IF(J126&gt;0,(AC126+AM126)/J126,0)</f>
        <v>2.8470389724029616E-3</v>
      </c>
      <c r="AB126" s="48">
        <v>2.9999999999999997E-4</v>
      </c>
      <c r="AC126" s="38">
        <f>AB126*L126</f>
        <v>3.7184751</v>
      </c>
      <c r="AD126" s="29">
        <v>0.21210000000000001</v>
      </c>
      <c r="AE126" s="42">
        <f>AH126*(1-AK126)*AD126</f>
        <v>34.544727000000002</v>
      </c>
      <c r="AF126" s="29">
        <f>IF(AND(AD126&gt;0,AB126&gt;0,Y126&gt;0),((Y126-AB126)*AD126)/((AD126-AB126)*Y126),0)</f>
        <v>0.90840561660775843</v>
      </c>
      <c r="AG126" s="30">
        <f t="shared" si="7"/>
        <v>0.89590176241760155</v>
      </c>
      <c r="AH126" s="44">
        <v>178</v>
      </c>
      <c r="AI126" s="168">
        <v>178.09299999999999</v>
      </c>
      <c r="AJ126" s="176"/>
      <c r="AK126" s="66">
        <v>8.5000000000000006E-2</v>
      </c>
      <c r="AL126" s="67">
        <v>0.2109</v>
      </c>
      <c r="AM126" s="42">
        <f t="shared" si="10"/>
        <v>34.349283</v>
      </c>
      <c r="AN126" s="18">
        <v>1.75</v>
      </c>
      <c r="AO126" s="18"/>
      <c r="AP126" s="122">
        <f>AP125+AH126-AO126</f>
        <v>1226.3799999999987</v>
      </c>
      <c r="AQ126" s="123"/>
      <c r="AR126" s="44"/>
      <c r="AS126" s="49"/>
      <c r="AT126" s="42"/>
      <c r="AU126" s="42"/>
      <c r="AV126" s="42"/>
      <c r="AW126" s="42"/>
    </row>
    <row r="127" spans="1:49" s="22" customFormat="1" ht="13.5" thickBot="1" x14ac:dyDescent="0.25">
      <c r="A127" s="198"/>
      <c r="B127" s="50" t="s">
        <v>38</v>
      </c>
      <c r="C127" s="51"/>
      <c r="D127" s="52">
        <f>SUM(D124:D126)</f>
        <v>42578</v>
      </c>
      <c r="E127" s="68"/>
      <c r="F127" s="52">
        <f>SUM(F124:F126)</f>
        <v>38469</v>
      </c>
      <c r="G127" s="69"/>
      <c r="H127" s="69"/>
      <c r="I127" s="52">
        <f>SUM(I124:I126)</f>
        <v>38401</v>
      </c>
      <c r="J127" s="52">
        <f>SUM(J124:J126)</f>
        <v>43888</v>
      </c>
      <c r="K127" s="21">
        <f>IF(J127&gt;0,(J124*K124+J125*K125+J126*K126)/J127,0)</f>
        <v>7.1269390266131979E-2</v>
      </c>
      <c r="L127" s="53">
        <f>L124+L125+L126</f>
        <v>40760.129000000001</v>
      </c>
      <c r="M127" s="54">
        <f>IF(L127&gt;0,N127/L127,0)</f>
        <v>0.79438542274976609</v>
      </c>
      <c r="N127" s="55">
        <f>N124+N125+N126</f>
        <v>32379.252307000002</v>
      </c>
      <c r="O127" s="21">
        <f>IF(L127&gt;0,P127/L127,0)</f>
        <v>0.17273398832962478</v>
      </c>
      <c r="P127" s="55">
        <f>P124+P125+P126</f>
        <v>7040.6596470000004</v>
      </c>
      <c r="Q127" s="21">
        <f>IF(L127&gt;0,R127/L127,0)</f>
        <v>3.2880588920609154E-2</v>
      </c>
      <c r="R127" s="55">
        <f>R124+R125+R126</f>
        <v>1340.217046</v>
      </c>
      <c r="S127" s="21">
        <f>IF(L127&gt;0,T127/L127,0)</f>
        <v>0.19513137208177139</v>
      </c>
      <c r="T127" s="55">
        <f>T124+T125+T126</f>
        <v>7953.5798980000009</v>
      </c>
      <c r="U127" s="21">
        <f>IF(L127&gt;0,V127/L127,0)</f>
        <v>0.5213888363307192</v>
      </c>
      <c r="V127" s="55">
        <f>V124+V125+V126</f>
        <v>21251.876228000001</v>
      </c>
      <c r="W127" s="21">
        <f>IF(L127&gt;0,X127/L127,0)</f>
        <v>0.40999999999999992</v>
      </c>
      <c r="X127" s="55">
        <f>X124+X125+X126</f>
        <v>16711.652889999998</v>
      </c>
      <c r="Y127" s="56">
        <f>IF(L127&gt;0,Z127/L127,0)</f>
        <v>3.243930370043726E-3</v>
      </c>
      <c r="Z127" s="57">
        <f>SUM(Z124:Z126)</f>
        <v>132.22302035000001</v>
      </c>
      <c r="AA127" s="63">
        <f>IF(L127&gt;0,(AA124*L124+AA125*L125+AA126*L126)/L127,0)</f>
        <v>2.9728785698754784E-3</v>
      </c>
      <c r="AB127" s="56">
        <f>IF(J127&gt;0,(J124*AB124+J125*AB125+J126*AB126)/J127,0)</f>
        <v>2.8609323733138898E-4</v>
      </c>
      <c r="AC127" s="53">
        <f>SUM(AC124:AC126)</f>
        <v>11.66073446</v>
      </c>
      <c r="AD127" s="54">
        <f>IF(J127&gt;0,(J124*AD124+J125*AD125+J126*AD126)/J127,0)</f>
        <v>0.21909356316077289</v>
      </c>
      <c r="AE127" s="59">
        <f>SUM(AE124:AE126)</f>
        <v>123.11489359999999</v>
      </c>
      <c r="AF127" s="54">
        <f>IF(AND(Z127&gt;0),((Z124*AF124+Z125*AF125+Z126*AF126)/Z127),0)</f>
        <v>0.91300341790123751</v>
      </c>
      <c r="AG127" s="58">
        <f t="shared" si="7"/>
        <v>0.90498958908048477</v>
      </c>
      <c r="AH127" s="52">
        <f>SUM(AH124:AH126)</f>
        <v>615</v>
      </c>
      <c r="AI127" s="169">
        <f>SUM(AI124:AI126)</f>
        <v>614.97399999999993</v>
      </c>
      <c r="AJ127" s="177">
        <f>(AI127+AJ123)-AO127</f>
        <v>1454.9509999999984</v>
      </c>
      <c r="AK127" s="21">
        <f>IF(AH127&gt;0,(AK124*AH124+AK125*AH125+AK126*AH126)/AH127,0)</f>
        <v>8.6759349593495932E-2</v>
      </c>
      <c r="AL127" s="54">
        <f>IF(J127&gt;0,(AL124*J124+AL125*J125+AL126*J126)/J127,0)</f>
        <v>0.21152779347429823</v>
      </c>
      <c r="AM127" s="59">
        <f>SUM(AM124:AM126)</f>
        <v>118.8030657</v>
      </c>
      <c r="AN127" s="70"/>
      <c r="AO127" s="57">
        <f>SUM(AO124:AO126)</f>
        <v>352.5</v>
      </c>
      <c r="AP127" s="124"/>
      <c r="AQ127" s="125">
        <f>AP126</f>
        <v>1226.3799999999987</v>
      </c>
      <c r="AR127" s="52">
        <f>SUM(AR124:AR126)</f>
        <v>0</v>
      </c>
      <c r="AS127" s="71"/>
      <c r="AT127" s="72"/>
      <c r="AU127" s="72"/>
      <c r="AV127" s="72"/>
      <c r="AW127" s="72"/>
    </row>
    <row r="128" spans="1:49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1419100</v>
      </c>
      <c r="E128" s="86"/>
      <c r="F128" s="86">
        <f>SUM(F127,F123,F119,F115,F111,F107,F103,F99,F95,F91,F87,F83,F79,F75,F71,F67,F63,F59,F55,F51,F47,F43,F39,F35,F31,F27,F23,F19,F15,F11,F7)</f>
        <v>1314506</v>
      </c>
      <c r="G128" s="92"/>
      <c r="H128" s="86"/>
      <c r="I128" s="86">
        <f>SUM(I127,I123,I119,I115,I111,I107,I103,I99,I95,I91,I87,I83,I79,I75,I71,I67,I63,I59,I55,I51,I47,I43,I39,I35,I31,I27,I23,I19,I15,I11,I7)</f>
        <v>1399563</v>
      </c>
      <c r="J128" s="86">
        <f>SUM(J127,J123,J119,J115,J111,J107,J103,J99,J95,J91,J87,J83,J79,J75,J71,J67,J63,J59,J55,J51,J47,J43,J39,J35,J31,J27,J23,J19,J15,J11,J7)</f>
        <v>1389951</v>
      </c>
      <c r="K128" s="87">
        <f>1-L128/J128</f>
        <v>7.0779692953204743E-2</v>
      </c>
      <c r="L128" s="86">
        <f>SUM(L127,L123,L119,L115,L111,L107,L103,L99,L95,L91,L87,L83,L79,L75,L71,L67,L63,L59,L55,L51,L47,L43,L39,L35,L31,L27,L23,L19,L15,L11,L7)</f>
        <v>1291570.6950000001</v>
      </c>
      <c r="M128" s="88">
        <f>IF(AND(L128&gt;0),(N128/L128),0)</f>
        <v>0.77742441823054842</v>
      </c>
      <c r="N128" s="86">
        <f>SUM(N127,N123,N119,N115,N111,N107,N103,N99,N95,N91,N87,N83,N79,N75,N71,N67,N63,N59,N55,N51,N47,N43,N39,N35,N31,N27,N23,N19,N15,N11,N7)</f>
        <v>1004098.5961640001</v>
      </c>
      <c r="O128" s="88">
        <f>P128/L128</f>
        <v>0.15951908610314203</v>
      </c>
      <c r="P128" s="86">
        <f>SUM(P127,P123,P119,P115,P111,P107,P103,P99,P95,P91,P87,P83,P79,P75,P71,P67,P63,P59,P55,P51,P47,P43,P39,P35,P31,P27,P23,P19,P15,P11,P7)</f>
        <v>206030.17690399999</v>
      </c>
      <c r="Q128" s="88">
        <f>R128/L128</f>
        <v>6.3056495666309609E-2</v>
      </c>
      <c r="R128" s="86">
        <f>SUM(R127,R123,R119,R115,R111,R107,R103,R99,R95,R91,R87,R83,R79,R75,R71,R67,R63,R59,R55,R51,R47,R43,R39,R35,R31,R27,R23,R19,R15,R11,R7)</f>
        <v>81441.921931999997</v>
      </c>
      <c r="S128" s="88">
        <f>T128/L128</f>
        <v>0.18662484089111356</v>
      </c>
      <c r="T128" s="86">
        <f>SUM(T127,T123,T119,T115,T111,T107,T103,T99,T95,T91,T87,T83,T79,T75,T71,T67,T63,T59,T55,T51,T47,T43,T39,T35,T31,T27,T23,T19,T15,T11,T7)</f>
        <v>241039.17545399998</v>
      </c>
      <c r="U128" s="88">
        <f>V128/L128</f>
        <v>0.52841099549877923</v>
      </c>
      <c r="V128" s="86">
        <f>SUM(V127,V123,V119,V115,V111,V107,V103,V99,V95,V91,V87,V83,V79,V75,V71,V67,V63,V59,V55,V51,V47,V43,V39,V35,V31,V27,V23,V19,V15,V11,V7)</f>
        <v>682480.15670200018</v>
      </c>
      <c r="W128" s="88">
        <f>IF(AND(L128&gt;0),(X128/L128),0)</f>
        <v>0.40195493935390048</v>
      </c>
      <c r="X128" s="86">
        <f>SUM(X127,X123,X119,X115,X111,X107,X103,X99,X95,X91,X87,X83,X79,X75,X71,X67,X63,X59,X55,X51,X47,X43,X39,X35,X31,X27,X23,X19,X15,X11,X7)</f>
        <v>519153.22038000013</v>
      </c>
      <c r="Y128" s="89">
        <f>IF(AND(L128&gt;0),(Z128/L128),0)</f>
        <v>3.2352678315761877E-3</v>
      </c>
      <c r="Z128" s="86">
        <f>SUM(Z127,Z123,Z119,Z115,Z111,Z107,Z103,Z99,Z95,Z91,Z87,Z83,Z79,Z75,Z71,Z67,Z63,Z59,Z55,Z51,Z47,Z43,Z39,Z35,Z31,Z27,Z23,Z19,Z15,Z11,Z7)</f>
        <v>4178.5771217399997</v>
      </c>
      <c r="AA128" s="90">
        <f>(AC128+AM128)/J128</f>
        <v>2.3612691618841242E-3</v>
      </c>
      <c r="AB128" s="91">
        <f>AC128/(L128-AH128)</f>
        <v>3.2119804880332555E-4</v>
      </c>
      <c r="AC128" s="92">
        <f>SUM(AC127,AC123,AC119,AC115,AC111,AC107,AC103,AC99,AC95,AC91,AC87,AC83,AC79,AC75,AC71,AC67,AC63,AC59,AC55,AC51,AC47,AC43,AC39,AC35,AC31,AC27,AC23,AC19,AC15,AC11,AC7)</f>
        <v>408.75846613000004</v>
      </c>
      <c r="AD128" s="88">
        <f>AE128/AH128</f>
        <v>0.20098621371473771</v>
      </c>
      <c r="AE128" s="86">
        <f>SUM(AE127,AE123,AE119,AE115,AE111,AE107,AE103,AE99,AE95,AE91,AE87,AE83,AE79,AE75,AE71,AE67,AE63,AE59,AE55,AE51,AE47,AE43,AE39,AE35,AE31,AE27,AE23,AE19,AE15,AE11,AE7)</f>
        <v>3811.7035431000008</v>
      </c>
      <c r="AF128" s="93">
        <f>((Y128-AB128)*AL128)/((AL128-AB128)*Y128)</f>
        <v>0.90263342527735047</v>
      </c>
      <c r="AG128" s="94">
        <f>((AA128-AB128)*AL128)/((AL128-AB128)*AA128)</f>
        <v>0.86580784160866431</v>
      </c>
      <c r="AH128" s="86">
        <f>SUM(AH127,AH123,AH119,AH115,AH111,AH107,AH103,AH99,AH95,AH91,AH87,AH83,AH79,AH75,AH71,AH67,AH63,AH59,AH55,AH51,AH47,AH43,AH39,AH35,AH31,AH27,AH23,AH19,AH15,AH11,AH7)</f>
        <v>18965</v>
      </c>
      <c r="AI128" s="165">
        <f>SUM(AI7+AI11+AI15+AI19+AI23+AI27+AI31+AI35+AI39+AI43+AI47+AI51+AI55+AI59+AI63+AI67+AI71+AI75+AI79+AI83+AI87+AI91+AI95+AI99+AI103+AI107+AI111+AI115+AI119+AI123+AI127)</f>
        <v>9554.9930000000004</v>
      </c>
      <c r="AJ128" s="178"/>
      <c r="AK128" s="87">
        <f>(AK7*AH7+AH11*AK11+AH15*AK15+AK19*AH19+AK23*AH23+AH27*AK27+AH31*AK31+AH35*AK35+AH39*AK39+AH43*AK43+AH47*AK47+AH51*AK51+AH55*AK55+AH59*AK59+AH63*AK63+AH67*AK67+AH71*AK71+AH75*AK75+AH79*AK79+AH83*AK83+AH87*AK87+AH91*AK91+AH95*AK95+AH99*AK99+AH103*AK103+AH107*AK107+AH111*AK111+AH115*AK115+AH119*AK119+AH123*AK123+AH127*AK127)/AH128</f>
        <v>8.6291040507379124E-2</v>
      </c>
      <c r="AL128" s="88">
        <f>AM128/AH128</f>
        <v>0.15150487564988138</v>
      </c>
      <c r="AM128" s="86">
        <f>SUM(AM127,AM123,AM119,AM115,AM111,AM107,AM103,AM99,AM95,AM91,AM87,AM83,AM79,AM75,AM71,AM67,AM63,AM59,AM55,AM51,AM47,AM43,AM39,AM35,AM31,AM27,AM23,AM19,AM15,AM11,AM7)</f>
        <v>2873.2899667000002</v>
      </c>
      <c r="AN128" s="86"/>
      <c r="AO128" s="128">
        <f>SUM(AO127,AO123,AO119,AO115,AO111,AO107,AO103,AO99,AO95,AO91,AO87,AO83,AO79,AO75,AO71,AO67,AO63,AO59,AO55,AO51,AO47,AO43,AO39,AO35,AO31,AO27,AO23,AO19,AO15,AO11,AO7)</f>
        <v>18629.879999999997</v>
      </c>
      <c r="AP128" s="129"/>
      <c r="AQ128" s="130"/>
      <c r="AR128" s="86">
        <f>SUM(AR127,AR123,AR119,AR115,AR111,AR107,AR103,AR99,AR95,AR91,AR87,AR83,AR79,AR75,AR71,AR67,AR63,AR59,AR55,AR51,AR47,AR43,AR39,AR35,AR31,AR27,AR23,AR19,AR15,AR11,AR7)</f>
        <v>0</v>
      </c>
      <c r="AS128" s="86"/>
      <c r="AT128" s="86"/>
      <c r="AU128" s="86"/>
      <c r="AV128" s="86"/>
      <c r="AW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M1:AM1048576 N1:N1048576 L1:L1048576 R1:R1048576 AC1:AC1048576 AG1:AG1048576 Z1:AA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T1:AU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2"/>
  <sheetViews>
    <sheetView zoomScale="110" zoomScaleNormal="110" workbookViewId="0">
      <pane ySplit="2" topLeftCell="A98" activePane="bottomLeft" state="frozen"/>
      <selection pane="bottomLeft" activeCell="S129" sqref="S129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2" style="166" customWidth="1"/>
    <col min="36" max="36" width="13" style="179" customWidth="1"/>
    <col min="37" max="37" width="11.5703125" style="98" customWidth="1"/>
    <col min="38" max="38" width="12.28515625" style="99" bestFit="1" customWidth="1"/>
    <col min="39" max="39" width="11.7109375" style="33" bestFit="1" customWidth="1"/>
    <col min="40" max="40" width="11.85546875" style="33" customWidth="1"/>
    <col min="41" max="41" width="11.42578125" style="131" customWidth="1"/>
    <col min="42" max="42" width="11.5703125" style="132" customWidth="1"/>
    <col min="43" max="43" width="11.5703125" style="133" customWidth="1"/>
    <col min="44" max="44" width="12.140625" style="100" customWidth="1"/>
    <col min="45" max="45" width="14.85546875" style="33" customWidth="1"/>
    <col min="46" max="46" width="6.42578125" style="33" bestFit="1" customWidth="1"/>
    <col min="47" max="47" width="10.42578125" style="33" customWidth="1"/>
    <col min="48" max="48" width="6.42578125" style="33" bestFit="1" customWidth="1"/>
    <col min="49" max="49" width="11.140625" style="33" customWidth="1"/>
    <col min="50" max="16384" width="9.140625" style="33"/>
  </cols>
  <sheetData>
    <row r="1" spans="1:49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162" t="s">
        <v>56</v>
      </c>
      <c r="AJ1" s="171" t="s">
        <v>57</v>
      </c>
      <c r="AK1" s="2" t="s">
        <v>22</v>
      </c>
      <c r="AL1" s="3" t="s">
        <v>23</v>
      </c>
      <c r="AM1" s="150" t="s">
        <v>24</v>
      </c>
      <c r="AN1" s="150" t="s">
        <v>25</v>
      </c>
      <c r="AO1" s="110" t="s">
        <v>40</v>
      </c>
      <c r="AP1" s="111" t="s">
        <v>41</v>
      </c>
      <c r="AQ1" s="112" t="s">
        <v>41</v>
      </c>
      <c r="AR1" s="4" t="s">
        <v>26</v>
      </c>
      <c r="AS1" s="150" t="s">
        <v>27</v>
      </c>
      <c r="AT1" s="200" t="s">
        <v>28</v>
      </c>
      <c r="AU1" s="200"/>
      <c r="AV1" s="200" t="s">
        <v>29</v>
      </c>
      <c r="AW1" s="200"/>
    </row>
    <row r="2" spans="1:49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163" t="s">
        <v>30</v>
      </c>
      <c r="AJ2" s="172"/>
      <c r="AK2" s="8" t="s">
        <v>32</v>
      </c>
      <c r="AL2" s="9" t="s">
        <v>32</v>
      </c>
      <c r="AM2" s="5" t="s">
        <v>30</v>
      </c>
      <c r="AN2" s="5" t="s">
        <v>34</v>
      </c>
      <c r="AO2" s="113" t="s">
        <v>42</v>
      </c>
      <c r="AP2" s="114" t="s">
        <v>42</v>
      </c>
      <c r="AQ2" s="115" t="s">
        <v>42</v>
      </c>
      <c r="AR2" s="10" t="s">
        <v>35</v>
      </c>
      <c r="AS2" s="5" t="s">
        <v>32</v>
      </c>
      <c r="AT2" s="5" t="s">
        <v>36</v>
      </c>
      <c r="AU2" s="5" t="s">
        <v>37</v>
      </c>
      <c r="AV2" s="5" t="s">
        <v>36</v>
      </c>
      <c r="AW2" s="5" t="s">
        <v>37</v>
      </c>
    </row>
    <row r="3" spans="1:49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64"/>
      <c r="AJ3" s="173"/>
      <c r="AK3" s="105"/>
      <c r="AL3" s="106"/>
      <c r="AM3" s="151"/>
      <c r="AN3" s="151"/>
      <c r="AO3" s="116"/>
      <c r="AP3" s="117">
        <f>Юли!AQ127</f>
        <v>1226.3799999999987</v>
      </c>
      <c r="AQ3" s="118"/>
      <c r="AR3" s="107"/>
      <c r="AS3" s="151"/>
      <c r="AT3" s="151"/>
      <c r="AU3" s="151"/>
      <c r="AV3" s="151"/>
      <c r="AW3" s="151"/>
    </row>
    <row r="4" spans="1:49" x14ac:dyDescent="0.2">
      <c r="A4" s="196">
        <v>1</v>
      </c>
      <c r="B4" s="23">
        <v>1</v>
      </c>
      <c r="C4" s="24" t="s">
        <v>54</v>
      </c>
      <c r="D4" s="12">
        <v>15401</v>
      </c>
      <c r="E4" s="12">
        <v>0</v>
      </c>
      <c r="F4" s="12">
        <v>13969</v>
      </c>
      <c r="G4" s="13">
        <v>1.1000000000000001</v>
      </c>
      <c r="H4" s="13">
        <v>3.3</v>
      </c>
      <c r="I4" s="12">
        <v>13622</v>
      </c>
      <c r="J4" s="12">
        <v>15166</v>
      </c>
      <c r="K4" s="14">
        <v>7.8E-2</v>
      </c>
      <c r="L4" s="25">
        <f>J4*(1-K4)</f>
        <v>13983.052000000001</v>
      </c>
      <c r="M4" s="15">
        <v>0.74299999999999999</v>
      </c>
      <c r="N4" s="26">
        <f>L4*M4</f>
        <v>10389.407636000002</v>
      </c>
      <c r="O4" s="14">
        <v>0.14199999999999999</v>
      </c>
      <c r="P4" s="26">
        <f>L4*O4</f>
        <v>1985.593384</v>
      </c>
      <c r="Q4" s="16">
        <v>0.115</v>
      </c>
      <c r="R4" s="26">
        <f>L4*Q4</f>
        <v>1608.0509800000002</v>
      </c>
      <c r="S4" s="27">
        <v>0.20899999999999999</v>
      </c>
      <c r="T4" s="26">
        <f>L4*S4</f>
        <v>2922.4578680000004</v>
      </c>
      <c r="U4" s="16">
        <v>0.51700000000000002</v>
      </c>
      <c r="V4" s="26">
        <f>L4*U4</f>
        <v>7229.237884000001</v>
      </c>
      <c r="W4" s="16">
        <v>0.4</v>
      </c>
      <c r="X4" s="26">
        <f>W4*L4</f>
        <v>5593.220800000001</v>
      </c>
      <c r="Y4" s="17">
        <v>3.2599999999999999E-3</v>
      </c>
      <c r="Z4" s="18">
        <f>L4*Y4</f>
        <v>45.584749520000003</v>
      </c>
      <c r="AA4" s="28">
        <f>IF(J4&gt;0,(AC4+AM4)/J4,0)</f>
        <v>3.0582869286562044E-3</v>
      </c>
      <c r="AB4" s="17">
        <v>2.7999999999999998E-4</v>
      </c>
      <c r="AC4" s="25">
        <f>AB4*L4</f>
        <v>3.9152545600000002</v>
      </c>
      <c r="AD4" s="141">
        <v>0.20960000000000001</v>
      </c>
      <c r="AE4" s="31">
        <f>AH4*(1-AK4)*AD4</f>
        <v>43.104240000000004</v>
      </c>
      <c r="AF4" s="29">
        <f>IF(AND(AD4&gt;0,AB4&gt;0,Y4&gt;0),((Y4-AB4)*AD4)/((AD4-AB4)*Y4),0)</f>
        <v>0.91533320281038577</v>
      </c>
      <c r="AG4" s="62">
        <f t="shared" ref="AG4:AG35" si="0">IF(AND(AA4&gt;0,AL4&gt;0,AB4&gt;0),((AL4*(AA4-AB4))/(AA4*(AL4-AB4))),0)</f>
        <v>0.90967894028058638</v>
      </c>
      <c r="AH4" s="12">
        <v>225</v>
      </c>
      <c r="AI4" s="20">
        <v>224.738</v>
      </c>
      <c r="AJ4" s="174">
        <f>AP3</f>
        <v>1226.3799999999987</v>
      </c>
      <c r="AK4" s="14">
        <v>8.5999999999999993E-2</v>
      </c>
      <c r="AL4" s="15">
        <v>0.20649999999999999</v>
      </c>
      <c r="AM4" s="31">
        <f>AH4*(1-AK4)*AL4</f>
        <v>42.466724999999997</v>
      </c>
      <c r="AN4" s="19">
        <v>1.65</v>
      </c>
      <c r="AO4" s="19"/>
      <c r="AP4" s="119">
        <f>AP3+AH4-AO4</f>
        <v>1451.3799999999987</v>
      </c>
      <c r="AQ4" s="120"/>
      <c r="AR4" s="12"/>
      <c r="AS4" s="32"/>
      <c r="AT4" s="20"/>
      <c r="AU4" s="20"/>
      <c r="AV4" s="20"/>
      <c r="AW4" s="20"/>
    </row>
    <row r="5" spans="1:49" x14ac:dyDescent="0.2">
      <c r="A5" s="197"/>
      <c r="B5" s="34">
        <v>2</v>
      </c>
      <c r="C5" s="11" t="s">
        <v>50</v>
      </c>
      <c r="D5" s="35">
        <v>20500</v>
      </c>
      <c r="E5" s="35">
        <v>1</v>
      </c>
      <c r="F5" s="35">
        <v>15206</v>
      </c>
      <c r="G5" s="36">
        <v>0.8</v>
      </c>
      <c r="H5" s="36">
        <v>3.9</v>
      </c>
      <c r="I5" s="35">
        <v>14845</v>
      </c>
      <c r="J5" s="35">
        <v>15110</v>
      </c>
      <c r="K5" s="37">
        <v>7.5999999999999998E-2</v>
      </c>
      <c r="L5" s="38">
        <f>J5*(1-K5)</f>
        <v>13961.640000000001</v>
      </c>
      <c r="M5" s="39">
        <v>0.71499999999999997</v>
      </c>
      <c r="N5" s="26">
        <f>L5*M5</f>
        <v>9982.5726000000013</v>
      </c>
      <c r="O5" s="37">
        <v>0.17399999999999999</v>
      </c>
      <c r="P5" s="26">
        <f>L5*O5</f>
        <v>2429.3253600000003</v>
      </c>
      <c r="Q5" s="40">
        <v>0.111</v>
      </c>
      <c r="R5" s="26">
        <f>L5*Q5</f>
        <v>1549.7420400000001</v>
      </c>
      <c r="S5" s="29">
        <v>0.20899999999999999</v>
      </c>
      <c r="T5" s="26">
        <f>L5*S5</f>
        <v>2917.9827600000003</v>
      </c>
      <c r="U5" s="40">
        <v>0.51500000000000001</v>
      </c>
      <c r="V5" s="26">
        <f>L5*U5</f>
        <v>7190.2446000000009</v>
      </c>
      <c r="W5" s="40">
        <v>0.41</v>
      </c>
      <c r="X5" s="26">
        <f>W5*L5</f>
        <v>5724.2723999999998</v>
      </c>
      <c r="Y5" s="41">
        <v>3.2000000000000002E-3</v>
      </c>
      <c r="Z5" s="18">
        <f>L5*Y5</f>
        <v>44.677248000000006</v>
      </c>
      <c r="AA5" s="28">
        <f>IF(J5&gt;0,(AC5+AM5)/J5,0)</f>
        <v>2.9552462739907345E-3</v>
      </c>
      <c r="AB5" s="41">
        <v>2.7999999999999998E-4</v>
      </c>
      <c r="AC5" s="38">
        <f>AB5*L5</f>
        <v>3.9092592000000002</v>
      </c>
      <c r="AD5" s="29">
        <v>0.2175</v>
      </c>
      <c r="AE5" s="42">
        <f>AH5*(1-AK5)*AD5</f>
        <v>43.440840000000001</v>
      </c>
      <c r="AF5" s="29">
        <f>IF(AND(AD5&gt;0,AB5&gt;0,Y5&gt;0),((Y5-AB5)*AD5)/((AD5-AB5)*Y5),0)</f>
        <v>0.91367622686677119</v>
      </c>
      <c r="AG5" s="30">
        <f t="shared" si="0"/>
        <v>0.90649745539567894</v>
      </c>
      <c r="AH5" s="35">
        <v>219</v>
      </c>
      <c r="AI5" s="167">
        <v>219.06899999999999</v>
      </c>
      <c r="AJ5" s="175"/>
      <c r="AK5" s="37">
        <v>8.7999999999999995E-2</v>
      </c>
      <c r="AL5" s="39">
        <v>0.20399999999999999</v>
      </c>
      <c r="AM5" s="42">
        <f>AH5*(1-AK5)*AL5</f>
        <v>40.744512</v>
      </c>
      <c r="AN5" s="43">
        <v>1.72</v>
      </c>
      <c r="AO5" s="43"/>
      <c r="AP5" s="134">
        <f>AP4+AH5-AO5</f>
        <v>1670.3799999999987</v>
      </c>
      <c r="AQ5" s="121"/>
      <c r="AR5" s="44"/>
      <c r="AS5" s="45"/>
      <c r="AT5" s="46"/>
      <c r="AU5" s="46"/>
      <c r="AV5" s="46"/>
      <c r="AW5" s="46"/>
    </row>
    <row r="6" spans="1:49" x14ac:dyDescent="0.2">
      <c r="A6" s="197"/>
      <c r="B6" s="34">
        <v>3</v>
      </c>
      <c r="C6" s="11" t="s">
        <v>53</v>
      </c>
      <c r="D6" s="44">
        <v>15799</v>
      </c>
      <c r="E6" s="44">
        <v>3</v>
      </c>
      <c r="F6" s="44">
        <v>15557</v>
      </c>
      <c r="G6" s="38">
        <v>0.9</v>
      </c>
      <c r="H6" s="38">
        <v>3.4</v>
      </c>
      <c r="I6" s="44">
        <v>15540</v>
      </c>
      <c r="J6" s="44">
        <v>14890</v>
      </c>
      <c r="K6" s="40">
        <v>7.3999999999999996E-2</v>
      </c>
      <c r="L6" s="38">
        <f>J6*(1-K6)</f>
        <v>13788.140000000001</v>
      </c>
      <c r="M6" s="29">
        <v>0.749</v>
      </c>
      <c r="N6" s="26">
        <f>L6*M6</f>
        <v>10327.316860000001</v>
      </c>
      <c r="O6" s="40">
        <v>0.20200000000000001</v>
      </c>
      <c r="P6" s="26">
        <f>L6*O6</f>
        <v>2785.2042800000004</v>
      </c>
      <c r="Q6" s="40">
        <v>4.9000000000000002E-2</v>
      </c>
      <c r="R6" s="26">
        <f>L6*Q6</f>
        <v>675.61886000000004</v>
      </c>
      <c r="S6" s="29">
        <v>0.219</v>
      </c>
      <c r="T6" s="26">
        <f>L6*S6</f>
        <v>3019.6026600000005</v>
      </c>
      <c r="U6" s="40">
        <v>0.50900000000000001</v>
      </c>
      <c r="V6" s="26">
        <f>L6*U6</f>
        <v>7018.1632600000012</v>
      </c>
      <c r="W6" s="40">
        <v>0.41</v>
      </c>
      <c r="X6" s="26">
        <f>W6*L6</f>
        <v>5653.1374000000005</v>
      </c>
      <c r="Y6" s="48">
        <v>3.1900000000000001E-3</v>
      </c>
      <c r="Z6" s="18">
        <f>L6*Y6</f>
        <v>43.984166600000009</v>
      </c>
      <c r="AA6" s="28">
        <f>IF(J6&gt;0,(AC6+AM6)/J6,0)</f>
        <v>2.9628395433176631E-3</v>
      </c>
      <c r="AB6" s="48">
        <v>2.7999999999999998E-4</v>
      </c>
      <c r="AC6" s="38">
        <f>AB6*L6</f>
        <v>3.8606791999999999</v>
      </c>
      <c r="AD6" s="29">
        <v>0.22009999999999999</v>
      </c>
      <c r="AE6" s="42">
        <f>AH6*(1-AK6)*AD6</f>
        <v>42.741659200000001</v>
      </c>
      <c r="AF6" s="29">
        <f>IF(AND(AD6&gt;0,AB6&gt;0,Y6&gt;0),((Y6-AB6)*AD6)/((AD6-AB6)*Y6),0)</f>
        <v>0.91338767056203574</v>
      </c>
      <c r="AG6" s="30">
        <f t="shared" si="0"/>
        <v>0.90672077078468116</v>
      </c>
      <c r="AH6" s="44">
        <v>212</v>
      </c>
      <c r="AI6" s="168">
        <v>211.80799999999999</v>
      </c>
      <c r="AJ6" s="176"/>
      <c r="AK6" s="40">
        <v>8.4000000000000005E-2</v>
      </c>
      <c r="AL6" s="29">
        <v>0.20730000000000001</v>
      </c>
      <c r="AM6" s="42">
        <f>AH6*(1-AK6)*AL6</f>
        <v>40.256001600000005</v>
      </c>
      <c r="AN6" s="18">
        <v>1.7</v>
      </c>
      <c r="AO6" s="18"/>
      <c r="AP6" s="134">
        <f>AP5+AH6-AO6</f>
        <v>1882.3799999999987</v>
      </c>
      <c r="AQ6" s="123"/>
      <c r="AR6" s="44"/>
      <c r="AS6" s="49"/>
      <c r="AT6" s="42"/>
      <c r="AU6" s="42"/>
      <c r="AV6" s="42"/>
      <c r="AW6" s="42"/>
    </row>
    <row r="7" spans="1:49" s="22" customFormat="1" ht="13.5" thickBot="1" x14ac:dyDescent="0.25">
      <c r="A7" s="198"/>
      <c r="B7" s="50" t="s">
        <v>38</v>
      </c>
      <c r="C7" s="51"/>
      <c r="D7" s="52">
        <f>SUM(D4:D6)</f>
        <v>51700</v>
      </c>
      <c r="E7" s="52"/>
      <c r="F7" s="52">
        <f>SUM(F4:F6)</f>
        <v>44732</v>
      </c>
      <c r="G7" s="53"/>
      <c r="H7" s="53"/>
      <c r="I7" s="52">
        <f>SUM(I4:I6)</f>
        <v>44007</v>
      </c>
      <c r="J7" s="52">
        <f>SUM(J4:J6)</f>
        <v>45166</v>
      </c>
      <c r="K7" s="21">
        <f>IF(J7&gt;0,(J4*K4+J5*K5+J6*K6)/J7,0)</f>
        <v>7.6012221582606385E-2</v>
      </c>
      <c r="L7" s="53">
        <f>L4+L5+L6</f>
        <v>41732.832000000002</v>
      </c>
      <c r="M7" s="54">
        <f>IF(L7&gt;0,N7/L7,0)</f>
        <v>0.73561499722808177</v>
      </c>
      <c r="N7" s="55">
        <f>N4+N5+N6</f>
        <v>30699.297096000002</v>
      </c>
      <c r="O7" s="21">
        <f>IF(L7&gt;0,P7/L7,0)</f>
        <v>0.17252898207339487</v>
      </c>
      <c r="P7" s="55">
        <f>P4+P5+P6</f>
        <v>7200.1230240000004</v>
      </c>
      <c r="Q7" s="21">
        <f>IF(L7&gt;0,R7/L7,0)</f>
        <v>9.1856020698523402E-2</v>
      </c>
      <c r="R7" s="55">
        <f>R4+R5+R6</f>
        <v>3833.4118800000001</v>
      </c>
      <c r="S7" s="21">
        <f>IF(L7&gt;0,T7/L7,0)</f>
        <v>0.21230390710124825</v>
      </c>
      <c r="T7" s="55">
        <f>T4+T5+T6</f>
        <v>8860.0432880000008</v>
      </c>
      <c r="U7" s="21">
        <f>IF(L7&gt;0,V7/L7,0)</f>
        <v>0.51368777810238231</v>
      </c>
      <c r="V7" s="55">
        <f>V4+V5+V6</f>
        <v>21437.645744000001</v>
      </c>
      <c r="W7" s="21">
        <f>IF(L7&gt;0,X7/L7,0)</f>
        <v>0.40664938818434365</v>
      </c>
      <c r="X7" s="55">
        <f>X4+X5+X6</f>
        <v>16970.6306</v>
      </c>
      <c r="Y7" s="56">
        <f>IF(L7&gt;0,Z7/L7,0)</f>
        <v>3.2167997637926895E-3</v>
      </c>
      <c r="Z7" s="57">
        <f>SUM(Z4:Z6)</f>
        <v>134.24616412</v>
      </c>
      <c r="AA7" s="56">
        <f>IF(L7&gt;0,(AA4*L4+AA5*L5+AA6*L6)/L7,0)</f>
        <v>2.9922799431373365E-3</v>
      </c>
      <c r="AB7" s="56">
        <f>IF(J7&gt;0,(J4*AB4+J5*AB5+J6*AB6)/J7,0)</f>
        <v>2.8000000000000003E-4</v>
      </c>
      <c r="AC7" s="53">
        <f>SUM(AC4:AC6)</f>
        <v>11.68519296</v>
      </c>
      <c r="AD7" s="54">
        <f>IF(J7&gt;0,(J4*AD4+J5*AD5+J6*AD6)/J7,0)</f>
        <v>0.21570445910640748</v>
      </c>
      <c r="AE7" s="59">
        <f>SUM(AE4:AE6)</f>
        <v>129.2867392</v>
      </c>
      <c r="AF7" s="54">
        <f>IF(AND(Z7&gt;0),((Z4*AF4+Z5*AF5+Z6*AF6)/Z7),0)</f>
        <v>0.91414432906679544</v>
      </c>
      <c r="AG7" s="58">
        <f t="shared" si="0"/>
        <v>0.90766001517362316</v>
      </c>
      <c r="AH7" s="52">
        <f>SUM(AH4:AH6)</f>
        <v>656</v>
      </c>
      <c r="AI7" s="169">
        <f>SUM(AI4:AI6)</f>
        <v>655.61500000000001</v>
      </c>
      <c r="AJ7" s="177">
        <f>SUM(AJ4:AJ6)+AI7-AO7</f>
        <v>1881.9949999999988</v>
      </c>
      <c r="AK7" s="21">
        <f>IF(AH7&gt;0,(AK4*AH4+AK5*AH5+AK6*AH6)/AH7,0)</f>
        <v>8.6021341463414627E-2</v>
      </c>
      <c r="AL7" s="54">
        <f>IF(J7&gt;0,(AL4*J4+AL5*J5+AL6*J6)/J7,0)</f>
        <v>0.20592737900190408</v>
      </c>
      <c r="AM7" s="59">
        <f>SUM(AM4:AM6)</f>
        <v>123.4672386</v>
      </c>
      <c r="AN7" s="57"/>
      <c r="AO7" s="57">
        <f>SUM(AO4:AO6)</f>
        <v>0</v>
      </c>
      <c r="AP7" s="124"/>
      <c r="AQ7" s="125">
        <f>AP6</f>
        <v>1882.3799999999987</v>
      </c>
      <c r="AR7" s="52">
        <f>SUM(AR4:AR6)</f>
        <v>0</v>
      </c>
      <c r="AS7" s="60"/>
      <c r="AT7" s="59"/>
      <c r="AU7" s="59"/>
      <c r="AV7" s="59"/>
      <c r="AW7" s="59"/>
    </row>
    <row r="8" spans="1:49" x14ac:dyDescent="0.2">
      <c r="A8" s="196">
        <v>2</v>
      </c>
      <c r="B8" s="23">
        <v>1</v>
      </c>
      <c r="C8" s="11" t="s">
        <v>54</v>
      </c>
      <c r="D8" s="12">
        <v>13528</v>
      </c>
      <c r="E8" s="12">
        <v>0</v>
      </c>
      <c r="F8" s="12">
        <v>11795</v>
      </c>
      <c r="G8" s="13">
        <v>1.2</v>
      </c>
      <c r="H8" s="13">
        <v>3.1</v>
      </c>
      <c r="I8" s="12">
        <v>11519</v>
      </c>
      <c r="J8" s="12">
        <v>14766</v>
      </c>
      <c r="K8" s="14">
        <v>7.2999999999999995E-2</v>
      </c>
      <c r="L8" s="25">
        <f>J8*(1-K8)</f>
        <v>13688.082</v>
      </c>
      <c r="M8" s="15">
        <v>0.751</v>
      </c>
      <c r="N8" s="26">
        <f>L8*M8</f>
        <v>10279.749582</v>
      </c>
      <c r="O8" s="14">
        <v>0.154</v>
      </c>
      <c r="P8" s="26">
        <f>L8*O8</f>
        <v>2107.9646280000002</v>
      </c>
      <c r="Q8" s="16">
        <v>9.5000000000000001E-2</v>
      </c>
      <c r="R8" s="26">
        <f>L8*Q8</f>
        <v>1300.36779</v>
      </c>
      <c r="S8" s="16">
        <v>0.222</v>
      </c>
      <c r="T8" s="26">
        <f>L8*S8</f>
        <v>3038.7542040000003</v>
      </c>
      <c r="U8" s="16">
        <v>0.503</v>
      </c>
      <c r="V8" s="26">
        <f>L8*U8</f>
        <v>6885.1052460000001</v>
      </c>
      <c r="W8" s="16">
        <v>0.41</v>
      </c>
      <c r="X8" s="26">
        <f>W8*L8</f>
        <v>5612.1136200000001</v>
      </c>
      <c r="Y8" s="17">
        <v>3.2499999999999999E-3</v>
      </c>
      <c r="Z8" s="61">
        <f>L8*Y8</f>
        <v>44.486266499999999</v>
      </c>
      <c r="AA8" s="28">
        <f>IF(J8&gt;0,(AC8+AM8)/J8,0)</f>
        <v>2.7806743843965869E-3</v>
      </c>
      <c r="AB8" s="17">
        <v>2.7999999999999998E-4</v>
      </c>
      <c r="AC8" s="25">
        <f>AB8*L8</f>
        <v>3.83266296</v>
      </c>
      <c r="AD8" s="141">
        <v>0.2271</v>
      </c>
      <c r="AE8" s="31">
        <f>AH8*(1-AK8)*AD8</f>
        <v>42.806079000000004</v>
      </c>
      <c r="AF8" s="29">
        <f>IF(AND(AD8&gt;0,AB8&gt;0,Y8&gt;0),((Y8-AB8)*AD8)/((AD8-AB8)*Y8),0)</f>
        <v>0.91497425949414324</v>
      </c>
      <c r="AG8" s="62">
        <f t="shared" si="0"/>
        <v>0.90058177673105633</v>
      </c>
      <c r="AH8" s="12">
        <v>206</v>
      </c>
      <c r="AI8" s="170">
        <v>206.24</v>
      </c>
      <c r="AJ8" s="174"/>
      <c r="AK8" s="14">
        <v>8.5000000000000006E-2</v>
      </c>
      <c r="AL8" s="15">
        <v>0.19750000000000001</v>
      </c>
      <c r="AM8" s="31">
        <f t="shared" ref="AM8:AM70" si="1">AH8*(1-AK8)*AL8</f>
        <v>37.226775000000004</v>
      </c>
      <c r="AN8" s="19">
        <v>1.62</v>
      </c>
      <c r="AO8" s="19"/>
      <c r="AP8" s="119">
        <f>AP6+AH8-AO8</f>
        <v>2088.3799999999987</v>
      </c>
      <c r="AQ8" s="120"/>
      <c r="AR8" s="12"/>
      <c r="AS8" s="32"/>
      <c r="AT8" s="20"/>
      <c r="AU8" s="20"/>
      <c r="AV8" s="20"/>
      <c r="AW8" s="20"/>
    </row>
    <row r="9" spans="1:49" x14ac:dyDescent="0.2">
      <c r="A9" s="197"/>
      <c r="B9" s="34">
        <v>2</v>
      </c>
      <c r="C9" s="47" t="s">
        <v>51</v>
      </c>
      <c r="D9" s="35">
        <v>19000</v>
      </c>
      <c r="E9" s="44">
        <v>1</v>
      </c>
      <c r="F9" s="35">
        <v>15879</v>
      </c>
      <c r="G9" s="36">
        <v>0.5</v>
      </c>
      <c r="H9" s="38">
        <v>3.7</v>
      </c>
      <c r="I9" s="35">
        <v>15100</v>
      </c>
      <c r="J9" s="35">
        <v>14735</v>
      </c>
      <c r="K9" s="40">
        <v>6.9000000000000006E-2</v>
      </c>
      <c r="L9" s="38">
        <f>J9*(1-K9)</f>
        <v>13718.285</v>
      </c>
      <c r="M9" s="39">
        <v>0.80600000000000005</v>
      </c>
      <c r="N9" s="26">
        <f>L9*M9</f>
        <v>11056.93771</v>
      </c>
      <c r="O9" s="37">
        <v>0.112</v>
      </c>
      <c r="P9" s="26">
        <f>L9*O9</f>
        <v>1536.4479200000001</v>
      </c>
      <c r="Q9" s="40">
        <v>8.2000000000000003E-2</v>
      </c>
      <c r="R9" s="26">
        <f>L9*Q9</f>
        <v>1124.8993700000001</v>
      </c>
      <c r="S9" s="40">
        <v>0.21299999999999999</v>
      </c>
      <c r="T9" s="26">
        <f>L9*S9</f>
        <v>2921.9947050000001</v>
      </c>
      <c r="U9" s="40">
        <v>0.51300000000000001</v>
      </c>
      <c r="V9" s="26">
        <f>L9*U9</f>
        <v>7037.4802049999998</v>
      </c>
      <c r="W9" s="40">
        <v>0.41</v>
      </c>
      <c r="X9" s="26">
        <f>W9*L9</f>
        <v>5624.4968499999995</v>
      </c>
      <c r="Y9" s="41">
        <v>3.2100000000000002E-3</v>
      </c>
      <c r="Z9" s="18">
        <f>L9*Y9</f>
        <v>44.035694849999999</v>
      </c>
      <c r="AA9" s="28">
        <f>IF(J9&gt;0,(AC9+AM9)/J9,0)</f>
        <v>2.9062866508313538E-3</v>
      </c>
      <c r="AB9" s="41">
        <v>2.7999999999999998E-4</v>
      </c>
      <c r="AC9" s="38">
        <f>AB9*L9</f>
        <v>3.8411197999999995</v>
      </c>
      <c r="AD9" s="29">
        <v>0.22639999999999999</v>
      </c>
      <c r="AE9" s="42">
        <f>AH9*(1-AK9)*AD9</f>
        <v>43.455216</v>
      </c>
      <c r="AF9" s="29">
        <f>IF(AND(AD9&gt;0,AB9&gt;0,Y9&gt;0),((Y9-AB9)*AD9)/((AD9-AB9)*Y9),0)</f>
        <v>0.91390285421740081</v>
      </c>
      <c r="AG9" s="30">
        <f t="shared" si="0"/>
        <v>0.90490465877239701</v>
      </c>
      <c r="AH9" s="35">
        <v>210</v>
      </c>
      <c r="AI9" s="167">
        <v>209.96100000000001</v>
      </c>
      <c r="AJ9" s="175"/>
      <c r="AK9" s="40">
        <v>8.5999999999999993E-2</v>
      </c>
      <c r="AL9" s="39">
        <v>0.2031</v>
      </c>
      <c r="AM9" s="42">
        <f t="shared" si="1"/>
        <v>38.983013999999997</v>
      </c>
      <c r="AN9" s="18">
        <v>1.62</v>
      </c>
      <c r="AO9" s="18"/>
      <c r="AP9" s="134">
        <f>AP8+AH9-AO9</f>
        <v>2298.3799999999987</v>
      </c>
      <c r="AQ9" s="123"/>
      <c r="AR9" s="44"/>
      <c r="AS9" s="49"/>
      <c r="AT9" s="42"/>
      <c r="AU9" s="42"/>
      <c r="AV9" s="42"/>
      <c r="AW9" s="42"/>
    </row>
    <row r="10" spans="1:49" x14ac:dyDescent="0.2">
      <c r="A10" s="197"/>
      <c r="B10" s="34">
        <v>3</v>
      </c>
      <c r="C10" s="11" t="s">
        <v>53</v>
      </c>
      <c r="D10" s="44">
        <v>14472</v>
      </c>
      <c r="E10" s="44">
        <v>2</v>
      </c>
      <c r="F10" s="44">
        <v>14763</v>
      </c>
      <c r="G10" s="38">
        <v>0.5</v>
      </c>
      <c r="H10" s="38">
        <v>3.2</v>
      </c>
      <c r="I10" s="44">
        <v>15879</v>
      </c>
      <c r="J10" s="44">
        <v>14597</v>
      </c>
      <c r="K10" s="40">
        <v>7.1999999999999995E-2</v>
      </c>
      <c r="L10" s="38">
        <f>J10*(1-K10)</f>
        <v>13546.016000000001</v>
      </c>
      <c r="M10" s="29">
        <v>0.76300000000000001</v>
      </c>
      <c r="N10" s="26">
        <f>L10*M10</f>
        <v>10335.610208000002</v>
      </c>
      <c r="O10" s="40">
        <v>0.19800000000000001</v>
      </c>
      <c r="P10" s="26">
        <f>L10*O10</f>
        <v>2682.1111680000004</v>
      </c>
      <c r="Q10" s="40">
        <v>3.9E-2</v>
      </c>
      <c r="R10" s="26">
        <f>L10*Q10</f>
        <v>528.294624</v>
      </c>
      <c r="S10" s="40">
        <v>0.20100000000000001</v>
      </c>
      <c r="T10" s="26">
        <f>L10*S10</f>
        <v>2722.7492160000006</v>
      </c>
      <c r="U10" s="40">
        <v>0.51900000000000002</v>
      </c>
      <c r="V10" s="26">
        <f>L10*U10</f>
        <v>7030.3823040000007</v>
      </c>
      <c r="W10" s="40">
        <v>0.41</v>
      </c>
      <c r="X10" s="26">
        <f>W10*L10</f>
        <v>5553.8665600000004</v>
      </c>
      <c r="Y10" s="48">
        <v>3.1700000000000001E-3</v>
      </c>
      <c r="Z10" s="18">
        <f>L10*Y10</f>
        <v>42.940870720000007</v>
      </c>
      <c r="AA10" s="28">
        <f>IF(J10&gt;0,(AC10+AM10)/J10,0)</f>
        <v>3.0187860848119477E-3</v>
      </c>
      <c r="AB10" s="48">
        <v>2.7999999999999998E-4</v>
      </c>
      <c r="AC10" s="38">
        <f>AB10*L10</f>
        <v>3.7928844800000001</v>
      </c>
      <c r="AD10" s="29">
        <v>0.2321</v>
      </c>
      <c r="AE10" s="42">
        <f>AH10*(1-AK10)*AD10</f>
        <v>43.883611200000004</v>
      </c>
      <c r="AF10" s="29">
        <f>IF(AND(AD10&gt;0,AB10&gt;0,Y10&gt;0),((Y10-AB10)*AD10)/((AD10-AB10)*Y10),0)</f>
        <v>0.91277307233094762</v>
      </c>
      <c r="AG10" s="30">
        <f t="shared" si="0"/>
        <v>0.90844168117164492</v>
      </c>
      <c r="AH10" s="44">
        <v>208</v>
      </c>
      <c r="AI10" s="168">
        <v>208.19300000000001</v>
      </c>
      <c r="AJ10" s="176"/>
      <c r="AK10" s="40">
        <v>9.0999999999999998E-2</v>
      </c>
      <c r="AL10" s="29">
        <v>0.21299999999999999</v>
      </c>
      <c r="AM10" s="42">
        <f t="shared" si="1"/>
        <v>40.272336000000003</v>
      </c>
      <c r="AN10" s="18">
        <v>1.65</v>
      </c>
      <c r="AO10" s="18"/>
      <c r="AP10" s="134">
        <f>AP9+AH10-AO10</f>
        <v>2506.3799999999987</v>
      </c>
      <c r="AQ10" s="123"/>
      <c r="AR10" s="44"/>
      <c r="AS10" s="49"/>
      <c r="AT10" s="42"/>
      <c r="AU10" s="42"/>
      <c r="AV10" s="42"/>
      <c r="AW10" s="42"/>
    </row>
    <row r="11" spans="1:49" s="22" customFormat="1" ht="13.5" thickBot="1" x14ac:dyDescent="0.25">
      <c r="A11" s="198"/>
      <c r="B11" s="50" t="s">
        <v>38</v>
      </c>
      <c r="C11" s="51"/>
      <c r="D11" s="52">
        <f>SUM(D8:D10)</f>
        <v>47000</v>
      </c>
      <c r="E11" s="52"/>
      <c r="F11" s="52">
        <f>SUM(F8:F10)</f>
        <v>42437</v>
      </c>
      <c r="G11" s="53"/>
      <c r="H11" s="53"/>
      <c r="I11" s="52">
        <f>SUM(I8:I10)</f>
        <v>42498</v>
      </c>
      <c r="J11" s="52">
        <f>SUM(J8:J10)</f>
        <v>44098</v>
      </c>
      <c r="K11" s="21">
        <f>IF(J11&gt;0,(J8*K8+J9*K9+J10*K10)/J11,0)</f>
        <v>7.1332418703796086E-2</v>
      </c>
      <c r="L11" s="53">
        <f>L8+L9+L10</f>
        <v>40952.383000000002</v>
      </c>
      <c r="M11" s="54">
        <f>IF(L11&gt;0,N11/L11,0)</f>
        <v>0.77339327237684807</v>
      </c>
      <c r="N11" s="55">
        <f>N8+N9+N10</f>
        <v>31672.297500000004</v>
      </c>
      <c r="O11" s="21">
        <f>IF(L11&gt;0,P11/L11,0)</f>
        <v>0.15448487371296563</v>
      </c>
      <c r="P11" s="55">
        <f>P8+P9+P10</f>
        <v>6326.5237160000006</v>
      </c>
      <c r="Q11" s="21">
        <f>IF(L11&gt;0,R11/L11,0)</f>
        <v>7.2121853910186384E-2</v>
      </c>
      <c r="R11" s="55">
        <f>R8+R9+R10</f>
        <v>2953.5617840000004</v>
      </c>
      <c r="S11" s="21">
        <f>IF(L11&gt;0,T11/L11,0)</f>
        <v>0.2120388971015435</v>
      </c>
      <c r="T11" s="55">
        <f>T8+T9+T10</f>
        <v>8683.4981250000001</v>
      </c>
      <c r="U11" s="21">
        <f>IF(L11&gt;0,V11/L11,0)</f>
        <v>0.51164221029579637</v>
      </c>
      <c r="V11" s="55">
        <f>V8+V9+V10</f>
        <v>20952.967754999998</v>
      </c>
      <c r="W11" s="21">
        <f>IF(L11&gt;0,X11/L11,0)</f>
        <v>0.41000000000000003</v>
      </c>
      <c r="X11" s="55">
        <f>X8+X9+X10</f>
        <v>16790.477030000002</v>
      </c>
      <c r="Y11" s="56">
        <f>IF(L11&gt;0,Z11/L11,0)</f>
        <v>3.2101387621325966E-3</v>
      </c>
      <c r="Z11" s="57">
        <f>SUM(Z8:Z10)</f>
        <v>131.46283206999999</v>
      </c>
      <c r="AA11" s="63">
        <f>IF(L11&gt;0,(AA8*L8+AA9*L9+AA10*L10)/L11,0)</f>
        <v>2.9015135007445111E-3</v>
      </c>
      <c r="AB11" s="56">
        <f>IF(J11&gt;0,(J8*AB8+J9*AB9+J10*AB10)/J11,0)</f>
        <v>2.7999999999999998E-4</v>
      </c>
      <c r="AC11" s="53">
        <f>SUM(AC8:AC10)</f>
        <v>11.46666724</v>
      </c>
      <c r="AD11" s="54">
        <f>IF(J11&gt;0,(J8*AD8+J9*AD9+J10*AD10)/J11,0)</f>
        <v>0.22852116422513494</v>
      </c>
      <c r="AE11" s="59">
        <f>SUM(AE8:AE10)</f>
        <v>130.14490620000001</v>
      </c>
      <c r="AF11" s="54">
        <f>IF(AND(Z11&gt;0),((Z8*AF8+Z9*AF9+Z10*AF10)/Z11),0)</f>
        <v>0.91389638092571912</v>
      </c>
      <c r="AG11" s="58">
        <f t="shared" si="0"/>
        <v>0.90473738838259421</v>
      </c>
      <c r="AH11" s="52">
        <f>SUM(AH8:AH10)</f>
        <v>624</v>
      </c>
      <c r="AI11" s="169">
        <f>SUM(AI8:AI10)</f>
        <v>624.39400000000001</v>
      </c>
      <c r="AJ11" s="177">
        <f>(AI11+AJ7)-AO11</f>
        <v>2506.3889999999988</v>
      </c>
      <c r="AK11" s="21">
        <f>IF(AH11&gt;0,(AK8*AH8+AK9*AH9+AK10*AH10)/AH11,0)</f>
        <v>8.7336538461538465E-2</v>
      </c>
      <c r="AL11" s="54">
        <f>IF(J11&gt;0,(AL8*J8+AL9*J9+AL10*J10)/J11,0)</f>
        <v>0.20450189350990974</v>
      </c>
      <c r="AM11" s="59">
        <f>SUM(AM8:AM10)</f>
        <v>116.482125</v>
      </c>
      <c r="AN11" s="57"/>
      <c r="AO11" s="57">
        <f>SUM(AO8:AO10)</f>
        <v>0</v>
      </c>
      <c r="AP11" s="124"/>
      <c r="AQ11" s="125">
        <f>AP10</f>
        <v>2506.3799999999987</v>
      </c>
      <c r="AR11" s="52">
        <f>SUM(AR8:AR10)</f>
        <v>0</v>
      </c>
      <c r="AS11" s="60"/>
      <c r="AT11" s="59"/>
      <c r="AU11" s="59"/>
      <c r="AV11" s="59"/>
      <c r="AW11" s="59"/>
    </row>
    <row r="12" spans="1:49" x14ac:dyDescent="0.2">
      <c r="A12" s="196">
        <v>3</v>
      </c>
      <c r="B12" s="23">
        <v>1</v>
      </c>
      <c r="C12" s="11" t="s">
        <v>54</v>
      </c>
      <c r="D12" s="12">
        <v>6365</v>
      </c>
      <c r="E12" s="12">
        <v>1</v>
      </c>
      <c r="F12" s="12">
        <v>8027</v>
      </c>
      <c r="G12" s="13">
        <v>0.7</v>
      </c>
      <c r="H12" s="13">
        <v>4</v>
      </c>
      <c r="I12" s="12">
        <v>8618</v>
      </c>
      <c r="J12" s="12">
        <v>14532</v>
      </c>
      <c r="K12" s="14">
        <v>7.4999999999999997E-2</v>
      </c>
      <c r="L12" s="25">
        <f>J12*(1-K12)</f>
        <v>13442.1</v>
      </c>
      <c r="M12" s="15">
        <v>0.68300000000000005</v>
      </c>
      <c r="N12" s="26">
        <f>L12*M12</f>
        <v>9180.9543000000012</v>
      </c>
      <c r="O12" s="14">
        <v>0.19900000000000001</v>
      </c>
      <c r="P12" s="26">
        <f>L12*O12</f>
        <v>2674.9779000000003</v>
      </c>
      <c r="Q12" s="16">
        <v>0.11799999999999999</v>
      </c>
      <c r="R12" s="26">
        <f>L12*Q12</f>
        <v>1586.1677999999999</v>
      </c>
      <c r="S12" s="16">
        <v>0.20399999999999999</v>
      </c>
      <c r="T12" s="26">
        <f>L12*S12</f>
        <v>2742.1884</v>
      </c>
      <c r="U12" s="16">
        <v>0.51200000000000001</v>
      </c>
      <c r="V12" s="26">
        <f>L12*U12</f>
        <v>6882.3552</v>
      </c>
      <c r="W12" s="16">
        <v>0.4</v>
      </c>
      <c r="X12" s="26">
        <f>W12*L12</f>
        <v>5376.84</v>
      </c>
      <c r="Y12" s="17">
        <v>3.0799999999999998E-3</v>
      </c>
      <c r="Z12" s="61">
        <f>L12*Y12</f>
        <v>41.401668000000001</v>
      </c>
      <c r="AA12" s="28">
        <f>IF(J12&gt;0,(AC12+AM12)/J12,0)</f>
        <v>2.8900168593448943E-3</v>
      </c>
      <c r="AB12" s="17">
        <v>2.9E-4</v>
      </c>
      <c r="AC12" s="25">
        <f>AB12*L12</f>
        <v>3.898209</v>
      </c>
      <c r="AD12" s="141">
        <v>0.23039999999999999</v>
      </c>
      <c r="AE12" s="31">
        <f>AH12*(1-AK12)*AD12</f>
        <v>39.7200384</v>
      </c>
      <c r="AF12" s="29">
        <f>IF(AND(AD12&gt;0,AB12&gt;0,Y12&gt;0),((Y12-AB12)*AD12)/((AD12-AB12)*Y12),0)</f>
        <v>0.90698576118592633</v>
      </c>
      <c r="AG12" s="62">
        <f t="shared" si="0"/>
        <v>0.90083665797434331</v>
      </c>
      <c r="AH12" s="12">
        <v>188</v>
      </c>
      <c r="AI12" s="170">
        <v>187.79</v>
      </c>
      <c r="AJ12" s="174"/>
      <c r="AK12" s="14">
        <v>8.3000000000000004E-2</v>
      </c>
      <c r="AL12" s="15">
        <v>0.221</v>
      </c>
      <c r="AM12" s="31">
        <f t="shared" si="1"/>
        <v>38.099516000000001</v>
      </c>
      <c r="AN12" s="19">
        <v>1.65</v>
      </c>
      <c r="AO12" s="19">
        <v>1123.02</v>
      </c>
      <c r="AP12" s="119">
        <f>AP10+AH12-AO12</f>
        <v>1571.3599999999988</v>
      </c>
      <c r="AQ12" s="120"/>
      <c r="AR12" s="12"/>
      <c r="AS12" s="32"/>
      <c r="AT12" s="20"/>
      <c r="AU12" s="20"/>
      <c r="AV12" s="20"/>
      <c r="AW12" s="20"/>
    </row>
    <row r="13" spans="1:49" x14ac:dyDescent="0.2">
      <c r="A13" s="197"/>
      <c r="B13" s="34">
        <v>2</v>
      </c>
      <c r="C13" s="47" t="s">
        <v>51</v>
      </c>
      <c r="D13" s="35">
        <v>20172</v>
      </c>
      <c r="E13" s="44">
        <v>2</v>
      </c>
      <c r="F13" s="35">
        <v>15543</v>
      </c>
      <c r="G13" s="36">
        <v>1</v>
      </c>
      <c r="H13" s="38">
        <v>4.0999999999999996</v>
      </c>
      <c r="I13" s="35">
        <v>15337</v>
      </c>
      <c r="J13" s="35">
        <v>14638</v>
      </c>
      <c r="K13" s="40">
        <v>6.9000000000000006E-2</v>
      </c>
      <c r="L13" s="38">
        <f>J13*(1-K13)</f>
        <v>13627.978000000001</v>
      </c>
      <c r="M13" s="39">
        <v>0.74399999999999999</v>
      </c>
      <c r="N13" s="26">
        <f>L13*M13</f>
        <v>10139.215632000001</v>
      </c>
      <c r="O13" s="37">
        <v>0.156</v>
      </c>
      <c r="P13" s="26">
        <f>L13*O13</f>
        <v>2125.9645680000003</v>
      </c>
      <c r="Q13" s="40">
        <v>0.1</v>
      </c>
      <c r="R13" s="26">
        <f>L13*Q13</f>
        <v>1362.7978000000003</v>
      </c>
      <c r="S13" s="40">
        <v>0.20300000000000001</v>
      </c>
      <c r="T13" s="26">
        <f>L13*S13</f>
        <v>2766.4795340000005</v>
      </c>
      <c r="U13" s="40">
        <v>0.51200000000000001</v>
      </c>
      <c r="V13" s="26">
        <f>L13*U13</f>
        <v>6977.5247360000003</v>
      </c>
      <c r="W13" s="40">
        <v>0.4</v>
      </c>
      <c r="X13" s="26">
        <f>W13*L13</f>
        <v>5451.1912000000011</v>
      </c>
      <c r="Y13" s="41">
        <v>3.0999999999999999E-3</v>
      </c>
      <c r="Z13" s="18">
        <f>L13*Y13</f>
        <v>42.246731799999999</v>
      </c>
      <c r="AA13" s="28">
        <f>IF(J13&gt;0,(AC13+AM13)/J13,0)</f>
        <v>2.950596163410302E-3</v>
      </c>
      <c r="AB13" s="41">
        <v>2.7999999999999998E-4</v>
      </c>
      <c r="AC13" s="38">
        <f>AB13*L13</f>
        <v>3.8158338399999998</v>
      </c>
      <c r="AD13" s="29">
        <v>0.22509999999999999</v>
      </c>
      <c r="AE13" s="42">
        <f>AH13*(1-AK13)*AD13</f>
        <v>40.825936800000001</v>
      </c>
      <c r="AF13" s="29">
        <f>IF(AND(AD13&gt;0,AB13&gt;0,Y13&gt;0),((Y13-AB13)*AD13)/((AD13-AB13)*Y13),0)</f>
        <v>0.91081036872508758</v>
      </c>
      <c r="AG13" s="30">
        <f t="shared" si="0"/>
        <v>0.90627276882296215</v>
      </c>
      <c r="AH13" s="35">
        <v>198</v>
      </c>
      <c r="AI13" s="167">
        <v>198.733</v>
      </c>
      <c r="AJ13" s="175"/>
      <c r="AK13" s="40">
        <v>8.4000000000000005E-2</v>
      </c>
      <c r="AL13" s="39">
        <v>0.21709999999999999</v>
      </c>
      <c r="AM13" s="42">
        <f t="shared" si="1"/>
        <v>39.374992799999994</v>
      </c>
      <c r="AN13" s="18">
        <v>1.65</v>
      </c>
      <c r="AO13" s="18"/>
      <c r="AP13" s="134">
        <f>AP12+AH13-AO13</f>
        <v>1769.3599999999988</v>
      </c>
      <c r="AQ13" s="123"/>
      <c r="AR13" s="44"/>
      <c r="AS13" s="49"/>
      <c r="AT13" s="42"/>
      <c r="AU13" s="42"/>
      <c r="AV13" s="42"/>
      <c r="AW13" s="42"/>
    </row>
    <row r="14" spans="1:49" x14ac:dyDescent="0.2">
      <c r="A14" s="197"/>
      <c r="B14" s="34">
        <v>3</v>
      </c>
      <c r="C14" s="11" t="s">
        <v>49</v>
      </c>
      <c r="D14" s="44">
        <v>19493</v>
      </c>
      <c r="E14" s="44">
        <v>0</v>
      </c>
      <c r="F14" s="44">
        <v>15446</v>
      </c>
      <c r="G14" s="38">
        <v>0.4</v>
      </c>
      <c r="H14" s="38">
        <v>3.1</v>
      </c>
      <c r="I14" s="44">
        <v>15149</v>
      </c>
      <c r="J14" s="44">
        <v>14648</v>
      </c>
      <c r="K14" s="40">
        <v>6.9000000000000006E-2</v>
      </c>
      <c r="L14" s="38">
        <f>J14*(1-K14)</f>
        <v>13637.288</v>
      </c>
      <c r="M14" s="29">
        <v>0.73899999999999999</v>
      </c>
      <c r="N14" s="26">
        <f>L14*M14</f>
        <v>10077.955832</v>
      </c>
      <c r="O14" s="40">
        <v>0.25</v>
      </c>
      <c r="P14" s="26">
        <f>L14*O14</f>
        <v>3409.3220000000001</v>
      </c>
      <c r="Q14" s="40">
        <v>1.0999999999999999E-2</v>
      </c>
      <c r="R14" s="26">
        <f>L14*Q14</f>
        <v>150.01016799999999</v>
      </c>
      <c r="S14" s="40">
        <v>0.20599999999999999</v>
      </c>
      <c r="T14" s="26">
        <f>L14*S14</f>
        <v>2809.281328</v>
      </c>
      <c r="U14" s="40">
        <v>0.499</v>
      </c>
      <c r="V14" s="26">
        <f>L14*U14</f>
        <v>6805.0067120000003</v>
      </c>
      <c r="W14" s="40">
        <v>0.41</v>
      </c>
      <c r="X14" s="26">
        <f>W14*L14</f>
        <v>5591.2880800000003</v>
      </c>
      <c r="Y14" s="48">
        <v>3.14E-3</v>
      </c>
      <c r="Z14" s="18">
        <f>L14*Y14</f>
        <v>42.821084320000004</v>
      </c>
      <c r="AA14" s="28">
        <f>IF(J14&gt;0,(AC14+AM14)/J14,0)</f>
        <v>2.9221153823047515E-3</v>
      </c>
      <c r="AB14" s="48">
        <v>2.9E-4</v>
      </c>
      <c r="AC14" s="38">
        <f>AB14*L14</f>
        <v>3.9548135200000001</v>
      </c>
      <c r="AD14" s="29">
        <v>0.22409999999999999</v>
      </c>
      <c r="AE14" s="42">
        <f>AH14*(1-AK14)*AD14</f>
        <v>40.511453400000001</v>
      </c>
      <c r="AF14" s="29">
        <f>IF(AND(AD14&gt;0,AB14&gt;0,Y14&gt;0),((Y14-AB14)*AD14)/((AD14-AB14)*Y14),0)</f>
        <v>0.90881938359339731</v>
      </c>
      <c r="AG14" s="30">
        <f t="shared" si="0"/>
        <v>0.90197401006331079</v>
      </c>
      <c r="AH14" s="44">
        <v>198</v>
      </c>
      <c r="AI14" s="168">
        <v>198.351</v>
      </c>
      <c r="AJ14" s="176"/>
      <c r="AK14" s="40">
        <v>8.6999999999999994E-2</v>
      </c>
      <c r="AL14" s="29">
        <v>0.21490000000000001</v>
      </c>
      <c r="AM14" s="42">
        <f t="shared" si="1"/>
        <v>38.848332599999999</v>
      </c>
      <c r="AN14" s="18">
        <v>1.68</v>
      </c>
      <c r="AO14" s="18"/>
      <c r="AP14" s="134">
        <f>AP13+AH14-AO14</f>
        <v>1967.3599999999988</v>
      </c>
      <c r="AQ14" s="123"/>
      <c r="AR14" s="44"/>
      <c r="AS14" s="49"/>
      <c r="AT14" s="42"/>
      <c r="AU14" s="42"/>
      <c r="AV14" s="42"/>
      <c r="AW14" s="42"/>
    </row>
    <row r="15" spans="1:49" s="22" customFormat="1" ht="13.5" thickBot="1" x14ac:dyDescent="0.25">
      <c r="A15" s="198"/>
      <c r="B15" s="50" t="s">
        <v>38</v>
      </c>
      <c r="C15" s="51"/>
      <c r="D15" s="52">
        <f>SUM(D12:D14)</f>
        <v>46030</v>
      </c>
      <c r="E15" s="52"/>
      <c r="F15" s="52">
        <f>SUM(F12:F14)</f>
        <v>39016</v>
      </c>
      <c r="G15" s="53"/>
      <c r="H15" s="53"/>
      <c r="I15" s="52">
        <f>SUM(I12:I14)</f>
        <v>39104</v>
      </c>
      <c r="J15" s="52">
        <f>SUM(J12:J14)</f>
        <v>43818</v>
      </c>
      <c r="K15" s="21">
        <f>IF(J15&gt;0,(J12*K12+J13*K13+J14*K14)/J15,0)</f>
        <v>7.0989867177872104E-2</v>
      </c>
      <c r="L15" s="53">
        <f>L12+L13+L14</f>
        <v>40707.366000000002</v>
      </c>
      <c r="M15" s="54">
        <f>IF(L15&gt;0,N15/L15,0)</f>
        <v>0.72218196981843541</v>
      </c>
      <c r="N15" s="55">
        <f>N12+N13+N14</f>
        <v>29398.125764000004</v>
      </c>
      <c r="O15" s="21">
        <f>IF(L15&gt;0,P15/L15,0)</f>
        <v>0.20168989730261597</v>
      </c>
      <c r="P15" s="55">
        <f>P12+P13+P14</f>
        <v>8210.2644680000012</v>
      </c>
      <c r="Q15" s="21">
        <f>IF(L15&gt;0,R15/L15,0)</f>
        <v>7.6128132878948734E-2</v>
      </c>
      <c r="R15" s="55">
        <f>R12+R13+R14</f>
        <v>3098.9757680000002</v>
      </c>
      <c r="S15" s="21">
        <f>IF(L15&gt;0,T15/L15,0)</f>
        <v>0.20433523657610275</v>
      </c>
      <c r="T15" s="55">
        <f>T12+T13+T14</f>
        <v>8317.9492620000019</v>
      </c>
      <c r="U15" s="21">
        <f>IF(L15&gt;0,V15/L15,0)</f>
        <v>0.50764489768264542</v>
      </c>
      <c r="V15" s="55">
        <f>V12+V13+V14</f>
        <v>20664.886648</v>
      </c>
      <c r="W15" s="21">
        <f>IF(L15&gt;0,X15/L15,0)</f>
        <v>0.40335007870565742</v>
      </c>
      <c r="X15" s="55">
        <f>X12+X13+X14</f>
        <v>16419.319280000003</v>
      </c>
      <c r="Y15" s="56">
        <f>IF(L15&gt;0,Z15/L15,0)</f>
        <v>3.106796055534519E-3</v>
      </c>
      <c r="Z15" s="57">
        <f>SUM(Z12:Z14)</f>
        <v>126.46948412</v>
      </c>
      <c r="AA15" s="63">
        <f>IF(L15&gt;0,(AA12*L12+AA13*L13+AA14*L14)/L15,0)</f>
        <v>2.9210508060030223E-3</v>
      </c>
      <c r="AB15" s="56">
        <f>IF(J15&gt;0,(J12*AB12+J13*AB13+J14*AB14)/J15,0)</f>
        <v>2.8665936373179971E-4</v>
      </c>
      <c r="AC15" s="53">
        <f>SUM(AC12:AC14)</f>
        <v>11.668856359999999</v>
      </c>
      <c r="AD15" s="54">
        <f>IF(J15&gt;0,(J12*AD12+J13*AD13+J14*AD14)/J15,0)</f>
        <v>0.2265234241635857</v>
      </c>
      <c r="AE15" s="59">
        <f>SUM(AE12:AE14)</f>
        <v>121.05742860000001</v>
      </c>
      <c r="AF15" s="54">
        <f>IF(AND(Z15&gt;0),((Z12*AF12+Z13*AF13+Z14*AF14)/Z15),0)</f>
        <v>0.9088842023026843</v>
      </c>
      <c r="AG15" s="58">
        <f t="shared" si="0"/>
        <v>0.90305363810379147</v>
      </c>
      <c r="AH15" s="52">
        <f>SUM(AH12:AH14)</f>
        <v>584</v>
      </c>
      <c r="AI15" s="169">
        <f>SUM(AI12:AI14)</f>
        <v>584.87400000000002</v>
      </c>
      <c r="AJ15" s="177">
        <f>(AI15+AJ11)-AO15</f>
        <v>1968.242999999999</v>
      </c>
      <c r="AK15" s="21">
        <f>IF(AH15&gt;0,(AK12*AH12+AK13*AH13+AK14*AH14)/AH15,0)</f>
        <v>8.4695205479452057E-2</v>
      </c>
      <c r="AL15" s="54">
        <f>IF(J15&gt;0,(AL12*J12+AL13*J13+AL14*J14)/J15,0)</f>
        <v>0.21765797160984068</v>
      </c>
      <c r="AM15" s="59">
        <f>SUM(AM12:AM14)</f>
        <v>116.32284139999999</v>
      </c>
      <c r="AN15" s="57"/>
      <c r="AO15" s="57">
        <f>SUM(AO12:AO14)</f>
        <v>1123.02</v>
      </c>
      <c r="AP15" s="124"/>
      <c r="AQ15" s="125">
        <f>AP14</f>
        <v>1967.3599999999988</v>
      </c>
      <c r="AR15" s="52">
        <f>SUM(AR12:AR14)</f>
        <v>0</v>
      </c>
      <c r="AS15" s="60"/>
      <c r="AT15" s="59"/>
      <c r="AU15" s="59"/>
      <c r="AV15" s="59"/>
      <c r="AW15" s="59"/>
    </row>
    <row r="16" spans="1:49" x14ac:dyDescent="0.2">
      <c r="A16" s="196">
        <v>4</v>
      </c>
      <c r="B16" s="23">
        <v>1</v>
      </c>
      <c r="C16" s="11" t="s">
        <v>50</v>
      </c>
      <c r="D16" s="12">
        <v>2755</v>
      </c>
      <c r="E16" s="12">
        <v>2</v>
      </c>
      <c r="F16" s="12">
        <v>9553</v>
      </c>
      <c r="G16" s="13">
        <v>0.7</v>
      </c>
      <c r="H16" s="13">
        <v>4.0999999999999996</v>
      </c>
      <c r="I16" s="12">
        <v>9219</v>
      </c>
      <c r="J16" s="12">
        <v>13287</v>
      </c>
      <c r="K16" s="14">
        <v>6.9000000000000006E-2</v>
      </c>
      <c r="L16" s="25">
        <f>J16*(1-K16)</f>
        <v>12370.197</v>
      </c>
      <c r="M16" s="15">
        <v>0.81899999999999995</v>
      </c>
      <c r="N16" s="26">
        <f>L16*M16</f>
        <v>10131.191342999999</v>
      </c>
      <c r="O16" s="14">
        <v>9.5000000000000001E-2</v>
      </c>
      <c r="P16" s="26">
        <f>L16*O16</f>
        <v>1175.168715</v>
      </c>
      <c r="Q16" s="16">
        <v>8.5999999999999993E-2</v>
      </c>
      <c r="R16" s="26">
        <f>L16*Q16</f>
        <v>1063.8369419999999</v>
      </c>
      <c r="S16" s="16">
        <v>0.20200000000000001</v>
      </c>
      <c r="T16" s="26">
        <f>L16*S16</f>
        <v>2498.779794</v>
      </c>
      <c r="U16" s="16">
        <v>0.501</v>
      </c>
      <c r="V16" s="26">
        <f>L16*U16</f>
        <v>6197.4686970000002</v>
      </c>
      <c r="W16" s="16">
        <v>0.4</v>
      </c>
      <c r="X16" s="26">
        <f>W16*L16</f>
        <v>4948.0788000000002</v>
      </c>
      <c r="Y16" s="17">
        <v>3.16E-3</v>
      </c>
      <c r="Z16" s="61">
        <f>L16*Y16</f>
        <v>39.089822519999998</v>
      </c>
      <c r="AA16" s="28">
        <f>IF(J16&gt;0,(AC16+AM16)/J16,0)</f>
        <v>3.1500898848498527E-3</v>
      </c>
      <c r="AB16" s="17">
        <v>2.9999999999999997E-4</v>
      </c>
      <c r="AC16" s="25">
        <f>AB16*L16</f>
        <v>3.7110590999999995</v>
      </c>
      <c r="AD16" s="141">
        <v>0.21920000000000001</v>
      </c>
      <c r="AE16" s="31">
        <f>AH16*(1-AK16)*AD16</f>
        <v>37.260273600000005</v>
      </c>
      <c r="AF16" s="29">
        <f>IF(AND(AD16&gt;0,AB16&gt;0,Y16&gt;0),((Y16-AB16)*AD16)/((AD16-AB16)*Y16),0)</f>
        <v>0.90630367024998426</v>
      </c>
      <c r="AG16" s="62">
        <f t="shared" si="0"/>
        <v>0.90597581991151233</v>
      </c>
      <c r="AH16" s="12">
        <v>187</v>
      </c>
      <c r="AI16" s="170">
        <v>186.96</v>
      </c>
      <c r="AJ16" s="174"/>
      <c r="AK16" s="14">
        <v>9.0999999999999998E-2</v>
      </c>
      <c r="AL16" s="135">
        <v>0.22439999999999999</v>
      </c>
      <c r="AM16" s="31">
        <f t="shared" si="1"/>
        <v>38.144185199999995</v>
      </c>
      <c r="AN16" s="19">
        <v>1.75</v>
      </c>
      <c r="AO16" s="19">
        <v>502.8</v>
      </c>
      <c r="AP16" s="119">
        <f>AP14+AH16-AO16</f>
        <v>1651.5599999999988</v>
      </c>
      <c r="AQ16" s="120"/>
      <c r="AR16" s="12"/>
      <c r="AS16" s="32"/>
      <c r="AT16" s="20"/>
      <c r="AU16" s="20"/>
      <c r="AV16" s="20"/>
      <c r="AW16" s="20"/>
    </row>
    <row r="17" spans="1:49" x14ac:dyDescent="0.2">
      <c r="A17" s="197"/>
      <c r="B17" s="34">
        <v>2</v>
      </c>
      <c r="C17" s="47" t="s">
        <v>51</v>
      </c>
      <c r="D17" s="35">
        <v>19776</v>
      </c>
      <c r="E17" s="44">
        <v>3</v>
      </c>
      <c r="F17" s="35">
        <v>15496</v>
      </c>
      <c r="G17" s="36">
        <v>0.5</v>
      </c>
      <c r="H17" s="38">
        <v>4.8</v>
      </c>
      <c r="I17" s="35">
        <v>15410</v>
      </c>
      <c r="J17" s="35">
        <v>13335</v>
      </c>
      <c r="K17" s="40">
        <v>7.0000000000000007E-2</v>
      </c>
      <c r="L17" s="38">
        <f>J17*(1-K17)</f>
        <v>12401.55</v>
      </c>
      <c r="M17" s="39">
        <v>0.78500000000000003</v>
      </c>
      <c r="N17" s="26">
        <f>L17*M17</f>
        <v>9735.2167499999996</v>
      </c>
      <c r="O17" s="37">
        <v>0.153</v>
      </c>
      <c r="P17" s="26">
        <f>L17*O17</f>
        <v>1897.4371499999997</v>
      </c>
      <c r="Q17" s="40">
        <v>6.2E-2</v>
      </c>
      <c r="R17" s="26">
        <f>L17*Q17</f>
        <v>768.89609999999993</v>
      </c>
      <c r="S17" s="40">
        <v>0.19800000000000001</v>
      </c>
      <c r="T17" s="26">
        <f>L17*S17</f>
        <v>2455.5068999999999</v>
      </c>
      <c r="U17" s="40">
        <v>0.50800000000000001</v>
      </c>
      <c r="V17" s="26">
        <f>L17*U17</f>
        <v>6299.9874</v>
      </c>
      <c r="W17" s="40">
        <v>0.4</v>
      </c>
      <c r="X17" s="26">
        <f>W17*L17</f>
        <v>4960.62</v>
      </c>
      <c r="Y17" s="41">
        <v>3.1800000000000001E-3</v>
      </c>
      <c r="Z17" s="18">
        <f>L17*Y17</f>
        <v>39.436928999999999</v>
      </c>
      <c r="AA17" s="28">
        <f>IF(J17&gt;0,(AC17+AM17)/J17,0)</f>
        <v>2.831023397075365E-3</v>
      </c>
      <c r="AB17" s="41">
        <v>2.9999999999999997E-4</v>
      </c>
      <c r="AC17" s="38">
        <f>AB17*L17</f>
        <v>3.7204649999999995</v>
      </c>
      <c r="AD17" s="29">
        <v>0.22409999999999999</v>
      </c>
      <c r="AE17" s="42">
        <f>AH17*(1-AK17)*AD17</f>
        <v>36.949607999999998</v>
      </c>
      <c r="AF17" s="29">
        <f>IF(AND(AD17&gt;0,AB17&gt;0,Y17&gt;0),((Y17-AB17)*AD17)/((AD17-AB17)*Y17),0)</f>
        <v>0.90687439931205427</v>
      </c>
      <c r="AG17" s="30">
        <f t="shared" si="0"/>
        <v>0.89533260928409819</v>
      </c>
      <c r="AH17" s="35">
        <v>180</v>
      </c>
      <c r="AI17" s="167">
        <v>180.16</v>
      </c>
      <c r="AJ17" s="175"/>
      <c r="AK17" s="40">
        <v>8.4000000000000005E-2</v>
      </c>
      <c r="AL17" s="136">
        <v>0.2064</v>
      </c>
      <c r="AM17" s="42">
        <f t="shared" si="1"/>
        <v>34.031231999999996</v>
      </c>
      <c r="AN17" s="18">
        <v>1.7</v>
      </c>
      <c r="AO17" s="18"/>
      <c r="AP17" s="134">
        <f>AP16+AH17-AO17</f>
        <v>1831.5599999999988</v>
      </c>
      <c r="AQ17" s="123"/>
      <c r="AR17" s="44"/>
      <c r="AS17" s="49"/>
      <c r="AT17" s="42"/>
      <c r="AU17" s="42"/>
      <c r="AV17" s="42"/>
      <c r="AW17" s="42"/>
    </row>
    <row r="18" spans="1:49" x14ac:dyDescent="0.2">
      <c r="A18" s="197"/>
      <c r="B18" s="34">
        <v>3</v>
      </c>
      <c r="C18" s="11" t="s">
        <v>49</v>
      </c>
      <c r="D18" s="44">
        <v>19007</v>
      </c>
      <c r="E18" s="44">
        <v>1</v>
      </c>
      <c r="F18" s="44">
        <v>14750</v>
      </c>
      <c r="G18" s="38">
        <v>0.5</v>
      </c>
      <c r="H18" s="38">
        <v>2.9</v>
      </c>
      <c r="I18" s="44">
        <v>14357</v>
      </c>
      <c r="J18" s="44">
        <v>13278</v>
      </c>
      <c r="K18" s="40">
        <v>7.2999999999999995E-2</v>
      </c>
      <c r="L18" s="38">
        <f>J18*(1-K18)</f>
        <v>12308.706</v>
      </c>
      <c r="M18" s="29">
        <v>0.73899999999999999</v>
      </c>
      <c r="N18" s="26">
        <f>L18*M18</f>
        <v>9096.1337339999991</v>
      </c>
      <c r="O18" s="40">
        <v>0.23100000000000001</v>
      </c>
      <c r="P18" s="26">
        <f>L18*O18</f>
        <v>2843.3110860000002</v>
      </c>
      <c r="Q18" s="40">
        <v>0.03</v>
      </c>
      <c r="R18" s="26">
        <f>L18*Q18</f>
        <v>369.26117999999997</v>
      </c>
      <c r="S18" s="40">
        <v>0.19900000000000001</v>
      </c>
      <c r="T18" s="26">
        <f>L18*S18</f>
        <v>2449.4324940000001</v>
      </c>
      <c r="U18" s="40">
        <v>0.5</v>
      </c>
      <c r="V18" s="26">
        <f>L18*U18</f>
        <v>6154.3530000000001</v>
      </c>
      <c r="W18" s="40">
        <v>0.4</v>
      </c>
      <c r="X18" s="26">
        <f>W18*L18</f>
        <v>4923.4824000000008</v>
      </c>
      <c r="Y18" s="48">
        <v>3.3E-3</v>
      </c>
      <c r="Z18" s="18">
        <f>L18*Y18</f>
        <v>40.618729799999997</v>
      </c>
      <c r="AA18" s="28">
        <f>IF(J18&gt;0,(AC18+AM18)/J18,0)</f>
        <v>3.1881267193854491E-3</v>
      </c>
      <c r="AB18" s="48">
        <v>3.3E-4</v>
      </c>
      <c r="AC18" s="38">
        <f>AB18*L18</f>
        <v>4.0618729800000004</v>
      </c>
      <c r="AD18" s="29">
        <v>0.2157</v>
      </c>
      <c r="AE18" s="42">
        <f>AH18*(1-AK18)*AD18</f>
        <v>40.130553599999999</v>
      </c>
      <c r="AF18" s="29">
        <f>IF(AND(AD18&gt;0,AB18&gt;0,Y18&gt;0),((Y18-AB18)*AD18)/((AD18-AB18)*Y18),0)</f>
        <v>0.90137902214793142</v>
      </c>
      <c r="AG18" s="30">
        <f t="shared" si="0"/>
        <v>0.89793147173660248</v>
      </c>
      <c r="AH18" s="44">
        <v>204</v>
      </c>
      <c r="AI18" s="168">
        <v>204.21600000000001</v>
      </c>
      <c r="AJ18" s="176"/>
      <c r="AK18" s="40">
        <v>8.7999999999999995E-2</v>
      </c>
      <c r="AL18" s="137">
        <v>0.20569999999999999</v>
      </c>
      <c r="AM18" s="42">
        <f t="shared" si="1"/>
        <v>38.270073599999996</v>
      </c>
      <c r="AN18" s="18">
        <v>1.68</v>
      </c>
      <c r="AO18" s="18"/>
      <c r="AP18" s="134">
        <f>AP17+AH18-AO18</f>
        <v>2035.5599999999988</v>
      </c>
      <c r="AQ18" s="123"/>
      <c r="AR18" s="44"/>
      <c r="AS18" s="49"/>
      <c r="AT18" s="42"/>
      <c r="AU18" s="42"/>
      <c r="AV18" s="42"/>
      <c r="AW18" s="42"/>
    </row>
    <row r="19" spans="1:49" s="22" customFormat="1" ht="13.5" thickBot="1" x14ac:dyDescent="0.25">
      <c r="A19" s="198"/>
      <c r="B19" s="50" t="s">
        <v>38</v>
      </c>
      <c r="C19" s="51"/>
      <c r="D19" s="52">
        <f>SUM(D16:D18)</f>
        <v>41538</v>
      </c>
      <c r="E19" s="52"/>
      <c r="F19" s="52">
        <f>SUM(F16:F18)</f>
        <v>39799</v>
      </c>
      <c r="G19" s="53"/>
      <c r="H19" s="53"/>
      <c r="I19" s="52">
        <f>SUM(I16:I18)</f>
        <v>38986</v>
      </c>
      <c r="J19" s="52">
        <f>SUM(J16:J18)</f>
        <v>39900</v>
      </c>
      <c r="K19" s="21">
        <f>IF(J19&gt;0,(J16*K16+J17*K17+J18*K18)/J19,0)</f>
        <v>7.0665338345864664E-2</v>
      </c>
      <c r="L19" s="53">
        <f>L16+L17+L18</f>
        <v>37080.453000000001</v>
      </c>
      <c r="M19" s="54">
        <f>IF(L19&gt;0,N19/L19,0)</f>
        <v>0.78107303130843619</v>
      </c>
      <c r="N19" s="55">
        <f>N16+N17+N18</f>
        <v>28962.541826999997</v>
      </c>
      <c r="O19" s="21">
        <f>IF(L19&gt;0,P19/L19,0)</f>
        <v>0.15954273673517416</v>
      </c>
      <c r="P19" s="55">
        <f>P16+P17+P18</f>
        <v>5915.9169509999992</v>
      </c>
      <c r="Q19" s="21">
        <f>IF(L19&gt;0,R19/L19,0)</f>
        <v>5.9384231956389519E-2</v>
      </c>
      <c r="R19" s="55">
        <f>R16+R17+R18</f>
        <v>2201.9942219999998</v>
      </c>
      <c r="S19" s="21">
        <f>IF(L19&gt;0,T19/L19,0)</f>
        <v>0.1996663629756627</v>
      </c>
      <c r="T19" s="55">
        <f>T16+T17+T18</f>
        <v>7403.7191880000009</v>
      </c>
      <c r="U19" s="21">
        <f>IF(L19&gt;0,V19/L19,0)</f>
        <v>0.503009202638382</v>
      </c>
      <c r="V19" s="55">
        <f>V16+V17+V18</f>
        <v>18651.809097000001</v>
      </c>
      <c r="W19" s="21">
        <f>IF(L19&gt;0,X19/L19,0)</f>
        <v>0.4</v>
      </c>
      <c r="X19" s="55">
        <f>X16+X17+X18</f>
        <v>14832.181200000001</v>
      </c>
      <c r="Y19" s="56">
        <f>IF(L19&gt;0,Z19/L19,0)</f>
        <v>3.2131614282058527E-3</v>
      </c>
      <c r="Z19" s="57">
        <f>SUM(Z16:Z18)</f>
        <v>119.14548132</v>
      </c>
      <c r="AA19" s="63">
        <f>IF(L19&gt;0,(AA16*L16+AA17*L17+AA18*L18)/L19,0)</f>
        <v>3.0560043355716275E-3</v>
      </c>
      <c r="AB19" s="56">
        <f>IF(J19&gt;0,(J16*AB16+J17*AB17+J18*AB18)/J19,0)</f>
        <v>3.0998345864661651E-4</v>
      </c>
      <c r="AC19" s="53">
        <f>SUM(AC16:AC18)</f>
        <v>11.493397079999999</v>
      </c>
      <c r="AD19" s="54">
        <f>IF(J19&gt;0,(J16*AD16+J17*AD17+J18*AD18)/J19,0)</f>
        <v>0.21967289473684212</v>
      </c>
      <c r="AE19" s="59">
        <f>SUM(AE16:AE18)</f>
        <v>114.3404352</v>
      </c>
      <c r="AF19" s="54">
        <f>IF(AND(Z19&gt;0),((Z16*AF16+Z17*AF17+Z18*AF18)/Z19),0)</f>
        <v>0.90481368383042804</v>
      </c>
      <c r="AG19" s="58">
        <f t="shared" si="0"/>
        <v>0.89988055928035282</v>
      </c>
      <c r="AH19" s="52">
        <f>SUM(AH16:AH18)</f>
        <v>571</v>
      </c>
      <c r="AI19" s="169">
        <f>SUM(AI16:AI18)</f>
        <v>571.33600000000001</v>
      </c>
      <c r="AJ19" s="177">
        <f>(AI19+AJ15)-AO19</f>
        <v>2036.7789999999989</v>
      </c>
      <c r="AK19" s="21">
        <f>IF(AH19&gt;0,(AK16*AH16+AK17*AH17+AK18*AH18)/AH19,0)</f>
        <v>8.7721541155866903E-2</v>
      </c>
      <c r="AL19" s="54">
        <f>IF(J19&gt;0,(AL16*J16+AL17*J17+AL18*J18)/J19,0)</f>
        <v>0.21216118796992484</v>
      </c>
      <c r="AM19" s="59">
        <f>SUM(AM16:AM18)</f>
        <v>110.44549079999999</v>
      </c>
      <c r="AN19" s="57"/>
      <c r="AO19" s="57">
        <f>SUM(AO16:AO18)</f>
        <v>502.8</v>
      </c>
      <c r="AP19" s="124"/>
      <c r="AQ19" s="125">
        <f>AP18</f>
        <v>2035.5599999999988</v>
      </c>
      <c r="AR19" s="52">
        <f>SUM(AR16:AR18)</f>
        <v>0</v>
      </c>
      <c r="AS19" s="60"/>
      <c r="AT19" s="59"/>
      <c r="AU19" s="59"/>
      <c r="AV19" s="59"/>
      <c r="AW19" s="59"/>
    </row>
    <row r="20" spans="1:49" x14ac:dyDescent="0.2">
      <c r="A20" s="196">
        <v>5</v>
      </c>
      <c r="B20" s="23">
        <v>1</v>
      </c>
      <c r="C20" s="11" t="s">
        <v>50</v>
      </c>
      <c r="D20" s="12">
        <v>2653</v>
      </c>
      <c r="E20" s="12">
        <v>1</v>
      </c>
      <c r="F20" s="12">
        <v>8336</v>
      </c>
      <c r="G20" s="13">
        <v>0.5</v>
      </c>
      <c r="H20" s="13">
        <v>3.7</v>
      </c>
      <c r="I20" s="12">
        <v>8457</v>
      </c>
      <c r="J20" s="12">
        <v>12987</v>
      </c>
      <c r="K20" s="14">
        <v>7.0999999999999994E-2</v>
      </c>
      <c r="L20" s="25">
        <f>J20*(1-K20)</f>
        <v>12064.923000000001</v>
      </c>
      <c r="M20" s="15">
        <v>0.69299999999999995</v>
      </c>
      <c r="N20" s="26">
        <f>L20*M20</f>
        <v>8360.9916389999999</v>
      </c>
      <c r="O20" s="14">
        <v>0.14000000000000001</v>
      </c>
      <c r="P20" s="26">
        <f>L20*O20</f>
        <v>1689.0892200000003</v>
      </c>
      <c r="Q20" s="16">
        <v>0.16700000000000001</v>
      </c>
      <c r="R20" s="26">
        <f>L20*Q20</f>
        <v>2014.8421410000003</v>
      </c>
      <c r="S20" s="16">
        <v>0.20100000000000001</v>
      </c>
      <c r="T20" s="26">
        <f>L20*S20</f>
        <v>2425.0495230000001</v>
      </c>
      <c r="U20" s="16">
        <v>0.50600000000000001</v>
      </c>
      <c r="V20" s="26">
        <f>L20*U20</f>
        <v>6104.8510380000007</v>
      </c>
      <c r="W20" s="16">
        <v>0.4</v>
      </c>
      <c r="X20" s="26">
        <f>W20*L20</f>
        <v>4825.9692000000005</v>
      </c>
      <c r="Y20" s="17">
        <v>3.3400000000000001E-3</v>
      </c>
      <c r="Z20" s="61">
        <f>L20*Y20</f>
        <v>40.296842820000002</v>
      </c>
      <c r="AA20" s="28">
        <f>IF(J20&gt;0,(AC20+AM20)/J20,0)</f>
        <v>2.8424775190575187E-3</v>
      </c>
      <c r="AB20" s="17">
        <v>3.8000000000000002E-4</v>
      </c>
      <c r="AC20" s="25">
        <f>AB20*L20</f>
        <v>4.5846707400000009</v>
      </c>
      <c r="AD20" s="141">
        <v>0.20930000000000001</v>
      </c>
      <c r="AE20" s="31">
        <f>AH20*(1-AK20)*AD20</f>
        <v>35.006680800000005</v>
      </c>
      <c r="AF20" s="29">
        <f>IF(AND(AD20&gt;0,AB20&gt;0,Y20&gt;0),((Y20-AB20)*AD20)/((AD20-AB20)*Y20),0)</f>
        <v>0.88783948472956442</v>
      </c>
      <c r="AG20" s="62">
        <f t="shared" si="0"/>
        <v>0.86802020926515078</v>
      </c>
      <c r="AH20" s="12">
        <v>184</v>
      </c>
      <c r="AI20" s="170">
        <v>183.95599999999999</v>
      </c>
      <c r="AJ20" s="174"/>
      <c r="AK20" s="14">
        <v>9.0999999999999998E-2</v>
      </c>
      <c r="AL20" s="135">
        <v>0.1933</v>
      </c>
      <c r="AM20" s="31">
        <f t="shared" si="1"/>
        <v>32.330584799999997</v>
      </c>
      <c r="AN20" s="19">
        <v>1.65</v>
      </c>
      <c r="AO20" s="19">
        <v>505.64</v>
      </c>
      <c r="AP20" s="119">
        <f>AP18+AH20-AO20</f>
        <v>1713.9199999999987</v>
      </c>
      <c r="AQ20" s="120"/>
      <c r="AR20" s="12"/>
      <c r="AS20" s="32"/>
      <c r="AT20" s="20"/>
      <c r="AU20" s="20"/>
      <c r="AV20" s="20"/>
      <c r="AW20" s="20"/>
    </row>
    <row r="21" spans="1:49" x14ac:dyDescent="0.2">
      <c r="A21" s="197"/>
      <c r="B21" s="34">
        <v>2</v>
      </c>
      <c r="C21" s="11" t="s">
        <v>53</v>
      </c>
      <c r="D21" s="35">
        <v>23494</v>
      </c>
      <c r="E21" s="44">
        <v>2</v>
      </c>
      <c r="F21" s="35">
        <v>16404</v>
      </c>
      <c r="G21" s="36">
        <v>0.6</v>
      </c>
      <c r="H21" s="38">
        <v>3</v>
      </c>
      <c r="I21" s="35">
        <v>16545</v>
      </c>
      <c r="J21" s="35">
        <v>12415</v>
      </c>
      <c r="K21" s="40">
        <v>7.0999999999999994E-2</v>
      </c>
      <c r="L21" s="38">
        <f>J21*(1-K21)</f>
        <v>11533.535</v>
      </c>
      <c r="M21" s="39">
        <v>0.747</v>
      </c>
      <c r="N21" s="26">
        <f>L21*M21</f>
        <v>8615.5506449999993</v>
      </c>
      <c r="O21" s="37">
        <v>0.20899999999999999</v>
      </c>
      <c r="P21" s="26">
        <f>L21*O21</f>
        <v>2410.5088149999997</v>
      </c>
      <c r="Q21" s="40">
        <v>4.3999999999999997E-2</v>
      </c>
      <c r="R21" s="26">
        <f>L21*Q21</f>
        <v>507.47553999999997</v>
      </c>
      <c r="S21" s="40">
        <v>0.19600000000000001</v>
      </c>
      <c r="T21" s="26">
        <f>L21*S21</f>
        <v>2260.5728600000002</v>
      </c>
      <c r="U21" s="40">
        <v>0.52300000000000002</v>
      </c>
      <c r="V21" s="26">
        <f>L21*U21</f>
        <v>6032.0388050000001</v>
      </c>
      <c r="W21" s="40">
        <v>0.41</v>
      </c>
      <c r="X21" s="26">
        <f>W21*L21</f>
        <v>4728.74935</v>
      </c>
      <c r="Y21" s="41">
        <v>3.3600000000000001E-3</v>
      </c>
      <c r="Z21" s="18">
        <f>L21*Y21</f>
        <v>38.752677599999998</v>
      </c>
      <c r="AA21" s="28">
        <f>IF(J21&gt;0,(AC21+AM21)/J21,0)</f>
        <v>3.2651060048328635E-3</v>
      </c>
      <c r="AB21" s="41">
        <v>4.2999999999999999E-4</v>
      </c>
      <c r="AC21" s="38">
        <f>AB21*L21</f>
        <v>4.9594200499999994</v>
      </c>
      <c r="AD21" s="29">
        <v>0.21099999999999999</v>
      </c>
      <c r="AE21" s="42">
        <f>AH21*(1-AK21)*AD21</f>
        <v>35.831598</v>
      </c>
      <c r="AF21" s="29">
        <f>IF(AND(AD21&gt;0,AB21&gt;0,Y21&gt;0),((Y21-AB21)*AD21)/((AD21-AB21)*Y21),0)</f>
        <v>0.8738045486513929</v>
      </c>
      <c r="AG21" s="30">
        <f t="shared" si="0"/>
        <v>0.87009029442337804</v>
      </c>
      <c r="AH21" s="35">
        <v>186</v>
      </c>
      <c r="AI21" s="167">
        <v>186.45</v>
      </c>
      <c r="AJ21" s="175"/>
      <c r="AK21" s="40">
        <v>8.6999999999999994E-2</v>
      </c>
      <c r="AL21" s="39">
        <v>0.20949999999999999</v>
      </c>
      <c r="AM21" s="42">
        <f t="shared" si="1"/>
        <v>35.576871000000004</v>
      </c>
      <c r="AN21" s="18">
        <v>1.75</v>
      </c>
      <c r="AO21" s="18"/>
      <c r="AP21" s="122">
        <f>AP20+AH21-AO21</f>
        <v>1899.9199999999987</v>
      </c>
      <c r="AQ21" s="123"/>
      <c r="AR21" s="44"/>
      <c r="AS21" s="49"/>
      <c r="AT21" s="42"/>
      <c r="AU21" s="42"/>
      <c r="AV21" s="42"/>
      <c r="AW21" s="42"/>
    </row>
    <row r="22" spans="1:49" x14ac:dyDescent="0.2">
      <c r="A22" s="197"/>
      <c r="B22" s="34">
        <v>3</v>
      </c>
      <c r="C22" s="11" t="s">
        <v>49</v>
      </c>
      <c r="D22" s="44">
        <v>16670</v>
      </c>
      <c r="E22" s="44">
        <v>1</v>
      </c>
      <c r="F22" s="44">
        <v>14155</v>
      </c>
      <c r="G22" s="38">
        <v>0.5</v>
      </c>
      <c r="H22" s="38">
        <v>3.6</v>
      </c>
      <c r="I22" s="44">
        <v>13705</v>
      </c>
      <c r="J22" s="44">
        <v>12451</v>
      </c>
      <c r="K22" s="40">
        <v>7.6999999999999999E-2</v>
      </c>
      <c r="L22" s="38">
        <f>J22*(1-K22)</f>
        <v>11492.273000000001</v>
      </c>
      <c r="M22" s="29">
        <v>0.54300000000000004</v>
      </c>
      <c r="N22" s="26">
        <f>L22*M22</f>
        <v>6240.304239000001</v>
      </c>
      <c r="O22" s="40">
        <v>0.26600000000000001</v>
      </c>
      <c r="P22" s="26">
        <f>L22*O22</f>
        <v>3056.9446180000004</v>
      </c>
      <c r="Q22" s="40">
        <v>0.191</v>
      </c>
      <c r="R22" s="26">
        <f>L22*Q22</f>
        <v>2195.0241430000001</v>
      </c>
      <c r="S22" s="40">
        <v>0.19400000000000001</v>
      </c>
      <c r="T22" s="26">
        <f>L22*S22</f>
        <v>2229.5009620000001</v>
      </c>
      <c r="U22" s="40">
        <v>0.503</v>
      </c>
      <c r="V22" s="26">
        <f>L22*U22</f>
        <v>5780.613319000001</v>
      </c>
      <c r="W22" s="40">
        <v>0.41</v>
      </c>
      <c r="X22" s="26">
        <f>W22*L22</f>
        <v>4711.8319300000003</v>
      </c>
      <c r="Y22" s="48">
        <v>3.3E-3</v>
      </c>
      <c r="Z22" s="18">
        <f>L22*Y22</f>
        <v>37.924500900000005</v>
      </c>
      <c r="AA22" s="28">
        <f>IF(J22&gt;0,(AC22+AM22)/J22,0)</f>
        <v>3.197002253634246E-3</v>
      </c>
      <c r="AB22" s="48">
        <v>4.2000000000000002E-4</v>
      </c>
      <c r="AC22" s="38">
        <f>AB22*L22</f>
        <v>4.8267546600000006</v>
      </c>
      <c r="AD22" s="29">
        <v>0.20619999999999999</v>
      </c>
      <c r="AE22" s="42">
        <f>AH22*(1-AK22)*AD22</f>
        <v>36.818247200000002</v>
      </c>
      <c r="AF22" s="29">
        <f>IF(AND(AD22&gt;0,AB22&gt;0,Y22&gt;0),((Y22-AB22)*AD22)/((AD22-AB22)*Y22),0)</f>
        <v>0.87450852189893868</v>
      </c>
      <c r="AG22" s="30">
        <f t="shared" si="0"/>
        <v>0.87049322508443028</v>
      </c>
      <c r="AH22" s="44">
        <v>196</v>
      </c>
      <c r="AI22" s="168">
        <v>193.32900000000001</v>
      </c>
      <c r="AJ22" s="176"/>
      <c r="AK22" s="40">
        <v>8.8999999999999996E-2</v>
      </c>
      <c r="AL22" s="29">
        <v>0.19589999999999999</v>
      </c>
      <c r="AM22" s="42">
        <f t="shared" si="1"/>
        <v>34.979120399999999</v>
      </c>
      <c r="AN22" s="18">
        <v>1.68</v>
      </c>
      <c r="AO22" s="18"/>
      <c r="AP22" s="122">
        <f>AP21+AH22-AO22</f>
        <v>2095.9199999999987</v>
      </c>
      <c r="AQ22" s="123"/>
      <c r="AR22" s="44"/>
      <c r="AS22" s="49"/>
      <c r="AT22" s="42"/>
      <c r="AU22" s="42"/>
      <c r="AV22" s="42"/>
      <c r="AW22" s="42"/>
    </row>
    <row r="23" spans="1:49" s="22" customFormat="1" ht="13.5" thickBot="1" x14ac:dyDescent="0.25">
      <c r="A23" s="198"/>
      <c r="B23" s="50" t="s">
        <v>38</v>
      </c>
      <c r="C23" s="51"/>
      <c r="D23" s="52">
        <f>SUM(D20:D22)</f>
        <v>42817</v>
      </c>
      <c r="E23" s="52"/>
      <c r="F23" s="52">
        <f>SUM(F20:F22)</f>
        <v>38895</v>
      </c>
      <c r="G23" s="53"/>
      <c r="H23" s="53"/>
      <c r="I23" s="52">
        <f>SUM(I20:I22)</f>
        <v>38707</v>
      </c>
      <c r="J23" s="52">
        <f>SUM(J20:J22)</f>
        <v>37853</v>
      </c>
      <c r="K23" s="21">
        <f>IF(J23&gt;0,(J20*K20+J21*K21+J22*K22)/J23,0)</f>
        <v>7.2973582014635552E-2</v>
      </c>
      <c r="L23" s="53">
        <f>L20+L21+L22</f>
        <v>35090.731</v>
      </c>
      <c r="M23" s="54">
        <f>IF(L23&gt;0,N23/L23,0)</f>
        <v>0.66162333645885008</v>
      </c>
      <c r="N23" s="55">
        <f>N20+N21+N22</f>
        <v>23216.846523</v>
      </c>
      <c r="O23" s="21">
        <f>IF(L23&gt;0,P23/L23,0)</f>
        <v>0.20394396038657617</v>
      </c>
      <c r="P23" s="55">
        <f>P20+P21+P22</f>
        <v>7156.5426530000004</v>
      </c>
      <c r="Q23" s="21">
        <f>IF(L23&gt;0,R23/L23,0)</f>
        <v>0.13443270315457381</v>
      </c>
      <c r="R23" s="55">
        <f>R20+R21+R22</f>
        <v>4717.341824000001</v>
      </c>
      <c r="S23" s="21">
        <f>IF(L23&gt;0,T23/L23,0)</f>
        <v>0.19706410063101848</v>
      </c>
      <c r="T23" s="55">
        <f>T20+T21+T22</f>
        <v>6915.123345</v>
      </c>
      <c r="U23" s="21">
        <f>IF(L23&gt;0,V23/L23,0)</f>
        <v>0.510605013101608</v>
      </c>
      <c r="V23" s="55">
        <f>V20+V21+V22</f>
        <v>17917.503162000001</v>
      </c>
      <c r="W23" s="21">
        <f>IF(L23&gt;0,X23/L23,0)</f>
        <v>0.40656179205842141</v>
      </c>
      <c r="X23" s="55">
        <f>X20+X21+X22</f>
        <v>14266.550480000002</v>
      </c>
      <c r="Y23" s="56">
        <f>IF(L23&gt;0,Z23/L23,0)</f>
        <v>3.3334734839237175E-3</v>
      </c>
      <c r="Z23" s="57">
        <f>SUM(Z20:Z22)</f>
        <v>116.97402131999999</v>
      </c>
      <c r="AA23" s="63">
        <f>IF(L23&gt;0,(AA20*L20+AA21*L21+AA22*L22)/L23,0)</f>
        <v>3.0974934509768403E-3</v>
      </c>
      <c r="AB23" s="56">
        <f>IF(J23&gt;0,(J20*AB20+J21*AB21+J22*AB22)/J23,0)</f>
        <v>4.0955617784587745E-4</v>
      </c>
      <c r="AC23" s="53">
        <f>SUM(AC20:AC22)</f>
        <v>14.370845450000001</v>
      </c>
      <c r="AD23" s="54">
        <f>IF(J23&gt;0,(J20*AD20+J21*AD21+J22*AD22)/J23,0)</f>
        <v>0.20883788074921406</v>
      </c>
      <c r="AE23" s="59">
        <f>SUM(AE20:AE22)</f>
        <v>107.65652600000001</v>
      </c>
      <c r="AF23" s="54">
        <f>IF(AND(Z23&gt;0),((Z20*AF20+Z21*AF21+Z22*AF22)/Z23),0)</f>
        <v>0.87886773653283501</v>
      </c>
      <c r="AG23" s="58">
        <f t="shared" si="0"/>
        <v>0.86956361475820132</v>
      </c>
      <c r="AH23" s="52">
        <f>SUM(AH20:AH22)</f>
        <v>566</v>
      </c>
      <c r="AI23" s="169">
        <f>SUM(AI20:AI22)</f>
        <v>563.7349999999999</v>
      </c>
      <c r="AJ23" s="177">
        <f>(AI23+AJ19)-AO23</f>
        <v>2094.8739999999989</v>
      </c>
      <c r="AK23" s="21">
        <f>IF(AH23&gt;0,(AK20*AH20+AK21*AH21+AK22*AH22)/AH23,0)</f>
        <v>8.8992932862190816E-2</v>
      </c>
      <c r="AL23" s="54">
        <f>IF(J23&gt;0,(AL20*J20+AL21*J21+AL22*J22)/J23,0)</f>
        <v>0.19946848334346021</v>
      </c>
      <c r="AM23" s="59">
        <f>SUM(AM20:AM22)</f>
        <v>102.88657620000001</v>
      </c>
      <c r="AN23" s="57"/>
      <c r="AO23" s="57">
        <f>SUM(AO20:AO22)</f>
        <v>505.64</v>
      </c>
      <c r="AP23" s="124"/>
      <c r="AQ23" s="125">
        <f>AP22</f>
        <v>2095.9199999999987</v>
      </c>
      <c r="AR23" s="52">
        <f>SUM(AR20:AR22)</f>
        <v>0</v>
      </c>
      <c r="AS23" s="60"/>
      <c r="AT23" s="59"/>
      <c r="AU23" s="59"/>
      <c r="AV23" s="59"/>
      <c r="AW23" s="59"/>
    </row>
    <row r="24" spans="1:49" x14ac:dyDescent="0.2">
      <c r="A24" s="196">
        <v>6</v>
      </c>
      <c r="B24" s="23">
        <v>1</v>
      </c>
      <c r="C24" s="11" t="s">
        <v>50</v>
      </c>
      <c r="D24" s="12">
        <v>4956</v>
      </c>
      <c r="E24" s="12">
        <v>0</v>
      </c>
      <c r="F24" s="12">
        <v>6609</v>
      </c>
      <c r="G24" s="13">
        <v>0.7</v>
      </c>
      <c r="H24" s="13">
        <v>3.8</v>
      </c>
      <c r="I24" s="12">
        <v>6506</v>
      </c>
      <c r="J24" s="12">
        <v>12693</v>
      </c>
      <c r="K24" s="14">
        <v>7.1999999999999995E-2</v>
      </c>
      <c r="L24" s="25">
        <f>J24*(1-K24)</f>
        <v>11779.104000000001</v>
      </c>
      <c r="M24" s="15">
        <v>0.61299999999999999</v>
      </c>
      <c r="N24" s="26">
        <f>L24*M24</f>
        <v>7220.590752000001</v>
      </c>
      <c r="O24" s="14">
        <v>0.16600000000000001</v>
      </c>
      <c r="P24" s="26">
        <f>L24*O24</f>
        <v>1955.3312640000004</v>
      </c>
      <c r="Q24" s="16">
        <v>0.221</v>
      </c>
      <c r="R24" s="26">
        <f>L24*Q24</f>
        <v>2603.1819840000003</v>
      </c>
      <c r="S24" s="16">
        <v>0.19600000000000001</v>
      </c>
      <c r="T24" s="26">
        <f>L24*S24</f>
        <v>2308.7043840000001</v>
      </c>
      <c r="U24" s="16">
        <v>0.52300000000000002</v>
      </c>
      <c r="V24" s="26">
        <f>L24*U24</f>
        <v>6160.4713920000013</v>
      </c>
      <c r="W24" s="16">
        <v>0.4</v>
      </c>
      <c r="X24" s="26">
        <f>W24*L24</f>
        <v>4711.6416000000008</v>
      </c>
      <c r="Y24" s="17">
        <v>3.2499999999999999E-3</v>
      </c>
      <c r="Z24" s="61">
        <f>L24*Y24</f>
        <v>38.282088000000002</v>
      </c>
      <c r="AA24" s="28">
        <f>IF(J24&gt;0,(AC24+AM24)/J24,0)</f>
        <v>3.0230453462538409E-3</v>
      </c>
      <c r="AB24" s="17">
        <v>4.2000000000000002E-4</v>
      </c>
      <c r="AC24" s="25">
        <f>AB24*L24</f>
        <v>4.9472236800000005</v>
      </c>
      <c r="AD24" s="141">
        <v>0.1991</v>
      </c>
      <c r="AE24" s="31">
        <f>AH24*(1-AK24)*AD24</f>
        <v>34.356098700000004</v>
      </c>
      <c r="AF24" s="29">
        <f>IF(AND(AD24&gt;0,AB24&gt;0,Y24&gt;0),((Y24-AB24)*AD24)/((AD24-AB24)*Y24),0)</f>
        <v>0.87260999519908322</v>
      </c>
      <c r="AG24" s="62">
        <f t="shared" si="0"/>
        <v>0.86293836164296256</v>
      </c>
      <c r="AH24" s="12">
        <v>189</v>
      </c>
      <c r="AI24" s="170">
        <v>189.53399999999999</v>
      </c>
      <c r="AJ24" s="174"/>
      <c r="AK24" s="14">
        <v>8.6999999999999994E-2</v>
      </c>
      <c r="AL24" s="15">
        <v>0.19370000000000001</v>
      </c>
      <c r="AM24" s="31">
        <f t="shared" si="1"/>
        <v>33.424290900000003</v>
      </c>
      <c r="AN24" s="19">
        <v>1.7</v>
      </c>
      <c r="AO24" s="19">
        <v>1270.2</v>
      </c>
      <c r="AP24" s="119">
        <f>AP22+AH24-AO24</f>
        <v>1014.7199999999987</v>
      </c>
      <c r="AQ24" s="120"/>
      <c r="AR24" s="12"/>
      <c r="AS24" s="32"/>
      <c r="AT24" s="20"/>
      <c r="AU24" s="20"/>
      <c r="AV24" s="20"/>
      <c r="AW24" s="20"/>
    </row>
    <row r="25" spans="1:49" x14ac:dyDescent="0.2">
      <c r="A25" s="197"/>
      <c r="B25" s="34">
        <v>2</v>
      </c>
      <c r="C25" s="11" t="s">
        <v>53</v>
      </c>
      <c r="D25" s="35">
        <v>21474</v>
      </c>
      <c r="E25" s="44">
        <v>3</v>
      </c>
      <c r="F25" s="35">
        <v>15980</v>
      </c>
      <c r="G25" s="36">
        <v>1</v>
      </c>
      <c r="H25" s="38">
        <v>3.6</v>
      </c>
      <c r="I25" s="35">
        <v>15907</v>
      </c>
      <c r="J25" s="35">
        <v>13621</v>
      </c>
      <c r="K25" s="40">
        <v>7.0999999999999994E-2</v>
      </c>
      <c r="L25" s="38">
        <f>J25*(1-K25)</f>
        <v>12653.909000000001</v>
      </c>
      <c r="M25" s="39">
        <v>0.61699999999999999</v>
      </c>
      <c r="N25" s="26">
        <f>L25*M25</f>
        <v>7807.4618530000007</v>
      </c>
      <c r="O25" s="37">
        <v>0.20300000000000001</v>
      </c>
      <c r="P25" s="26">
        <f>L25*O25</f>
        <v>2568.7435270000005</v>
      </c>
      <c r="Q25" s="40">
        <v>0.18</v>
      </c>
      <c r="R25" s="26">
        <f>L25*Q25</f>
        <v>2277.7036200000002</v>
      </c>
      <c r="S25" s="40">
        <v>0.19900000000000001</v>
      </c>
      <c r="T25" s="26">
        <f>L25*S25</f>
        <v>2518.1278910000005</v>
      </c>
      <c r="U25" s="40">
        <v>0.501</v>
      </c>
      <c r="V25" s="26">
        <f>L25*U25</f>
        <v>6339.6084090000004</v>
      </c>
      <c r="W25" s="40">
        <v>0.41</v>
      </c>
      <c r="X25" s="26">
        <f>W25*L25</f>
        <v>5188.1026900000006</v>
      </c>
      <c r="Y25" s="41">
        <v>3.29E-3</v>
      </c>
      <c r="Z25" s="18">
        <f>L25*Y25</f>
        <v>41.631360610000002</v>
      </c>
      <c r="AA25" s="28">
        <f>IF(J25&gt;0,(AC25+AM25)/J25,0)</f>
        <v>3.2169220145363778E-3</v>
      </c>
      <c r="AB25" s="41">
        <v>4.4000000000000002E-4</v>
      </c>
      <c r="AC25" s="38">
        <f>AB25*L25</f>
        <v>5.5677199600000007</v>
      </c>
      <c r="AD25" s="29">
        <v>0.18640000000000001</v>
      </c>
      <c r="AE25" s="42">
        <f>AH25*(1-AK25)*AD25</f>
        <v>37.018667200000003</v>
      </c>
      <c r="AF25" s="29">
        <f>IF(AND(AD25&gt;0,AB25&gt;0,Y25&gt;0),((Y25-AB25)*AD25)/((AD25-AB25)*Y25),0)</f>
        <v>0.86831105947548293</v>
      </c>
      <c r="AG25" s="30">
        <f t="shared" si="0"/>
        <v>0.86519986584756581</v>
      </c>
      <c r="AH25" s="35">
        <v>218</v>
      </c>
      <c r="AI25" s="167">
        <v>217.739</v>
      </c>
      <c r="AJ25" s="175"/>
      <c r="AK25" s="40">
        <v>8.8999999999999996E-2</v>
      </c>
      <c r="AL25" s="39">
        <v>0.19259999999999999</v>
      </c>
      <c r="AM25" s="42">
        <f t="shared" si="1"/>
        <v>38.249974800000004</v>
      </c>
      <c r="AN25" s="18">
        <v>1.78</v>
      </c>
      <c r="AO25" s="18"/>
      <c r="AP25" s="122">
        <f>AP24+AH25-AO25</f>
        <v>1232.7199999999987</v>
      </c>
      <c r="AQ25" s="123"/>
      <c r="AR25" s="44"/>
      <c r="AS25" s="49"/>
      <c r="AT25" s="42"/>
      <c r="AU25" s="42"/>
      <c r="AV25" s="42"/>
      <c r="AW25" s="42"/>
    </row>
    <row r="26" spans="1:49" ht="15" x14ac:dyDescent="0.25">
      <c r="A26" s="197"/>
      <c r="B26" s="34">
        <v>3</v>
      </c>
      <c r="C26" s="11" t="s">
        <v>54</v>
      </c>
      <c r="D26" s="44">
        <v>16660</v>
      </c>
      <c r="E26" s="44">
        <v>1</v>
      </c>
      <c r="F26" s="44">
        <v>16042</v>
      </c>
      <c r="G26" s="38">
        <v>1</v>
      </c>
      <c r="H26" s="38">
        <v>4</v>
      </c>
      <c r="I26" s="44">
        <v>16000</v>
      </c>
      <c r="J26" s="44">
        <v>13675</v>
      </c>
      <c r="K26" s="40">
        <v>7.2999999999999995E-2</v>
      </c>
      <c r="L26" s="38">
        <f>J26*(1-K26)</f>
        <v>12676.725</v>
      </c>
      <c r="M26" s="29">
        <v>0.64800000000000002</v>
      </c>
      <c r="N26" s="26">
        <f>L26*M26</f>
        <v>8214.5177999999996</v>
      </c>
      <c r="O26" s="40">
        <v>0.14799999999999999</v>
      </c>
      <c r="P26" s="26">
        <f>L26*O26</f>
        <v>1876.1552999999999</v>
      </c>
      <c r="Q26" s="40">
        <v>0.20399999999999999</v>
      </c>
      <c r="R26" s="26">
        <f>L26*Q26</f>
        <v>2586.0518999999999</v>
      </c>
      <c r="S26" s="40">
        <v>0.20699999999999999</v>
      </c>
      <c r="T26" s="26">
        <f>L26*S26</f>
        <v>2624.0820749999998</v>
      </c>
      <c r="U26" s="40">
        <v>0.52100000000000002</v>
      </c>
      <c r="V26" s="26">
        <f>L26*U26</f>
        <v>6604.5737250000002</v>
      </c>
      <c r="W26" s="40">
        <v>0.41</v>
      </c>
      <c r="X26" s="26">
        <f>W26*L26</f>
        <v>5197.4572499999995</v>
      </c>
      <c r="Y26" s="48">
        <v>3.32E-3</v>
      </c>
      <c r="Z26" s="18">
        <f>L26*Y26</f>
        <v>42.086727000000003</v>
      </c>
      <c r="AA26" s="28">
        <f>IF(J26&gt;0,(AC26+AM26)/J26,0)</f>
        <v>3.2945409872029248E-3</v>
      </c>
      <c r="AB26" s="48">
        <v>4.8000000000000001E-4</v>
      </c>
      <c r="AC26" s="38">
        <f>AB26*L26</f>
        <v>6.0848279999999999</v>
      </c>
      <c r="AD26" s="29">
        <v>0.1658</v>
      </c>
      <c r="AE26" s="42">
        <f>AH26*(1-AK26)*AD26</f>
        <v>35.305452000000002</v>
      </c>
      <c r="AF26" s="29">
        <f>IF(AND(AD26&gt;0,AB26&gt;0,Y26&gt;0),((Y26-AB26)*AD26)/((AD26-AB26)*Y26),0)</f>
        <v>0.85790536936033512</v>
      </c>
      <c r="AG26" s="30">
        <f t="shared" si="0"/>
        <v>0.85655112968881841</v>
      </c>
      <c r="AH26" s="186">
        <v>234</v>
      </c>
      <c r="AI26" s="168">
        <v>233.61</v>
      </c>
      <c r="AJ26" s="176"/>
      <c r="AK26" s="40">
        <v>0.09</v>
      </c>
      <c r="AL26" s="29">
        <v>0.183</v>
      </c>
      <c r="AM26" s="42">
        <f t="shared" si="1"/>
        <v>38.968019999999996</v>
      </c>
      <c r="AN26" s="18">
        <v>1.9</v>
      </c>
      <c r="AO26" s="18"/>
      <c r="AP26" s="122">
        <f>AP25+AH26-AO26</f>
        <v>1466.7199999999987</v>
      </c>
      <c r="AQ26" s="123"/>
      <c r="AR26" s="44"/>
      <c r="AS26" s="49"/>
      <c r="AT26" s="42"/>
      <c r="AU26" s="42"/>
      <c r="AV26" s="42"/>
      <c r="AW26" s="42"/>
    </row>
    <row r="27" spans="1:49" s="22" customFormat="1" ht="13.5" thickBot="1" x14ac:dyDescent="0.25">
      <c r="A27" s="198"/>
      <c r="B27" s="50" t="s">
        <v>38</v>
      </c>
      <c r="C27" s="51"/>
      <c r="D27" s="52">
        <f>SUM(D24:D26)</f>
        <v>43090</v>
      </c>
      <c r="E27" s="52"/>
      <c r="F27" s="52">
        <f>SUM(F24:F26)</f>
        <v>38631</v>
      </c>
      <c r="G27" s="53"/>
      <c r="H27" s="53"/>
      <c r="I27" s="52">
        <f>SUM(I24:I26)</f>
        <v>38413</v>
      </c>
      <c r="J27" s="52">
        <f>SUM(J24:J26)</f>
        <v>39989</v>
      </c>
      <c r="K27" s="21">
        <f>IF(J27&gt;0,(J24*K24+J25*K25+J26*K26)/J27,0)</f>
        <v>7.2001350371352121E-2</v>
      </c>
      <c r="L27" s="53">
        <f>L24+L25+L26</f>
        <v>37109.738000000005</v>
      </c>
      <c r="M27" s="54">
        <f>IF(L27&gt;0,N27/L27,0)</f>
        <v>0.62631998115966203</v>
      </c>
      <c r="N27" s="55">
        <f>N24+N25+N26</f>
        <v>23242.570404999999</v>
      </c>
      <c r="O27" s="21">
        <f>IF(L27&gt;0,P27/L27,0)</f>
        <v>0.17246767118107922</v>
      </c>
      <c r="P27" s="55">
        <f>P24+P25+P26</f>
        <v>6400.2300910000013</v>
      </c>
      <c r="Q27" s="21">
        <f>IF(L27&gt;0,R27/L27,0)</f>
        <v>0.20121234765925861</v>
      </c>
      <c r="R27" s="55">
        <f>R24+R25+R26</f>
        <v>7466.9375040000014</v>
      </c>
      <c r="S27" s="21">
        <f>IF(L27&gt;0,T27/L27,0)</f>
        <v>0.20078057004875646</v>
      </c>
      <c r="T27" s="55">
        <f>T24+T25+T26</f>
        <v>7450.9143500000009</v>
      </c>
      <c r="U27" s="21">
        <f>IF(L27&gt;0,V27/L27,0)</f>
        <v>0.51481510125455476</v>
      </c>
      <c r="V27" s="55">
        <f>V24+V25+V26</f>
        <v>19104.653526000002</v>
      </c>
      <c r="W27" s="21">
        <f>IF(L27&gt;0,X27/L27,0)</f>
        <v>0.40682587249740215</v>
      </c>
      <c r="X27" s="55">
        <f>X24+X25+X26</f>
        <v>15097.201540000002</v>
      </c>
      <c r="Y27" s="56">
        <f>IF(L27&gt;0,Z27/L27,0)</f>
        <v>3.2875515211128678E-3</v>
      </c>
      <c r="Z27" s="57">
        <f>SUM(Z24:Z26)</f>
        <v>122.00017561000001</v>
      </c>
      <c r="AA27" s="63">
        <f>IF(L27&gt;0,(AA24*L24+AA25*L25+AA26*L26)/L27,0)</f>
        <v>3.1818978096336869E-3</v>
      </c>
      <c r="AB27" s="56">
        <f>IF(J27&gt;0,(J24*AB24+J25*AB25+J26*AB26)/J27,0)</f>
        <v>4.4733051589187031E-4</v>
      </c>
      <c r="AC27" s="53">
        <f>SUM(AC24:AC26)</f>
        <v>16.59977164</v>
      </c>
      <c r="AD27" s="54">
        <f>IF(J27&gt;0,(J24*AD24+J25*AD25+J26*AD26)/J27,0)</f>
        <v>0.18338657380779716</v>
      </c>
      <c r="AE27" s="59">
        <f>SUM(AE24:AE26)</f>
        <v>106.6802179</v>
      </c>
      <c r="AF27" s="54">
        <f>IF(AND(Z27&gt;0),((Z24*AF24+Z25*AF25+Z26*AF26)/Z27),0)</f>
        <v>0.86607033152506174</v>
      </c>
      <c r="AG27" s="58">
        <f t="shared" si="0"/>
        <v>0.86144565926705241</v>
      </c>
      <c r="AH27" s="52">
        <f>SUM(AH24:AH26)</f>
        <v>641</v>
      </c>
      <c r="AI27" s="169">
        <f>SUM(AI24:AI26)</f>
        <v>640.88300000000004</v>
      </c>
      <c r="AJ27" s="177">
        <f>(AI27+AJ23)-AO27</f>
        <v>1465.5569999999987</v>
      </c>
      <c r="AK27" s="21">
        <f>IF(AH27&gt;0,(AK24*AH24+AK25*AH25+AK26*AH26)/AH27,0)</f>
        <v>8.8775351014040563E-2</v>
      </c>
      <c r="AL27" s="54">
        <f>IF(J27&gt;0,(AL24*J24+AL25*J25+AL26*J26)/J27,0)</f>
        <v>0.18966625071894772</v>
      </c>
      <c r="AM27" s="59">
        <f>SUM(AM24:AM26)</f>
        <v>110.6422857</v>
      </c>
      <c r="AN27" s="57"/>
      <c r="AO27" s="57">
        <f>SUM(AO24:AO26)</f>
        <v>1270.2</v>
      </c>
      <c r="AP27" s="124"/>
      <c r="AQ27" s="125">
        <f>AP26</f>
        <v>1466.7199999999987</v>
      </c>
      <c r="AR27" s="52">
        <f>SUM(AR24:AR26)</f>
        <v>0</v>
      </c>
      <c r="AS27" s="60"/>
      <c r="AT27" s="59"/>
      <c r="AU27" s="59"/>
      <c r="AV27" s="59"/>
      <c r="AW27" s="59"/>
    </row>
    <row r="28" spans="1:49" x14ac:dyDescent="0.2">
      <c r="A28" s="196">
        <v>7</v>
      </c>
      <c r="B28" s="23">
        <v>1</v>
      </c>
      <c r="C28" s="47" t="s">
        <v>51</v>
      </c>
      <c r="D28" s="12">
        <v>3567</v>
      </c>
      <c r="E28" s="12">
        <v>1</v>
      </c>
      <c r="F28" s="12">
        <v>6775</v>
      </c>
      <c r="G28" s="13">
        <v>0.8</v>
      </c>
      <c r="H28" s="13">
        <v>4.5999999999999996</v>
      </c>
      <c r="I28" s="12">
        <v>6571</v>
      </c>
      <c r="J28" s="12">
        <v>13534</v>
      </c>
      <c r="K28" s="14">
        <v>7.6999999999999999E-2</v>
      </c>
      <c r="L28" s="25">
        <f>J28*(1-K28)</f>
        <v>12491.882000000001</v>
      </c>
      <c r="M28" s="15">
        <v>0.57399999999999995</v>
      </c>
      <c r="N28" s="26">
        <f>L28*M28</f>
        <v>7170.3402679999999</v>
      </c>
      <c r="O28" s="14">
        <v>0.19500000000000001</v>
      </c>
      <c r="P28" s="26">
        <f>L28*O28</f>
        <v>2435.9169900000002</v>
      </c>
      <c r="Q28" s="16">
        <v>0.23100000000000001</v>
      </c>
      <c r="R28" s="26">
        <f>L28*Q28</f>
        <v>2885.6247420000004</v>
      </c>
      <c r="S28" s="16">
        <v>0.19900000000000001</v>
      </c>
      <c r="T28" s="26">
        <f>L28*S28</f>
        <v>2485.8845180000003</v>
      </c>
      <c r="U28" s="16">
        <v>0.52900000000000003</v>
      </c>
      <c r="V28" s="26">
        <f>L28*U28</f>
        <v>6608.205578000001</v>
      </c>
      <c r="W28" s="16">
        <v>0.4</v>
      </c>
      <c r="X28" s="26">
        <f>W28*L28</f>
        <v>4996.7528000000011</v>
      </c>
      <c r="Y28" s="17">
        <v>3.3600000000000001E-3</v>
      </c>
      <c r="Z28" s="61">
        <f>L28*Y28</f>
        <v>41.97272352000001</v>
      </c>
      <c r="AA28" s="28">
        <f>IF(J28&gt;0,(AC28+AM28)/J28,0)</f>
        <v>2.6073032362937793E-3</v>
      </c>
      <c r="AB28" s="17">
        <v>4.4999999999999999E-4</v>
      </c>
      <c r="AC28" s="25">
        <f>AB28*L28</f>
        <v>5.6213469000000007</v>
      </c>
      <c r="AD28" s="141">
        <v>0.13239999999999999</v>
      </c>
      <c r="AE28" s="31">
        <f>AH28*(1-AK28)*AD28</f>
        <v>23.761430799999999</v>
      </c>
      <c r="AF28" s="29">
        <f>IF(AND(AD28&gt;0,AB28&gt;0,Y28&gt;0),((Y28-AB28)*AD28)/((AD28-AB28)*Y28),0)</f>
        <v>0.86902506360634457</v>
      </c>
      <c r="AG28" s="62">
        <f t="shared" si="0"/>
        <v>0.82966649755786892</v>
      </c>
      <c r="AH28" s="12">
        <v>197</v>
      </c>
      <c r="AI28" s="170">
        <v>197.61099999999999</v>
      </c>
      <c r="AJ28" s="174"/>
      <c r="AK28" s="14">
        <v>8.8999999999999996E-2</v>
      </c>
      <c r="AL28" s="15">
        <v>0.1653</v>
      </c>
      <c r="AM28" s="31">
        <f t="shared" si="1"/>
        <v>29.665895100000004</v>
      </c>
      <c r="AN28" s="19">
        <v>1.9</v>
      </c>
      <c r="AO28" s="19">
        <v>1012.42</v>
      </c>
      <c r="AP28" s="119">
        <f>AP26+AH28-AO28</f>
        <v>651.2999999999987</v>
      </c>
      <c r="AQ28" s="120"/>
      <c r="AR28" s="12"/>
      <c r="AS28" s="32"/>
      <c r="AT28" s="20"/>
      <c r="AU28" s="20"/>
      <c r="AV28" s="20"/>
      <c r="AW28" s="20"/>
    </row>
    <row r="29" spans="1:49" x14ac:dyDescent="0.2">
      <c r="A29" s="197"/>
      <c r="B29" s="34">
        <v>2</v>
      </c>
      <c r="C29" s="11" t="s">
        <v>53</v>
      </c>
      <c r="D29" s="35">
        <v>19993</v>
      </c>
      <c r="E29" s="44">
        <v>1</v>
      </c>
      <c r="F29" s="35">
        <v>14583</v>
      </c>
      <c r="G29" s="38">
        <v>0.7</v>
      </c>
      <c r="H29" s="38">
        <v>3.5</v>
      </c>
      <c r="I29" s="35">
        <v>14674</v>
      </c>
      <c r="J29" s="35">
        <v>11382</v>
      </c>
      <c r="K29" s="40">
        <v>7.6999999999999999E-2</v>
      </c>
      <c r="L29" s="38">
        <f>J29*(1-K29)</f>
        <v>10505.586000000001</v>
      </c>
      <c r="M29" s="39">
        <v>0.58599999999999997</v>
      </c>
      <c r="N29" s="26">
        <f>L29*M29</f>
        <v>6156.2733960000005</v>
      </c>
      <c r="O29" s="37">
        <v>0.25900000000000001</v>
      </c>
      <c r="P29" s="26">
        <f>L29*O29</f>
        <v>2720.9467740000005</v>
      </c>
      <c r="Q29" s="40">
        <v>0.155</v>
      </c>
      <c r="R29" s="26">
        <f>L29*Q29</f>
        <v>1628.3658300000002</v>
      </c>
      <c r="S29" s="40">
        <v>0.19900000000000001</v>
      </c>
      <c r="T29" s="26">
        <f>L29*S29</f>
        <v>2090.6116140000004</v>
      </c>
      <c r="U29" s="40">
        <v>0.52</v>
      </c>
      <c r="V29" s="26">
        <f>L29*U29</f>
        <v>5462.9047200000005</v>
      </c>
      <c r="W29" s="40">
        <v>0.42</v>
      </c>
      <c r="X29" s="26">
        <f>W29*L29</f>
        <v>4412.3461200000002</v>
      </c>
      <c r="Y29" s="41">
        <v>3.2799999999999999E-3</v>
      </c>
      <c r="Z29" s="18">
        <f>L29*Y29</f>
        <v>34.458322080000002</v>
      </c>
      <c r="AA29" s="28">
        <f>IF(J29&gt;0,(AC29+AM29)/J29,0)</f>
        <v>3.2571875013178713E-3</v>
      </c>
      <c r="AB29" s="41">
        <v>4.4000000000000002E-4</v>
      </c>
      <c r="AC29" s="38">
        <f>AB29*L29</f>
        <v>4.6224578400000009</v>
      </c>
      <c r="AD29" s="29">
        <v>0.17799999999999999</v>
      </c>
      <c r="AE29" s="42">
        <f>AH29*(1-AK29)*AD29</f>
        <v>41.766098</v>
      </c>
      <c r="AF29" s="29">
        <f>IF(AND(AD29&gt;0,AB29&gt;0,Y29&gt;0),((Y29-AB29)*AD29)/((AD29-AB29)*Y29),0)</f>
        <v>0.86799927472128968</v>
      </c>
      <c r="AG29" s="30">
        <f t="shared" si="0"/>
        <v>0.8676746300005258</v>
      </c>
      <c r="AH29" s="35">
        <v>257</v>
      </c>
      <c r="AI29" s="167">
        <v>216.375</v>
      </c>
      <c r="AJ29" s="175"/>
      <c r="AK29" s="40">
        <v>8.6999999999999994E-2</v>
      </c>
      <c r="AL29" s="39">
        <v>0.13830000000000001</v>
      </c>
      <c r="AM29" s="42">
        <f t="shared" si="1"/>
        <v>32.450850300000006</v>
      </c>
      <c r="AN29" s="18">
        <v>1.9</v>
      </c>
      <c r="AO29" s="18"/>
      <c r="AP29" s="122">
        <f>AP28+AH29-AO29</f>
        <v>908.2999999999987</v>
      </c>
      <c r="AQ29" s="123"/>
      <c r="AR29" s="44"/>
      <c r="AS29" s="49"/>
      <c r="AT29" s="42"/>
      <c r="AU29" s="42"/>
      <c r="AV29" s="42"/>
      <c r="AW29" s="42"/>
    </row>
    <row r="30" spans="1:49" x14ac:dyDescent="0.2">
      <c r="A30" s="197"/>
      <c r="B30" s="34">
        <v>3</v>
      </c>
      <c r="C30" s="11" t="s">
        <v>54</v>
      </c>
      <c r="D30" s="44">
        <v>15736</v>
      </c>
      <c r="E30" s="44">
        <v>1</v>
      </c>
      <c r="F30" s="44">
        <v>15187</v>
      </c>
      <c r="G30" s="38">
        <v>0.9</v>
      </c>
      <c r="H30" s="38">
        <v>3.8</v>
      </c>
      <c r="I30" s="44">
        <v>15061</v>
      </c>
      <c r="J30" s="44">
        <v>13389</v>
      </c>
      <c r="K30" s="40">
        <v>7.5999999999999998E-2</v>
      </c>
      <c r="L30" s="38">
        <f>J30*(1-K30)</f>
        <v>12371.436</v>
      </c>
      <c r="M30" s="29">
        <v>0.64700000000000002</v>
      </c>
      <c r="N30" s="26">
        <f>L30*M30</f>
        <v>8004.3190919999997</v>
      </c>
      <c r="O30" s="40">
        <v>0.19900000000000001</v>
      </c>
      <c r="P30" s="26">
        <f>L30*O30</f>
        <v>2461.9157639999999</v>
      </c>
      <c r="Q30" s="40">
        <v>0.154</v>
      </c>
      <c r="R30" s="26">
        <f>L30*Q30</f>
        <v>1905.2011439999999</v>
      </c>
      <c r="S30" s="40">
        <v>0.18099999999999999</v>
      </c>
      <c r="T30" s="26">
        <f>L30*S30</f>
        <v>2239.2299159999998</v>
      </c>
      <c r="U30" s="40">
        <v>0.51100000000000001</v>
      </c>
      <c r="V30" s="26">
        <f>L30*U30</f>
        <v>6321.8037960000001</v>
      </c>
      <c r="W30" s="40">
        <v>0.4</v>
      </c>
      <c r="X30" s="26">
        <f>W30*L30</f>
        <v>4948.5744000000004</v>
      </c>
      <c r="Y30" s="48">
        <v>3.4099999999999998E-3</v>
      </c>
      <c r="Z30" s="18">
        <f>L30*Y30</f>
        <v>42.18659676</v>
      </c>
      <c r="AA30" s="28">
        <f>IF(J30&gt;0,(AC30+AM30)/J30,0)</f>
        <v>3.4606322204794983E-3</v>
      </c>
      <c r="AB30" s="48">
        <v>4.0000000000000002E-4</v>
      </c>
      <c r="AC30" s="38">
        <f>AB30*L30</f>
        <v>4.9485744</v>
      </c>
      <c r="AD30" s="29">
        <v>0.21060000000000001</v>
      </c>
      <c r="AE30" s="42">
        <f>AH30*(1-AK30)*AD30</f>
        <v>44.559590400000005</v>
      </c>
      <c r="AF30" s="29">
        <f>IF(AND(AD30&gt;0,AB30&gt;0,Y30&gt;0),((Y30-AB30)*AD30)/((AD30-AB30)*Y30),0)</f>
        <v>0.88437767689478797</v>
      </c>
      <c r="AG30" s="30">
        <f t="shared" si="0"/>
        <v>0.88622650788115309</v>
      </c>
      <c r="AH30" s="44">
        <v>232</v>
      </c>
      <c r="AI30" s="168">
        <v>232.51</v>
      </c>
      <c r="AJ30" s="176"/>
      <c r="AK30" s="40">
        <v>8.7999999999999995E-2</v>
      </c>
      <c r="AL30" s="29">
        <v>0.1956</v>
      </c>
      <c r="AM30" s="42">
        <f t="shared" si="1"/>
        <v>41.385830400000003</v>
      </c>
      <c r="AN30" s="18">
        <v>1.85</v>
      </c>
      <c r="AO30" s="18"/>
      <c r="AP30" s="122">
        <f>AP29+AH30-AO30</f>
        <v>1140.2999999999988</v>
      </c>
      <c r="AQ30" s="123"/>
      <c r="AR30" s="44"/>
      <c r="AS30" s="49"/>
      <c r="AT30" s="42"/>
      <c r="AU30" s="42"/>
      <c r="AV30" s="42"/>
      <c r="AW30" s="42"/>
    </row>
    <row r="31" spans="1:49" s="22" customFormat="1" ht="13.5" thickBot="1" x14ac:dyDescent="0.25">
      <c r="A31" s="198"/>
      <c r="B31" s="50" t="s">
        <v>38</v>
      </c>
      <c r="C31" s="51"/>
      <c r="D31" s="52">
        <f>SUM(D28:D30)</f>
        <v>39296</v>
      </c>
      <c r="E31" s="52"/>
      <c r="F31" s="52">
        <f>SUM(F28:F30)</f>
        <v>36545</v>
      </c>
      <c r="G31" s="53"/>
      <c r="H31" s="53"/>
      <c r="I31" s="52">
        <f>SUM(I28:I30)</f>
        <v>36306</v>
      </c>
      <c r="J31" s="52">
        <f>SUM(J28:J30)</f>
        <v>38305</v>
      </c>
      <c r="K31" s="21">
        <f>IF(J31&gt;0,(J28*K28+J29*K29+J30*K30)/J31,0)</f>
        <v>7.6650463385980944E-2</v>
      </c>
      <c r="L31" s="53">
        <f>L28+L29+L30</f>
        <v>35368.904000000002</v>
      </c>
      <c r="M31" s="54">
        <f>IF(L31&gt;0,N31/L31,0)</f>
        <v>0.60309849454198527</v>
      </c>
      <c r="N31" s="55">
        <f>N28+N29+N30</f>
        <v>21330.932756000002</v>
      </c>
      <c r="O31" s="21">
        <f>IF(L31&gt;0,P31/L31,0)</f>
        <v>0.21540897982023985</v>
      </c>
      <c r="P31" s="55">
        <f>P28+P29+P30</f>
        <v>7618.7795280000009</v>
      </c>
      <c r="Q31" s="21">
        <f>IF(L31&gt;0,R31/L31,0)</f>
        <v>0.18149252563777493</v>
      </c>
      <c r="R31" s="55">
        <f>R28+R29+R30</f>
        <v>6419.1917160000003</v>
      </c>
      <c r="S31" s="21">
        <f>IF(L31&gt;0,T31/L31,0)</f>
        <v>0.19270390872162735</v>
      </c>
      <c r="T31" s="55">
        <f>T28+T29+T30</f>
        <v>6815.7260480000004</v>
      </c>
      <c r="U31" s="21">
        <f>IF(L31&gt;0,V31/L31,0)</f>
        <v>0.52003064878685523</v>
      </c>
      <c r="V31" s="55">
        <f>V28+V29+V30</f>
        <v>18392.914094</v>
      </c>
      <c r="W31" s="21">
        <f>IF(L31&gt;0,X31/L31,0)</f>
        <v>0.40594057763282687</v>
      </c>
      <c r="X31" s="55">
        <f>X28+X29+X30</f>
        <v>14357.673320000002</v>
      </c>
      <c r="Y31" s="56">
        <f>IF(L31&gt;0,Z31/L31,0)</f>
        <v>3.3537268319086167E-3</v>
      </c>
      <c r="Z31" s="57">
        <f>SUM(Z28:Z30)</f>
        <v>118.61764236</v>
      </c>
      <c r="AA31" s="63">
        <f>IF(L31&gt;0,(AA28*L28+AA29*L29+AA30*L30)/L31,0)</f>
        <v>3.098817475780986E-3</v>
      </c>
      <c r="AB31" s="56">
        <f>IF(J31&gt;0,(J28*AB28+J29*AB29+J30*AB30)/J31,0)</f>
        <v>4.2955175564547715E-4</v>
      </c>
      <c r="AC31" s="53">
        <f>SUM(AC28:AC30)</f>
        <v>15.192379140000002</v>
      </c>
      <c r="AD31" s="54">
        <f>IF(J31&gt;0,(J28*AD28+J29*AD29+J30*AD30)/J31,0)</f>
        <v>0.17328340947656964</v>
      </c>
      <c r="AE31" s="59">
        <f>SUM(AE28:AE30)</f>
        <v>110.0871192</v>
      </c>
      <c r="AF31" s="54">
        <f>IF(AND(Z31&gt;0),((Z28*AF28+Z29*AF29+Z30*AF30)/Z31),0)</f>
        <v>0.87418725980280998</v>
      </c>
      <c r="AG31" s="58">
        <f t="shared" si="0"/>
        <v>0.8635918545598712</v>
      </c>
      <c r="AH31" s="52">
        <f>SUM(AH28:AH30)</f>
        <v>686</v>
      </c>
      <c r="AI31" s="169">
        <f>SUM(AI28:AI30)</f>
        <v>646.49599999999998</v>
      </c>
      <c r="AJ31" s="177">
        <f>(AI31+AJ27)-AO31</f>
        <v>1099.6329999999984</v>
      </c>
      <c r="AK31" s="21">
        <f>IF(AH31&gt;0,(AK28*AH28+AK29*AH29+AK30*AH30)/AH31,0)</f>
        <v>8.7912536443148684E-2</v>
      </c>
      <c r="AL31" s="54">
        <f>IF(J31&gt;0,(AL28*J28+AL29*J29+AL30*J30)/J31,0)</f>
        <v>0.16786814254013835</v>
      </c>
      <c r="AM31" s="59">
        <f>SUM(AM28:AM30)</f>
        <v>103.50257580000002</v>
      </c>
      <c r="AN31" s="57"/>
      <c r="AO31" s="57">
        <f>SUM(AO28:AO30)</f>
        <v>1012.42</v>
      </c>
      <c r="AP31" s="124"/>
      <c r="AQ31" s="125">
        <f>AP30</f>
        <v>1140.2999999999988</v>
      </c>
      <c r="AR31" s="52">
        <f>SUM(AR28:AR30)</f>
        <v>0</v>
      </c>
      <c r="AS31" s="60"/>
      <c r="AT31" s="59"/>
      <c r="AU31" s="59"/>
      <c r="AV31" s="59"/>
      <c r="AW31" s="59"/>
    </row>
    <row r="32" spans="1:49" x14ac:dyDescent="0.2">
      <c r="A32" s="196">
        <v>8</v>
      </c>
      <c r="B32" s="23">
        <v>1</v>
      </c>
      <c r="C32" s="47" t="s">
        <v>51</v>
      </c>
      <c r="D32" s="12">
        <v>8206</v>
      </c>
      <c r="E32" s="12">
        <v>0</v>
      </c>
      <c r="F32" s="12">
        <v>8122</v>
      </c>
      <c r="G32" s="13">
        <v>0.5</v>
      </c>
      <c r="H32" s="13">
        <v>4.0999999999999996</v>
      </c>
      <c r="I32" s="12">
        <v>8437</v>
      </c>
      <c r="J32" s="12">
        <v>13707</v>
      </c>
      <c r="K32" s="14">
        <v>7.1999999999999995E-2</v>
      </c>
      <c r="L32" s="25">
        <f>J32*(1-K32)</f>
        <v>12720.096000000001</v>
      </c>
      <c r="M32" s="15">
        <v>0.59699999999999998</v>
      </c>
      <c r="N32" s="26">
        <f>L32*M32</f>
        <v>7593.8973120000001</v>
      </c>
      <c r="O32" s="14">
        <v>0.185</v>
      </c>
      <c r="P32" s="26">
        <f>L32*O32</f>
        <v>2353.21776</v>
      </c>
      <c r="Q32" s="16">
        <v>0.218</v>
      </c>
      <c r="R32" s="26">
        <f>L32*Q32</f>
        <v>2772.9809280000004</v>
      </c>
      <c r="S32" s="16">
        <v>0.188</v>
      </c>
      <c r="T32" s="26">
        <f>L32*S32</f>
        <v>2391.3780480000005</v>
      </c>
      <c r="U32" s="16">
        <v>0.52200000000000002</v>
      </c>
      <c r="V32" s="26">
        <f>L32*U32</f>
        <v>6639.890112000001</v>
      </c>
      <c r="W32" s="16">
        <v>0.4</v>
      </c>
      <c r="X32" s="26">
        <f>W32*L32</f>
        <v>5088.0384000000013</v>
      </c>
      <c r="Y32" s="17">
        <v>3.31E-3</v>
      </c>
      <c r="Z32" s="61">
        <f>L32*Y32</f>
        <v>42.103517760000003</v>
      </c>
      <c r="AA32" s="28">
        <f>IF(J32&gt;0,(AC32+AM32)/J32,0)</f>
        <v>3.4174541825344718E-3</v>
      </c>
      <c r="AB32" s="17">
        <v>3.8000000000000002E-4</v>
      </c>
      <c r="AC32" s="25">
        <f>AB32*L32</f>
        <v>4.8336364800000009</v>
      </c>
      <c r="AD32" s="141">
        <v>0.216</v>
      </c>
      <c r="AE32" s="31">
        <f>AH32*(1-AK32)*AD32</f>
        <v>45.010079999999995</v>
      </c>
      <c r="AF32" s="29">
        <f>IF(AND(AD32&gt;0,AB32&gt;0,Y32&gt;0),((Y32-AB32)*AD32)/((AD32-AB32)*Y32),0)</f>
        <v>0.88675640904567743</v>
      </c>
      <c r="AG32" s="62">
        <f t="shared" si="0"/>
        <v>0.89048460997167611</v>
      </c>
      <c r="AH32" s="12">
        <v>230</v>
      </c>
      <c r="AI32" s="170">
        <v>230</v>
      </c>
      <c r="AJ32" s="174"/>
      <c r="AK32" s="14">
        <v>9.4E-2</v>
      </c>
      <c r="AL32" s="15">
        <v>0.2016</v>
      </c>
      <c r="AM32" s="31">
        <f t="shared" si="1"/>
        <v>42.009408000000001</v>
      </c>
      <c r="AN32" s="19">
        <v>1.85</v>
      </c>
      <c r="AO32" s="19"/>
      <c r="AP32" s="119">
        <f>AP30+AH32-AO32</f>
        <v>1370.2999999999988</v>
      </c>
      <c r="AQ32" s="120"/>
      <c r="AR32" s="12"/>
      <c r="AS32" s="32"/>
      <c r="AT32" s="20"/>
      <c r="AU32" s="20"/>
      <c r="AV32" s="20"/>
      <c r="AW32" s="20"/>
    </row>
    <row r="33" spans="1:49" x14ac:dyDescent="0.2">
      <c r="A33" s="197"/>
      <c r="B33" s="34">
        <v>2</v>
      </c>
      <c r="C33" s="11" t="s">
        <v>49</v>
      </c>
      <c r="D33" s="35">
        <v>18238</v>
      </c>
      <c r="E33" s="44">
        <v>0</v>
      </c>
      <c r="F33" s="35">
        <v>14090</v>
      </c>
      <c r="G33" s="36">
        <v>0.7</v>
      </c>
      <c r="H33" s="38">
        <v>3.5</v>
      </c>
      <c r="I33" s="35">
        <v>14469</v>
      </c>
      <c r="J33" s="35">
        <v>13937</v>
      </c>
      <c r="K33" s="40">
        <v>7.0999999999999994E-2</v>
      </c>
      <c r="L33" s="38">
        <f>J33*(1-K33)</f>
        <v>12947.473</v>
      </c>
      <c r="M33" s="39">
        <v>0.61199999999999999</v>
      </c>
      <c r="N33" s="26">
        <f>L33*M33</f>
        <v>7923.8534760000002</v>
      </c>
      <c r="O33" s="37">
        <v>0.26900000000000002</v>
      </c>
      <c r="P33" s="26">
        <f>L33*O33</f>
        <v>3482.8702370000001</v>
      </c>
      <c r="Q33" s="40">
        <v>0.11899999999999999</v>
      </c>
      <c r="R33" s="26">
        <f>L33*Q33</f>
        <v>1540.7492869999999</v>
      </c>
      <c r="S33" s="40">
        <v>0.185</v>
      </c>
      <c r="T33" s="26">
        <f>L33*S33</f>
        <v>2395.2825050000001</v>
      </c>
      <c r="U33" s="40">
        <v>0.53500000000000003</v>
      </c>
      <c r="V33" s="26">
        <f>L33*U33</f>
        <v>6926.8980550000006</v>
      </c>
      <c r="W33" s="40">
        <v>0.4</v>
      </c>
      <c r="X33" s="26">
        <f>W33*L33</f>
        <v>5178.9892</v>
      </c>
      <c r="Y33" s="41">
        <v>3.3E-3</v>
      </c>
      <c r="Z33" s="18">
        <f>L33*Y33</f>
        <v>42.726660899999999</v>
      </c>
      <c r="AA33" s="28">
        <f>IF(J33&gt;0,(AC33+AM33)/J33,0)</f>
        <v>3.2584782528521203E-3</v>
      </c>
      <c r="AB33" s="41">
        <v>3.6999999999999999E-4</v>
      </c>
      <c r="AC33" s="38">
        <f>AB33*L33</f>
        <v>4.7905650099999999</v>
      </c>
      <c r="AD33" s="29">
        <v>0.22689999999999999</v>
      </c>
      <c r="AE33" s="42">
        <f>AH33*(1-AK33)*AD33</f>
        <v>43.725445199999996</v>
      </c>
      <c r="AF33" s="29">
        <f>IF(AND(AD33&gt;0,AB33&gt;0,Y33&gt;0),((Y33-AB33)*AD33)/((AD33-AB33)*Y33),0)</f>
        <v>0.88932899381846542</v>
      </c>
      <c r="AG33" s="30">
        <f t="shared" si="0"/>
        <v>0.88800871216827126</v>
      </c>
      <c r="AH33" s="35">
        <v>212</v>
      </c>
      <c r="AI33" s="167">
        <v>212.06399999999999</v>
      </c>
      <c r="AJ33" s="175"/>
      <c r="AK33" s="40">
        <v>9.0999999999999998E-2</v>
      </c>
      <c r="AL33" s="39">
        <v>0.21079999999999999</v>
      </c>
      <c r="AM33" s="42">
        <f t="shared" si="1"/>
        <v>40.6228464</v>
      </c>
      <c r="AN33" s="18">
        <v>1.83</v>
      </c>
      <c r="AO33" s="18"/>
      <c r="AP33" s="122">
        <f>AP32+AH33-AO33</f>
        <v>1582.2999999999988</v>
      </c>
      <c r="AQ33" s="123"/>
      <c r="AR33" s="44"/>
      <c r="AS33" s="49"/>
      <c r="AT33" s="42"/>
      <c r="AU33" s="42"/>
      <c r="AV33" s="42"/>
      <c r="AW33" s="42"/>
    </row>
    <row r="34" spans="1:49" x14ac:dyDescent="0.2">
      <c r="A34" s="197"/>
      <c r="B34" s="34">
        <v>3</v>
      </c>
      <c r="C34" s="11" t="s">
        <v>54</v>
      </c>
      <c r="D34" s="44">
        <v>13960</v>
      </c>
      <c r="E34" s="44">
        <v>3</v>
      </c>
      <c r="F34" s="44">
        <v>13970</v>
      </c>
      <c r="G34" s="38">
        <v>0.9</v>
      </c>
      <c r="H34" s="38">
        <v>3.7</v>
      </c>
      <c r="I34" s="44">
        <v>14211</v>
      </c>
      <c r="J34" s="44">
        <v>14294</v>
      </c>
      <c r="K34" s="40">
        <v>7.0999999999999994E-2</v>
      </c>
      <c r="L34" s="38">
        <f>J34*(1-K34)</f>
        <v>13279.126</v>
      </c>
      <c r="M34" s="29">
        <v>0.66500000000000004</v>
      </c>
      <c r="N34" s="26">
        <f>L34*M34</f>
        <v>8830.6187900000004</v>
      </c>
      <c r="O34" s="40">
        <v>0.19400000000000001</v>
      </c>
      <c r="P34" s="26">
        <f>L34*O34</f>
        <v>2576.1504440000003</v>
      </c>
      <c r="Q34" s="40">
        <v>0.14099999999999999</v>
      </c>
      <c r="R34" s="26">
        <f>L34*Q34</f>
        <v>1872.3567659999999</v>
      </c>
      <c r="S34" s="40">
        <v>0.20799999999999999</v>
      </c>
      <c r="T34" s="26">
        <f>L34*S34</f>
        <v>2762.0582079999999</v>
      </c>
      <c r="U34" s="40">
        <v>0.497</v>
      </c>
      <c r="V34" s="26">
        <f>L34*U34</f>
        <v>6599.7256219999999</v>
      </c>
      <c r="W34" s="40">
        <v>0.41</v>
      </c>
      <c r="X34" s="26">
        <f>W34*L34</f>
        <v>5444.4416599999995</v>
      </c>
      <c r="Y34" s="48">
        <v>3.2599999999999999E-3</v>
      </c>
      <c r="Z34" s="18">
        <f>L34*Y34</f>
        <v>43.289950759999996</v>
      </c>
      <c r="AA34" s="28">
        <f>IF(J34&gt;0,(AC34+AM34)/J34,0)</f>
        <v>3.1254836826640547E-3</v>
      </c>
      <c r="AB34" s="48">
        <v>3.6000000000000002E-4</v>
      </c>
      <c r="AC34" s="38">
        <f>AB34*L34</f>
        <v>4.7804853600000001</v>
      </c>
      <c r="AD34" s="29">
        <v>0.2331</v>
      </c>
      <c r="AE34" s="42">
        <f>AH34*(1-AK34)*AD34</f>
        <v>43.4153412</v>
      </c>
      <c r="AF34" s="29">
        <f>IF(AND(AD34&gt;0,AB34&gt;0,Y34&gt;0),((Y34-AB34)*AD34)/((AD34-AB34)*Y34),0)</f>
        <v>0.8909465313462297</v>
      </c>
      <c r="AG34" s="30">
        <f t="shared" si="0"/>
        <v>0.88630742002093721</v>
      </c>
      <c r="AH34" s="44">
        <v>204</v>
      </c>
      <c r="AI34" s="168">
        <v>203.91</v>
      </c>
      <c r="AJ34" s="176"/>
      <c r="AK34" s="40">
        <v>8.6999999999999994E-2</v>
      </c>
      <c r="AL34" s="29">
        <v>0.2142</v>
      </c>
      <c r="AM34" s="42">
        <f t="shared" si="1"/>
        <v>39.895178399999999</v>
      </c>
      <c r="AN34" s="18">
        <v>1.8</v>
      </c>
      <c r="AO34" s="18"/>
      <c r="AP34" s="122">
        <f>AP33+AH34-AO34</f>
        <v>1786.2999999999988</v>
      </c>
      <c r="AQ34" s="123"/>
      <c r="AR34" s="44"/>
      <c r="AS34" s="49"/>
      <c r="AT34" s="42"/>
      <c r="AU34" s="42"/>
      <c r="AV34" s="42"/>
      <c r="AW34" s="42"/>
    </row>
    <row r="35" spans="1:49" s="22" customFormat="1" ht="14.25" customHeight="1" thickBot="1" x14ac:dyDescent="0.25">
      <c r="A35" s="198"/>
      <c r="B35" s="50" t="s">
        <v>38</v>
      </c>
      <c r="C35" s="51"/>
      <c r="D35" s="52">
        <f>SUM(D32:D34)</f>
        <v>40404</v>
      </c>
      <c r="E35" s="52"/>
      <c r="F35" s="52">
        <f>SUM(F32:F34)</f>
        <v>36182</v>
      </c>
      <c r="G35" s="53"/>
      <c r="H35" s="53"/>
      <c r="I35" s="52">
        <f>SUM(I32:I34)</f>
        <v>37117</v>
      </c>
      <c r="J35" s="52">
        <f>SUM(J32:J34)</f>
        <v>41938</v>
      </c>
      <c r="K35" s="21">
        <f>IF(J35&gt;0,(J32*K32+J33*K33+J34*K34)/J35,0)</f>
        <v>7.1326839620392005E-2</v>
      </c>
      <c r="L35" s="53">
        <f>L32+L33+L34</f>
        <v>38946.695000000007</v>
      </c>
      <c r="M35" s="54">
        <f>IF(L35&gt;0,N35/L35,0)</f>
        <v>0.6251716500719765</v>
      </c>
      <c r="N35" s="55">
        <f>N32+N33+N34</f>
        <v>24348.369578000002</v>
      </c>
      <c r="O35" s="21">
        <f>IF(L35&gt;0,P35/L35,0)</f>
        <v>0.21599364056436623</v>
      </c>
      <c r="P35" s="55">
        <f>P32+P33+P34</f>
        <v>8412.2384410000013</v>
      </c>
      <c r="Q35" s="21">
        <f>IF(L35&gt;0,R35/L35,0)</f>
        <v>0.15883470936365715</v>
      </c>
      <c r="R35" s="55">
        <f>R32+R33+R34</f>
        <v>6186.0869810000004</v>
      </c>
      <c r="S35" s="21">
        <f>IF(L35&gt;0,T35/L35,0)</f>
        <v>0.19382180595811785</v>
      </c>
      <c r="T35" s="55">
        <f>T32+T33+T34</f>
        <v>7548.7187610000001</v>
      </c>
      <c r="U35" s="21">
        <f>IF(L35&gt;0,V35/L35,0)</f>
        <v>0.51779782055961365</v>
      </c>
      <c r="V35" s="55">
        <f>V32+V33+V34</f>
        <v>20166.513789000004</v>
      </c>
      <c r="W35" s="21">
        <f>IF(L35&gt;0,X35/L35,0)</f>
        <v>0.40340956427753366</v>
      </c>
      <c r="X35" s="55">
        <f>X32+X33+X34</f>
        <v>15711.469260000002</v>
      </c>
      <c r="Y35" s="56">
        <f>IF(L35&gt;0,Z35/L35,0)</f>
        <v>3.2896277699558329E-3</v>
      </c>
      <c r="Z35" s="57">
        <f>SUM(Z32:Z34)</f>
        <v>128.12012942000001</v>
      </c>
      <c r="AA35" s="63">
        <f>IF(L35&gt;0,(AA32*L32+AA33*L33+AA34*L34)/L35,0)</f>
        <v>3.265054868208201E-3</v>
      </c>
      <c r="AB35" s="56">
        <f>IF(J35&gt;0,(J32*AB32+J33*AB33+J34*AB34)/J35,0)</f>
        <v>3.6986003147503456E-4</v>
      </c>
      <c r="AC35" s="53">
        <f>SUM(AC32:AC34)</f>
        <v>14.404686850000001</v>
      </c>
      <c r="AD35" s="54">
        <f>IF(J35&gt;0,(J32*AD32+J33*AD33+J34*AD34)/J35,0)</f>
        <v>0.2254506342696361</v>
      </c>
      <c r="AE35" s="59">
        <f>SUM(AE32:AE34)</f>
        <v>132.15086639999998</v>
      </c>
      <c r="AF35" s="54">
        <f>IF(AND(Z35&gt;0),((Z32*AF32+Z33*AF33+Z34*AF34)/Z35),0)</f>
        <v>0.8890301200277958</v>
      </c>
      <c r="AG35" s="58">
        <f t="shared" si="0"/>
        <v>0.8882939936816644</v>
      </c>
      <c r="AH35" s="52">
        <f>SUM(AH32:AH34)</f>
        <v>646</v>
      </c>
      <c r="AI35" s="169">
        <f>SUM(AI32:AI34)</f>
        <v>645.97399999999993</v>
      </c>
      <c r="AJ35" s="177">
        <f>(AI35+AJ31)-AO35</f>
        <v>1745.6069999999984</v>
      </c>
      <c r="AK35" s="21">
        <f>IF(AH35&gt;0,(AK32*AH32+AK33*AH33+AK34*AH34)/AH35,0)</f>
        <v>9.0804953560371507E-2</v>
      </c>
      <c r="AL35" s="54">
        <f>IF(J35&gt;0,(AL32*J32+AL33*J33+AL34*J34)/J35,0)</f>
        <v>0.20895191950021463</v>
      </c>
      <c r="AM35" s="59">
        <f>SUM(AM32:AM34)</f>
        <v>122.52743279999999</v>
      </c>
      <c r="AN35" s="57"/>
      <c r="AO35" s="57">
        <f>SUM(AO32:AO34)</f>
        <v>0</v>
      </c>
      <c r="AP35" s="124"/>
      <c r="AQ35" s="125">
        <f>AP34</f>
        <v>1786.2999999999988</v>
      </c>
      <c r="AR35" s="52">
        <f>SUM(AR32:AR34)</f>
        <v>0</v>
      </c>
      <c r="AS35" s="60"/>
      <c r="AT35" s="59"/>
      <c r="AU35" s="59"/>
      <c r="AV35" s="59"/>
      <c r="AW35" s="59"/>
    </row>
    <row r="36" spans="1:49" x14ac:dyDescent="0.2">
      <c r="A36" s="196">
        <v>9</v>
      </c>
      <c r="B36" s="23">
        <v>1</v>
      </c>
      <c r="C36" s="47" t="s">
        <v>51</v>
      </c>
      <c r="D36" s="12">
        <v>9656</v>
      </c>
      <c r="E36" s="12">
        <v>0</v>
      </c>
      <c r="F36" s="12">
        <v>11210</v>
      </c>
      <c r="G36" s="13">
        <v>0.4</v>
      </c>
      <c r="H36" s="13">
        <v>3.3</v>
      </c>
      <c r="I36" s="12">
        <v>11828</v>
      </c>
      <c r="J36" s="12">
        <v>14295</v>
      </c>
      <c r="K36" s="14">
        <v>6.9000000000000006E-2</v>
      </c>
      <c r="L36" s="25">
        <f>J36*(1-K36)</f>
        <v>13308.645</v>
      </c>
      <c r="M36" s="15">
        <v>0.70899999999999996</v>
      </c>
      <c r="N36" s="26">
        <f>L36*M36</f>
        <v>9435.8293049999993</v>
      </c>
      <c r="O36" s="14">
        <v>4.4999999999999998E-2</v>
      </c>
      <c r="P36" s="26">
        <f>L36*O36</f>
        <v>598.88902499999995</v>
      </c>
      <c r="Q36" s="16">
        <v>0.246</v>
      </c>
      <c r="R36" s="26">
        <f>L36*Q36</f>
        <v>3273.9266700000003</v>
      </c>
      <c r="S36" s="16">
        <v>0.21</v>
      </c>
      <c r="T36" s="26">
        <f>L36*S36</f>
        <v>2794.8154500000001</v>
      </c>
      <c r="U36" s="16">
        <v>0.50600000000000001</v>
      </c>
      <c r="V36" s="26">
        <f>L36*U36</f>
        <v>6734.1743700000006</v>
      </c>
      <c r="W36" s="16">
        <v>0.4</v>
      </c>
      <c r="X36" s="26">
        <f>W36*L36</f>
        <v>5323.4580000000005</v>
      </c>
      <c r="Y36" s="17">
        <v>3.2299999999999998E-3</v>
      </c>
      <c r="Z36" s="61">
        <f>L36*Y36</f>
        <v>42.986923349999998</v>
      </c>
      <c r="AA36" s="28">
        <f>IF(J36&gt;0,(AC36+AM36)/J36,0)</f>
        <v>2.9518984554039876E-3</v>
      </c>
      <c r="AB36" s="17">
        <v>3.4000000000000002E-4</v>
      </c>
      <c r="AC36" s="25">
        <f>AB36*L36</f>
        <v>4.5249393000000007</v>
      </c>
      <c r="AD36" s="141">
        <v>0.221</v>
      </c>
      <c r="AE36" s="31">
        <f>AH36*(1-AK36)*AD36</f>
        <v>40.511952000000001</v>
      </c>
      <c r="AF36" s="29">
        <f>IF(AND(AD36&gt;0,AB36&gt;0,Y36&gt;0),((Y36-AB36)*AD36)/((AD36-AB36)*Y36),0)</f>
        <v>0.89611548130727436</v>
      </c>
      <c r="AG36" s="62">
        <f t="shared" ref="AG36:AG67" si="2">IF(AND(AA36&gt;0,AL36&gt;0,AB36&gt;0),((AL36*(AA36-AB36))/(AA36*(AL36-AB36))),0)</f>
        <v>0.88628617641135576</v>
      </c>
      <c r="AH36" s="12">
        <v>201</v>
      </c>
      <c r="AI36" s="170">
        <v>201.85</v>
      </c>
      <c r="AJ36" s="174"/>
      <c r="AK36" s="14">
        <v>8.7999999999999995E-2</v>
      </c>
      <c r="AL36" s="15">
        <v>0.20551</v>
      </c>
      <c r="AM36" s="31">
        <f t="shared" si="1"/>
        <v>37.672449120000003</v>
      </c>
      <c r="AN36" s="19">
        <v>1.9</v>
      </c>
      <c r="AO36" s="19"/>
      <c r="AP36" s="119">
        <f>AP34+AH36-AO36</f>
        <v>1987.2999999999988</v>
      </c>
      <c r="AQ36" s="120"/>
      <c r="AR36" s="12"/>
      <c r="AS36" s="32"/>
      <c r="AT36" s="20"/>
      <c r="AU36" s="20"/>
      <c r="AV36" s="20"/>
      <c r="AW36" s="20"/>
    </row>
    <row r="37" spans="1:49" x14ac:dyDescent="0.2">
      <c r="A37" s="197"/>
      <c r="B37" s="34">
        <v>2</v>
      </c>
      <c r="C37" s="11" t="s">
        <v>49</v>
      </c>
      <c r="D37" s="35">
        <v>19214</v>
      </c>
      <c r="E37" s="44">
        <v>1</v>
      </c>
      <c r="F37" s="35">
        <v>15118</v>
      </c>
      <c r="G37" s="36">
        <v>0.9</v>
      </c>
      <c r="H37" s="38">
        <v>3.2</v>
      </c>
      <c r="I37" s="35">
        <v>15418</v>
      </c>
      <c r="J37" s="35">
        <v>14260</v>
      </c>
      <c r="K37" s="40">
        <v>6.9000000000000006E-2</v>
      </c>
      <c r="L37" s="38">
        <f>J37*(1-K37)</f>
        <v>13276.060000000001</v>
      </c>
      <c r="M37" s="39">
        <v>0.61199999999999999</v>
      </c>
      <c r="N37" s="26">
        <f>L37*M37</f>
        <v>8124.9487200000003</v>
      </c>
      <c r="O37" s="37">
        <v>0.33100000000000002</v>
      </c>
      <c r="P37" s="26">
        <f>L37*O37</f>
        <v>4394.375860000001</v>
      </c>
      <c r="Q37" s="40">
        <v>5.7000000000000002E-2</v>
      </c>
      <c r="R37" s="26">
        <f>L37*Q37</f>
        <v>756.73542000000009</v>
      </c>
      <c r="S37" s="40">
        <v>0.192</v>
      </c>
      <c r="T37" s="26">
        <f>L37*S37</f>
        <v>2549.0035200000002</v>
      </c>
      <c r="U37" s="40">
        <v>0.498</v>
      </c>
      <c r="V37" s="26">
        <f>L37*U37</f>
        <v>6611.4778800000004</v>
      </c>
      <c r="W37" s="40">
        <v>0.4</v>
      </c>
      <c r="X37" s="26">
        <f>W37*L37</f>
        <v>5310.4240000000009</v>
      </c>
      <c r="Y37" s="41">
        <v>3.2499999999999999E-3</v>
      </c>
      <c r="Z37" s="18">
        <f>L37*Y37</f>
        <v>43.147195000000004</v>
      </c>
      <c r="AA37" s="28">
        <f>IF(J37&gt;0,(AC37+AM37)/J37,0)</f>
        <v>3.1824454417952314E-3</v>
      </c>
      <c r="AB37" s="41">
        <v>3.3E-4</v>
      </c>
      <c r="AC37" s="38">
        <f>AB37*L37</f>
        <v>4.3810998000000003</v>
      </c>
      <c r="AD37" s="29">
        <v>0.21410000000000001</v>
      </c>
      <c r="AE37" s="42">
        <f>AH37*(1-AK37)*AD37</f>
        <v>44.469212300000002</v>
      </c>
      <c r="AF37" s="29">
        <f>IF(AND(AD37&gt;0,AB37&gt;0,Y37&gt;0),((Y37-AB37)*AD37)/((AD37-AB37)*Y37),0)</f>
        <v>0.89984850720220511</v>
      </c>
      <c r="AG37" s="30">
        <f t="shared" si="2"/>
        <v>0.89780704961482904</v>
      </c>
      <c r="AH37" s="35">
        <v>229</v>
      </c>
      <c r="AI37" s="167">
        <v>229.88</v>
      </c>
      <c r="AJ37" s="175"/>
      <c r="AK37" s="40">
        <v>9.2999999999999999E-2</v>
      </c>
      <c r="AL37" s="39">
        <v>0.19739999999999999</v>
      </c>
      <c r="AM37" s="42">
        <f t="shared" si="1"/>
        <v>41.000572200000001</v>
      </c>
      <c r="AN37" s="18">
        <v>1.6</v>
      </c>
      <c r="AO37" s="18"/>
      <c r="AP37" s="122">
        <f>AP36+AH37-AO37</f>
        <v>2216.2999999999988</v>
      </c>
      <c r="AQ37" s="123"/>
      <c r="AR37" s="44"/>
      <c r="AS37" s="49"/>
      <c r="AT37" s="42"/>
      <c r="AU37" s="42"/>
      <c r="AV37" s="42"/>
      <c r="AW37" s="42"/>
    </row>
    <row r="38" spans="1:49" x14ac:dyDescent="0.2">
      <c r="A38" s="197"/>
      <c r="B38" s="34">
        <v>3</v>
      </c>
      <c r="C38" s="24" t="s">
        <v>52</v>
      </c>
      <c r="D38" s="44">
        <v>16130</v>
      </c>
      <c r="E38" s="44">
        <v>1</v>
      </c>
      <c r="F38" s="44">
        <v>15044</v>
      </c>
      <c r="G38" s="38">
        <v>0.6</v>
      </c>
      <c r="H38" s="38">
        <v>4.2</v>
      </c>
      <c r="I38" s="44">
        <v>15336</v>
      </c>
      <c r="J38" s="44">
        <v>14244</v>
      </c>
      <c r="K38" s="40">
        <v>6.6000000000000003E-2</v>
      </c>
      <c r="L38" s="38">
        <f>J38*(1-K38)</f>
        <v>13303.895999999999</v>
      </c>
      <c r="M38" s="29">
        <v>0.67700000000000005</v>
      </c>
      <c r="N38" s="26">
        <f>L38*M38</f>
        <v>9006.7375919999995</v>
      </c>
      <c r="O38" s="40">
        <v>0.17199999999999999</v>
      </c>
      <c r="P38" s="26">
        <f>L38*O38</f>
        <v>2288.2701119999997</v>
      </c>
      <c r="Q38" s="40">
        <v>0.151</v>
      </c>
      <c r="R38" s="26">
        <f>L38*Q38</f>
        <v>2008.8882959999999</v>
      </c>
      <c r="S38" s="40">
        <v>0.185</v>
      </c>
      <c r="T38" s="26">
        <f>L38*S38</f>
        <v>2461.2207599999997</v>
      </c>
      <c r="U38" s="40">
        <v>0.51100000000000001</v>
      </c>
      <c r="V38" s="26">
        <f>L38*U38</f>
        <v>6798.2908559999996</v>
      </c>
      <c r="W38" s="40">
        <v>0.4</v>
      </c>
      <c r="X38" s="26">
        <f>W38*L38</f>
        <v>5321.5583999999999</v>
      </c>
      <c r="Y38" s="48">
        <v>3.1700000000000001E-3</v>
      </c>
      <c r="Z38" s="18">
        <f>L38*Y38</f>
        <v>42.173350319999997</v>
      </c>
      <c r="AA38" s="28">
        <f>IF(J38&gt;0,(AC38+AM38)/J38,0)</f>
        <v>2.82590949452401E-3</v>
      </c>
      <c r="AB38" s="48">
        <v>2.9E-4</v>
      </c>
      <c r="AC38" s="38">
        <f>AB38*L38</f>
        <v>3.8581298399999997</v>
      </c>
      <c r="AD38" s="29">
        <v>0.23330000000000001</v>
      </c>
      <c r="AE38" s="42">
        <f>AH38*(1-AK38)*AD38</f>
        <v>39.491857500000002</v>
      </c>
      <c r="AF38" s="29">
        <f>IF(AND(AD38&gt;0,AB38&gt;0,Y38&gt;0),((Y38-AB38)*AD38)/((AD38-AB38)*Y38),0)</f>
        <v>0.90964807429637418</v>
      </c>
      <c r="AG38" s="30">
        <f t="shared" si="2"/>
        <v>0.89859022325336668</v>
      </c>
      <c r="AH38" s="44">
        <v>185</v>
      </c>
      <c r="AI38" s="168">
        <v>185.15</v>
      </c>
      <c r="AJ38" s="176"/>
      <c r="AK38" s="40">
        <v>8.5000000000000006E-2</v>
      </c>
      <c r="AL38" s="29">
        <v>0.215</v>
      </c>
      <c r="AM38" s="42">
        <f t="shared" si="1"/>
        <v>36.394125000000003</v>
      </c>
      <c r="AN38" s="18">
        <v>1.6</v>
      </c>
      <c r="AO38" s="18"/>
      <c r="AP38" s="122">
        <f>AP37+AH38-AO38</f>
        <v>2401.2999999999988</v>
      </c>
      <c r="AQ38" s="123"/>
      <c r="AR38" s="44"/>
      <c r="AS38" s="49"/>
      <c r="AT38" s="42"/>
      <c r="AU38" s="42"/>
      <c r="AV38" s="42"/>
      <c r="AW38" s="42"/>
    </row>
    <row r="39" spans="1:49" s="22" customFormat="1" ht="13.5" thickBot="1" x14ac:dyDescent="0.25">
      <c r="A39" s="198"/>
      <c r="B39" s="50" t="s">
        <v>38</v>
      </c>
      <c r="C39" s="51"/>
      <c r="D39" s="52">
        <f>SUM(D36:D38)</f>
        <v>45000</v>
      </c>
      <c r="E39" s="52"/>
      <c r="F39" s="52">
        <f>SUM(F36:F38)</f>
        <v>41372</v>
      </c>
      <c r="G39" s="53"/>
      <c r="H39" s="53"/>
      <c r="I39" s="52">
        <f>SUM(I36:I38)</f>
        <v>42582</v>
      </c>
      <c r="J39" s="52">
        <f>SUM(J36:J38)</f>
        <v>42799</v>
      </c>
      <c r="K39" s="21">
        <f>IF(J39&gt;0,(J36*K36+J37*K37+J38*K38)/J39,0)</f>
        <v>6.8001565457136856E-2</v>
      </c>
      <c r="L39" s="53">
        <f>L36+L37+L38</f>
        <v>39888.601000000002</v>
      </c>
      <c r="M39" s="54">
        <f>IF(L39&gt;0,N39/L39,0)</f>
        <v>0.66604280298022978</v>
      </c>
      <c r="N39" s="55">
        <f>N36+N37+N38</f>
        <v>26567.515616999997</v>
      </c>
      <c r="O39" s="21">
        <f>IF(L39&gt;0,P39/L39,0)</f>
        <v>0.18254676309655482</v>
      </c>
      <c r="P39" s="55">
        <f>P36+P37+P38</f>
        <v>7281.5349970000007</v>
      </c>
      <c r="Q39" s="21">
        <f>IF(L39&gt;0,R39/L39,0)</f>
        <v>0.15141043392321529</v>
      </c>
      <c r="R39" s="55">
        <f>R36+R37+R38</f>
        <v>6039.5503859999999</v>
      </c>
      <c r="S39" s="21">
        <f>IF(L39&gt;0,T39/L39,0)</f>
        <v>0.19567093190357818</v>
      </c>
      <c r="T39" s="55">
        <f>T36+T37+T38</f>
        <v>7805.0397300000004</v>
      </c>
      <c r="U39" s="21">
        <f>IF(L39&gt;0,V39/L39,0)</f>
        <v>0.50500500396090597</v>
      </c>
      <c r="V39" s="55">
        <f>V36+V37+V38</f>
        <v>20143.943105999999</v>
      </c>
      <c r="W39" s="21">
        <f>IF(L39&gt;0,X39/L39,0)</f>
        <v>0.4</v>
      </c>
      <c r="X39" s="55">
        <f>X36+X37+X38</f>
        <v>15955.440400000001</v>
      </c>
      <c r="Y39" s="56">
        <f>IF(L39&gt;0,Z39/L39,0)</f>
        <v>3.2166449926383728E-3</v>
      </c>
      <c r="Z39" s="57">
        <f>SUM(Z36:Z38)</f>
        <v>128.30746866999999</v>
      </c>
      <c r="AA39" s="63">
        <f>IF(L39&gt;0,(AA36*L36+AA37*L37+AA38*L38)/L39,0)</f>
        <v>2.9866104171359636E-3</v>
      </c>
      <c r="AB39" s="56">
        <f>IF(J39&gt;0,(J36*AB36+J37*AB37+J38*AB38)/J39,0)</f>
        <v>3.2002757073763409E-4</v>
      </c>
      <c r="AC39" s="53">
        <f>SUM(AC36:AC38)</f>
        <v>12.764168940000001</v>
      </c>
      <c r="AD39" s="54">
        <f>IF(J39&gt;0,(J36*AD36+J37*AD37+J38*AD38)/J39,0)</f>
        <v>0.22279460267763268</v>
      </c>
      <c r="AE39" s="59">
        <f>SUM(AE36:AE38)</f>
        <v>124.4730218</v>
      </c>
      <c r="AF39" s="54">
        <f>IF(AND(Z39&gt;0),((Z36*AF36+Z37*AF37+Z38*AF38)/Z39),0)</f>
        <v>0.90181884673628165</v>
      </c>
      <c r="AG39" s="58">
        <f t="shared" si="2"/>
        <v>0.89423534427571383</v>
      </c>
      <c r="AH39" s="52">
        <f>SUM(AH36:AH38)</f>
        <v>615</v>
      </c>
      <c r="AI39" s="169">
        <f>SUM(AI36:AI38)</f>
        <v>616.88</v>
      </c>
      <c r="AJ39" s="177">
        <f>(AI39+AJ35)-AO39</f>
        <v>2362.4869999999983</v>
      </c>
      <c r="AK39" s="21">
        <f>IF(AH39&gt;0,(AK36*AH36+AK37*AH37+AK38*AH38)/AH39,0)</f>
        <v>8.895934959349594E-2</v>
      </c>
      <c r="AL39" s="54">
        <f>IF(J39&gt;0,(AL36*J36+AL37*J37+AL38*J38)/J39,0)</f>
        <v>0.20596624804317859</v>
      </c>
      <c r="AM39" s="59">
        <f>SUM(AM36:AM38)</f>
        <v>115.06714632000001</v>
      </c>
      <c r="AN39" s="57"/>
      <c r="AO39" s="57">
        <f>SUM(AO36:AO38)</f>
        <v>0</v>
      </c>
      <c r="AP39" s="124"/>
      <c r="AQ39" s="125">
        <f>AP38</f>
        <v>2401.2999999999988</v>
      </c>
      <c r="AR39" s="52">
        <f>SUM(AR36:AR38)</f>
        <v>0</v>
      </c>
      <c r="AS39" s="60"/>
      <c r="AT39" s="59"/>
      <c r="AU39" s="59"/>
      <c r="AV39" s="59"/>
      <c r="AW39" s="59"/>
    </row>
    <row r="40" spans="1:49" x14ac:dyDescent="0.2">
      <c r="A40" s="196">
        <v>10</v>
      </c>
      <c r="B40" s="23">
        <v>1</v>
      </c>
      <c r="C40" s="11" t="s">
        <v>50</v>
      </c>
      <c r="D40" s="12">
        <v>1291</v>
      </c>
      <c r="E40" s="12">
        <v>2</v>
      </c>
      <c r="F40" s="12">
        <v>8860</v>
      </c>
      <c r="G40" s="13">
        <v>1.2</v>
      </c>
      <c r="H40" s="13">
        <v>3.3</v>
      </c>
      <c r="I40" s="12">
        <v>9489</v>
      </c>
      <c r="J40" s="12">
        <v>14302</v>
      </c>
      <c r="K40" s="14">
        <v>6.9000000000000006E-2</v>
      </c>
      <c r="L40" s="25">
        <f>J40*(1-K40)</f>
        <v>13315.162</v>
      </c>
      <c r="M40" s="15">
        <v>0.72699999999999998</v>
      </c>
      <c r="N40" s="26">
        <f>L40*M40</f>
        <v>9680.1227739999995</v>
      </c>
      <c r="O40" s="14">
        <v>0.22</v>
      </c>
      <c r="P40" s="26">
        <f>L40*O40</f>
        <v>2929.3356400000002</v>
      </c>
      <c r="Q40" s="16">
        <v>5.2999999999999999E-2</v>
      </c>
      <c r="R40" s="26">
        <f>L40*Q40</f>
        <v>705.70358599999997</v>
      </c>
      <c r="S40" s="16">
        <v>0.188</v>
      </c>
      <c r="T40" s="26">
        <f>L40*S40</f>
        <v>2503.2504560000002</v>
      </c>
      <c r="U40" s="16">
        <v>0.52200000000000002</v>
      </c>
      <c r="V40" s="26">
        <f>L40*U40</f>
        <v>6950.5145640000001</v>
      </c>
      <c r="W40" s="16">
        <v>0.41</v>
      </c>
      <c r="X40" s="26">
        <f>W40*L40</f>
        <v>5459.2164199999997</v>
      </c>
      <c r="Y40" s="17">
        <v>3.1800000000000001E-3</v>
      </c>
      <c r="Z40" s="61">
        <f>L40*Y40</f>
        <v>42.342215160000002</v>
      </c>
      <c r="AA40" s="28">
        <f>IF(J40&gt;0,(AC40+AM40)/J40,0)</f>
        <v>3.0012643546357158E-3</v>
      </c>
      <c r="AB40" s="17">
        <v>2.9999999999999997E-4</v>
      </c>
      <c r="AC40" s="25">
        <f>AB40*L40</f>
        <v>3.9945485999999999</v>
      </c>
      <c r="AD40" s="141">
        <v>0.223</v>
      </c>
      <c r="AE40" s="31">
        <f>AH40*(1-AK40)*AD40</f>
        <v>40.738086000000003</v>
      </c>
      <c r="AF40" s="29">
        <f>IF(AND(AD40&gt;0,AB40&gt;0,Y40&gt;0),((Y40-AB40)*AD40)/((AD40-AB40)*Y40),0)</f>
        <v>0.90688039582821467</v>
      </c>
      <c r="AG40" s="62">
        <f t="shared" si="2"/>
        <v>0.90131098378247865</v>
      </c>
      <c r="AH40" s="12">
        <v>199</v>
      </c>
      <c r="AI40" s="170">
        <v>199.2</v>
      </c>
      <c r="AJ40" s="174"/>
      <c r="AK40" s="14">
        <v>8.2000000000000003E-2</v>
      </c>
      <c r="AL40" s="15">
        <v>0.21310000000000001</v>
      </c>
      <c r="AM40" s="31">
        <f t="shared" si="1"/>
        <v>38.929534200000006</v>
      </c>
      <c r="AN40" s="19">
        <v>1.6</v>
      </c>
      <c r="AO40" s="19">
        <v>1209.6600000000001</v>
      </c>
      <c r="AP40" s="119">
        <f>AP38+AH40-AO40</f>
        <v>1390.6399999999987</v>
      </c>
      <c r="AQ40" s="120"/>
      <c r="AR40" s="12"/>
      <c r="AS40" s="32"/>
      <c r="AT40" s="20"/>
      <c r="AU40" s="20"/>
      <c r="AV40" s="20"/>
      <c r="AW40" s="20"/>
    </row>
    <row r="41" spans="1:49" x14ac:dyDescent="0.2">
      <c r="A41" s="197"/>
      <c r="B41" s="34">
        <v>2</v>
      </c>
      <c r="C41" s="11" t="s">
        <v>49</v>
      </c>
      <c r="D41" s="35">
        <v>19366</v>
      </c>
      <c r="E41" s="44">
        <v>3</v>
      </c>
      <c r="F41" s="35">
        <v>15004</v>
      </c>
      <c r="G41" s="36">
        <v>0.6</v>
      </c>
      <c r="H41" s="38">
        <v>3.4</v>
      </c>
      <c r="I41" s="35">
        <v>15284</v>
      </c>
      <c r="J41" s="35">
        <v>14505</v>
      </c>
      <c r="K41" s="40">
        <v>6.8000000000000005E-2</v>
      </c>
      <c r="L41" s="38">
        <f>J41*(1-K41)</f>
        <v>13518.66</v>
      </c>
      <c r="M41" s="39">
        <v>0.69799999999999995</v>
      </c>
      <c r="N41" s="26">
        <f>L41*M41</f>
        <v>9436.0246799999986</v>
      </c>
      <c r="O41" s="37">
        <v>0.26200000000000001</v>
      </c>
      <c r="P41" s="26">
        <f>L41*O41</f>
        <v>3541.8889200000003</v>
      </c>
      <c r="Q41" s="40">
        <v>0.04</v>
      </c>
      <c r="R41" s="26">
        <f>L41*Q41</f>
        <v>540.74639999999999</v>
      </c>
      <c r="S41" s="40">
        <v>0.187</v>
      </c>
      <c r="T41" s="26">
        <f>L41*S41</f>
        <v>2527.9894199999999</v>
      </c>
      <c r="U41" s="40">
        <v>0.53</v>
      </c>
      <c r="V41" s="26">
        <f>L41*U41</f>
        <v>7164.8897999999999</v>
      </c>
      <c r="W41" s="40">
        <v>0.4</v>
      </c>
      <c r="X41" s="26">
        <f>W41*L41</f>
        <v>5407.4639999999999</v>
      </c>
      <c r="Y41" s="41">
        <v>3.16E-3</v>
      </c>
      <c r="Z41" s="18">
        <f>L41*Y41</f>
        <v>42.718965599999997</v>
      </c>
      <c r="AA41" s="28">
        <f>IF(J41&gt;0,(AC41+AM41)/J41,0)</f>
        <v>3.0926301964839709E-3</v>
      </c>
      <c r="AB41" s="41">
        <v>2.9E-4</v>
      </c>
      <c r="AC41" s="38">
        <f>AB41*L41</f>
        <v>3.9204113999999999</v>
      </c>
      <c r="AD41" s="29">
        <v>0.2278</v>
      </c>
      <c r="AE41" s="42">
        <f>AH41*(1-AK41)*AD41</f>
        <v>42.428205600000005</v>
      </c>
      <c r="AF41" s="29">
        <f>IF(AND(AD41&gt;0,AB41&gt;0,Y41&gt;0),((Y41-AB41)*AD41)/((AD41-AB41)*Y41),0)</f>
        <v>0.90938553820697277</v>
      </c>
      <c r="AG41" s="30">
        <f t="shared" si="2"/>
        <v>0.90742592586518978</v>
      </c>
      <c r="AH41" s="35">
        <v>204</v>
      </c>
      <c r="AI41" s="167">
        <v>204.11099999999999</v>
      </c>
      <c r="AJ41" s="175"/>
      <c r="AK41" s="40">
        <v>8.6999999999999994E-2</v>
      </c>
      <c r="AL41" s="39">
        <v>0.2198</v>
      </c>
      <c r="AM41" s="42">
        <f t="shared" si="1"/>
        <v>40.938189600000001</v>
      </c>
      <c r="AN41" s="18">
        <v>1.56</v>
      </c>
      <c r="AO41" s="18"/>
      <c r="AP41" s="122">
        <f>AP40+AH41-AO41</f>
        <v>1594.6399999999987</v>
      </c>
      <c r="AQ41" s="123"/>
      <c r="AR41" s="44"/>
      <c r="AS41" s="49"/>
      <c r="AT41" s="42"/>
      <c r="AU41" s="42"/>
      <c r="AV41" s="42"/>
      <c r="AW41" s="42"/>
    </row>
    <row r="42" spans="1:49" x14ac:dyDescent="0.2">
      <c r="A42" s="197"/>
      <c r="B42" s="34">
        <v>3</v>
      </c>
      <c r="C42" s="24" t="s">
        <v>52</v>
      </c>
      <c r="D42" s="44">
        <v>21543</v>
      </c>
      <c r="E42" s="44">
        <v>2</v>
      </c>
      <c r="F42" s="44">
        <v>18948</v>
      </c>
      <c r="G42" s="38">
        <v>0.9</v>
      </c>
      <c r="H42" s="38">
        <v>3.5</v>
      </c>
      <c r="I42" s="44">
        <v>18968</v>
      </c>
      <c r="J42" s="44">
        <v>14549</v>
      </c>
      <c r="K42" s="40">
        <v>6.7000000000000004E-2</v>
      </c>
      <c r="L42" s="38">
        <f>J42*(1-K42)</f>
        <v>13574.217000000001</v>
      </c>
      <c r="M42" s="29">
        <v>0.68899999999999995</v>
      </c>
      <c r="N42" s="26">
        <f>L42*M42</f>
        <v>9352.6355129999993</v>
      </c>
      <c r="O42" s="40">
        <v>0.21099999999999999</v>
      </c>
      <c r="P42" s="26">
        <f>L42*O42</f>
        <v>2864.1597870000001</v>
      </c>
      <c r="Q42" s="40">
        <v>0.1</v>
      </c>
      <c r="R42" s="26">
        <f>L42*Q42</f>
        <v>1357.4217000000001</v>
      </c>
      <c r="S42" s="40">
        <v>0.18099999999999999</v>
      </c>
      <c r="T42" s="26">
        <f>L42*S42</f>
        <v>2456.9332770000001</v>
      </c>
      <c r="U42" s="40">
        <v>0.54200000000000004</v>
      </c>
      <c r="V42" s="26">
        <f>L42*U42</f>
        <v>7357.2256140000009</v>
      </c>
      <c r="W42" s="40">
        <v>0.4</v>
      </c>
      <c r="X42" s="26">
        <f>W42*L42</f>
        <v>5429.6868000000004</v>
      </c>
      <c r="Y42" s="48">
        <v>3.29E-3</v>
      </c>
      <c r="Z42" s="18">
        <f>L42*Y42</f>
        <v>44.659173930000001</v>
      </c>
      <c r="AA42" s="28">
        <f>IF(J42&gt;0,(AC42+AM42)/J42,0)</f>
        <v>3.0472801635851262E-3</v>
      </c>
      <c r="AB42" s="48">
        <v>2.9999999999999997E-4</v>
      </c>
      <c r="AC42" s="38">
        <f>AB42*L42</f>
        <v>4.0722651000000001</v>
      </c>
      <c r="AD42" s="29">
        <v>0.22020000000000001</v>
      </c>
      <c r="AE42" s="42">
        <f>AH42*(1-AK42)*AD42</f>
        <v>40.856348400000002</v>
      </c>
      <c r="AF42" s="29">
        <f>IF(AND(AD42&gt;0,AB42&gt;0,Y42&gt;0),((Y42-AB42)*AD42)/((AD42-AB42)*Y42),0)</f>
        <v>0.91005444585892181</v>
      </c>
      <c r="AG42" s="30">
        <f t="shared" si="2"/>
        <v>0.90279966302783299</v>
      </c>
      <c r="AH42" s="44">
        <v>203</v>
      </c>
      <c r="AI42" s="168">
        <v>202.58799999999999</v>
      </c>
      <c r="AJ42" s="176"/>
      <c r="AK42" s="40">
        <v>8.5999999999999993E-2</v>
      </c>
      <c r="AL42" s="29">
        <v>0.217</v>
      </c>
      <c r="AM42" s="42">
        <f t="shared" si="1"/>
        <v>40.262613999999999</v>
      </c>
      <c r="AN42" s="18">
        <v>1.65</v>
      </c>
      <c r="AO42" s="18"/>
      <c r="AP42" s="122">
        <f>AP41+AH42-AO42</f>
        <v>1797.6399999999987</v>
      </c>
      <c r="AQ42" s="123"/>
      <c r="AR42" s="44"/>
      <c r="AS42" s="49"/>
      <c r="AT42" s="42"/>
      <c r="AU42" s="42"/>
      <c r="AV42" s="42"/>
      <c r="AW42" s="42"/>
    </row>
    <row r="43" spans="1:49" s="22" customFormat="1" ht="13.5" thickBot="1" x14ac:dyDescent="0.25">
      <c r="A43" s="198"/>
      <c r="B43" s="50" t="s">
        <v>38</v>
      </c>
      <c r="C43" s="51"/>
      <c r="D43" s="52">
        <f>SUM(D40:D42)</f>
        <v>42200</v>
      </c>
      <c r="E43" s="52"/>
      <c r="F43" s="52">
        <f>SUM(F40:F42)</f>
        <v>42812</v>
      </c>
      <c r="G43" s="53"/>
      <c r="H43" s="53"/>
      <c r="I43" s="52">
        <f>SUM(I40:I42)</f>
        <v>43741</v>
      </c>
      <c r="J43" s="52">
        <f>SUM(J40:J42)</f>
        <v>43356</v>
      </c>
      <c r="K43" s="21">
        <f>IF(J43&gt;0,(J40*K40+J41*K41+J42*K42)/J43,0)</f>
        <v>6.7994302979979715E-2</v>
      </c>
      <c r="L43" s="53">
        <f>L40+L41+L42</f>
        <v>40408.039000000004</v>
      </c>
      <c r="M43" s="54">
        <f>IF(L43&gt;0,N43/L43,0)</f>
        <v>0.70453265418299549</v>
      </c>
      <c r="N43" s="55">
        <f>N40+N41+N42</f>
        <v>28468.782966999999</v>
      </c>
      <c r="O43" s="21">
        <f>IF(L43&gt;0,P43/L43,0)</f>
        <v>0.23102789885448288</v>
      </c>
      <c r="P43" s="55">
        <f>P40+P41+P42</f>
        <v>9335.3843470000011</v>
      </c>
      <c r="Q43" s="21">
        <f>IF(L43&gt;0,R43/L43,0)</f>
        <v>6.4439446962521491E-2</v>
      </c>
      <c r="R43" s="55">
        <f>R40+R41+R42</f>
        <v>2603.8716860000004</v>
      </c>
      <c r="S43" s="21">
        <f>IF(L43&gt;0,T43/L43,0)</f>
        <v>0.18531394589576591</v>
      </c>
      <c r="T43" s="55">
        <f>T40+T41+T42</f>
        <v>7488.1731529999997</v>
      </c>
      <c r="U43" s="21">
        <f>IF(L43&gt;0,V43/L43,0)</f>
        <v>0.53139500231624703</v>
      </c>
      <c r="V43" s="55">
        <f>V40+V41+V42</f>
        <v>21472.629978000001</v>
      </c>
      <c r="W43" s="21">
        <f>IF(L43&gt;0,X43/L43,0)</f>
        <v>0.40329517648703511</v>
      </c>
      <c r="X43" s="55">
        <f>X40+X41+X42</f>
        <v>16296.36722</v>
      </c>
      <c r="Y43" s="56">
        <f>IF(L43&gt;0,Z43/L43,0)</f>
        <v>3.2102610742877173E-3</v>
      </c>
      <c r="Z43" s="57">
        <f>SUM(Z40:Z42)</f>
        <v>129.72035468999999</v>
      </c>
      <c r="AA43" s="63">
        <f>IF(L43&gt;0,(AA40*L40+AA41*L41+AA42*L42)/L43,0)</f>
        <v>3.0472891648886994E-3</v>
      </c>
      <c r="AB43" s="56">
        <f>IF(J43&gt;0,(J40*AB40+J41*AB41+J42*AB42)/J43,0)</f>
        <v>2.9665444229172433E-4</v>
      </c>
      <c r="AC43" s="53">
        <f>SUM(AC40:AC42)</f>
        <v>11.9872251</v>
      </c>
      <c r="AD43" s="54">
        <f>IF(J43&gt;0,(J40*AD40+J41*AD41+J42*AD42)/J43,0)</f>
        <v>0.22366626995110248</v>
      </c>
      <c r="AE43" s="59">
        <f>SUM(AE40:AE42)</f>
        <v>124.02264000000001</v>
      </c>
      <c r="AF43" s="54">
        <f>IF(AND(Z43&gt;0),((Z40*AF40+Z41*AF41+Z42*AF42)/Z43),0)</f>
        <v>0.90879811756185958</v>
      </c>
      <c r="AG43" s="58">
        <f t="shared" si="2"/>
        <v>0.90388739688028352</v>
      </c>
      <c r="AH43" s="52">
        <f>SUM(AH40:AH42)</f>
        <v>606</v>
      </c>
      <c r="AI43" s="169">
        <f>SUM(AI40:AI42)</f>
        <v>605.899</v>
      </c>
      <c r="AJ43" s="177">
        <f>(AI43+AJ39)-AO43</f>
        <v>1758.7259999999981</v>
      </c>
      <c r="AK43" s="21">
        <f>IF(AH43&gt;0,(AK40*AH40+AK41*AH41+AK42*AH42)/AH43,0)</f>
        <v>8.5023102310231025E-2</v>
      </c>
      <c r="AL43" s="54">
        <f>IF(J43&gt;0,(AL40*J40+AL41*J41+AL42*J42)/J43,0)</f>
        <v>0.21665024910047054</v>
      </c>
      <c r="AM43" s="59">
        <f>SUM(AM40:AM42)</f>
        <v>120.13033780000001</v>
      </c>
      <c r="AN43" s="57"/>
      <c r="AO43" s="57">
        <f>SUM(AO40:AO42)</f>
        <v>1209.6600000000001</v>
      </c>
      <c r="AP43" s="124"/>
      <c r="AQ43" s="125">
        <f>AP42</f>
        <v>1797.6399999999987</v>
      </c>
      <c r="AR43" s="52">
        <f>SUM(AR40:AR42)</f>
        <v>0</v>
      </c>
      <c r="AS43" s="60"/>
      <c r="AT43" s="59"/>
      <c r="AU43" s="59"/>
      <c r="AV43" s="59"/>
      <c r="AW43" s="59"/>
    </row>
    <row r="44" spans="1:49" x14ac:dyDescent="0.2">
      <c r="A44" s="196">
        <v>11</v>
      </c>
      <c r="B44" s="23">
        <v>1</v>
      </c>
      <c r="C44" s="11" t="s">
        <v>50</v>
      </c>
      <c r="D44" s="12">
        <v>12383</v>
      </c>
      <c r="E44" s="12">
        <v>0</v>
      </c>
      <c r="F44" s="12">
        <v>6629</v>
      </c>
      <c r="G44" s="13">
        <v>1</v>
      </c>
      <c r="H44" s="13">
        <v>3.5</v>
      </c>
      <c r="I44" s="12">
        <v>6922</v>
      </c>
      <c r="J44" s="12">
        <v>13419</v>
      </c>
      <c r="K44" s="14">
        <v>6.8000000000000005E-2</v>
      </c>
      <c r="L44" s="25">
        <f>J44*(1-K44)</f>
        <v>12506.508</v>
      </c>
      <c r="M44" s="15">
        <v>0.81299999999999994</v>
      </c>
      <c r="N44" s="26">
        <f>L44*M44</f>
        <v>10167.791003999999</v>
      </c>
      <c r="O44" s="14">
        <v>0.14899999999999999</v>
      </c>
      <c r="P44" s="26">
        <f>L44*O44</f>
        <v>1863.4696919999999</v>
      </c>
      <c r="Q44" s="16">
        <v>3.7999999999999999E-2</v>
      </c>
      <c r="R44" s="26">
        <f>L44*Q44</f>
        <v>475.24730399999999</v>
      </c>
      <c r="S44" s="16">
        <v>0.19700000000000001</v>
      </c>
      <c r="T44" s="26">
        <f>L44*S44</f>
        <v>2463.782076</v>
      </c>
      <c r="U44" s="16">
        <v>0.53400000000000003</v>
      </c>
      <c r="V44" s="26">
        <f>L44*U44</f>
        <v>6678.4752720000006</v>
      </c>
      <c r="W44" s="16">
        <v>0.41</v>
      </c>
      <c r="X44" s="26">
        <f>W44*L44</f>
        <v>5127.6682799999999</v>
      </c>
      <c r="Y44" s="17">
        <v>3.3300000000000001E-3</v>
      </c>
      <c r="Z44" s="61">
        <f>L44*Y44</f>
        <v>41.646671640000001</v>
      </c>
      <c r="AA44" s="28">
        <f>IF(J44&gt;0,(AC44+AM44)/J44,0)</f>
        <v>3.265633615023474E-3</v>
      </c>
      <c r="AB44" s="17">
        <v>3.1E-4</v>
      </c>
      <c r="AC44" s="25">
        <f>AB44*L44</f>
        <v>3.8770174800000001</v>
      </c>
      <c r="AD44" s="141">
        <v>0.22420000000000001</v>
      </c>
      <c r="AE44" s="31">
        <f>AH44*(1-AK44)*AD44</f>
        <v>41.118280000000006</v>
      </c>
      <c r="AF44" s="29">
        <f>IF(AND(AD44&gt;0,AB44&gt;0,Y44&gt;0),((Y44-AB44)*AD44)/((AD44-AB44)*Y44),0)</f>
        <v>0.90816261793080777</v>
      </c>
      <c r="AG44" s="62">
        <f t="shared" si="2"/>
        <v>0.90636206778405748</v>
      </c>
      <c r="AH44" s="12">
        <v>200</v>
      </c>
      <c r="AI44" s="170">
        <v>200.25299999999999</v>
      </c>
      <c r="AJ44" s="174"/>
      <c r="AK44" s="14">
        <v>8.3000000000000004E-2</v>
      </c>
      <c r="AL44" s="15">
        <v>0.21779999999999999</v>
      </c>
      <c r="AM44" s="31">
        <f t="shared" si="1"/>
        <v>39.944519999999997</v>
      </c>
      <c r="AN44" s="19">
        <v>1.6</v>
      </c>
      <c r="AO44" s="19">
        <v>1004.98</v>
      </c>
      <c r="AP44" s="119">
        <f>AP42+AH44-AO44</f>
        <v>992.65999999999872</v>
      </c>
      <c r="AQ44" s="120"/>
      <c r="AR44" s="12"/>
      <c r="AS44" s="32"/>
      <c r="AT44" s="20"/>
      <c r="AU44" s="20"/>
      <c r="AV44" s="20"/>
      <c r="AW44" s="20"/>
    </row>
    <row r="45" spans="1:49" x14ac:dyDescent="0.2">
      <c r="A45" s="197"/>
      <c r="B45" s="34">
        <v>2</v>
      </c>
      <c r="C45" s="11" t="s">
        <v>54</v>
      </c>
      <c r="D45" s="35">
        <v>9597</v>
      </c>
      <c r="E45" s="44">
        <v>4</v>
      </c>
      <c r="F45" s="35">
        <v>14721</v>
      </c>
      <c r="G45" s="36">
        <v>0.5</v>
      </c>
      <c r="H45" s="38">
        <v>3.2</v>
      </c>
      <c r="I45" s="65">
        <v>14537</v>
      </c>
      <c r="J45" s="35">
        <v>13412</v>
      </c>
      <c r="K45" s="40">
        <v>7.0000000000000007E-2</v>
      </c>
      <c r="L45" s="38">
        <f>J45*(1-K45)</f>
        <v>12473.16</v>
      </c>
      <c r="M45" s="39">
        <v>0.69199999999999995</v>
      </c>
      <c r="N45" s="26">
        <f>L45*M45</f>
        <v>8631.4267199999995</v>
      </c>
      <c r="O45" s="37">
        <v>0.16400000000000001</v>
      </c>
      <c r="P45" s="26">
        <f>L45*O45</f>
        <v>2045.59824</v>
      </c>
      <c r="Q45" s="40">
        <v>0.14399999999999999</v>
      </c>
      <c r="R45" s="26">
        <f>L45*Q45</f>
        <v>1796.1350399999999</v>
      </c>
      <c r="S45" s="40">
        <v>0.21199999999999999</v>
      </c>
      <c r="T45" s="26">
        <f>L45*S45</f>
        <v>2644.3099199999997</v>
      </c>
      <c r="U45" s="40">
        <v>0.499</v>
      </c>
      <c r="V45" s="26">
        <f>L45*U45</f>
        <v>6224.1068399999995</v>
      </c>
      <c r="W45" s="40">
        <v>0.4</v>
      </c>
      <c r="X45" s="26">
        <f>W45*L45</f>
        <v>4989.2640000000001</v>
      </c>
      <c r="Y45" s="41">
        <v>3.32E-3</v>
      </c>
      <c r="Z45" s="18">
        <f>L45*Y45</f>
        <v>41.410891200000002</v>
      </c>
      <c r="AA45" s="28">
        <f>IF(J45&gt;0,(AC45+AM45)/J45,0)</f>
        <v>3.3963350730688933E-3</v>
      </c>
      <c r="AB45" s="41">
        <v>3.1E-4</v>
      </c>
      <c r="AC45" s="38">
        <f>AB45*L45</f>
        <v>3.8666795999999999</v>
      </c>
      <c r="AD45" s="29">
        <v>0.21060000000000001</v>
      </c>
      <c r="AE45" s="42">
        <f>AH45*(1-AK45)*AD45</f>
        <v>40.718246399999998</v>
      </c>
      <c r="AF45" s="29">
        <f>IF(AND(AD45&gt;0,AB45&gt;0,Y45&gt;0),((Y45-AB45)*AD45)/((AD45-AB45)*Y45),0)</f>
        <v>0.90796301378417754</v>
      </c>
      <c r="AG45" s="30">
        <f t="shared" si="2"/>
        <v>0.91003363236266765</v>
      </c>
      <c r="AH45" s="35">
        <v>212</v>
      </c>
      <c r="AI45" s="167">
        <v>211.96199999999999</v>
      </c>
      <c r="AJ45" s="175"/>
      <c r="AK45" s="40">
        <v>8.7999999999999995E-2</v>
      </c>
      <c r="AL45" s="29">
        <v>0.21560000000000001</v>
      </c>
      <c r="AM45" s="42">
        <f t="shared" si="1"/>
        <v>41.6849664</v>
      </c>
      <c r="AN45" s="18">
        <v>1.58</v>
      </c>
      <c r="AO45" s="18"/>
      <c r="AP45" s="122">
        <f>AP44+AH45-AO45</f>
        <v>1204.6599999999987</v>
      </c>
      <c r="AQ45" s="123"/>
      <c r="AR45" s="44"/>
      <c r="AS45" s="49"/>
      <c r="AT45" s="42"/>
      <c r="AU45" s="42"/>
      <c r="AV45" s="42"/>
      <c r="AW45" s="42"/>
    </row>
    <row r="46" spans="1:49" x14ac:dyDescent="0.2">
      <c r="A46" s="197"/>
      <c r="B46" s="34">
        <v>3</v>
      </c>
      <c r="C46" s="11" t="s">
        <v>52</v>
      </c>
      <c r="D46" s="44">
        <v>17016</v>
      </c>
      <c r="E46" s="44">
        <v>3</v>
      </c>
      <c r="F46" s="44">
        <v>16059</v>
      </c>
      <c r="G46" s="38">
        <v>0.9</v>
      </c>
      <c r="H46" s="38">
        <v>3.6</v>
      </c>
      <c r="I46" s="44">
        <v>15964</v>
      </c>
      <c r="J46" s="44">
        <v>14312</v>
      </c>
      <c r="K46" s="40">
        <v>6.7000000000000004E-2</v>
      </c>
      <c r="L46" s="38">
        <f>J46*(1-K46)</f>
        <v>13353.096000000001</v>
      </c>
      <c r="M46" s="29">
        <v>0.78700000000000003</v>
      </c>
      <c r="N46" s="26">
        <f>L46*M46</f>
        <v>10508.886552000002</v>
      </c>
      <c r="O46" s="40">
        <v>0.11600000000000001</v>
      </c>
      <c r="P46" s="26">
        <f>L46*O46</f>
        <v>1548.9591360000002</v>
      </c>
      <c r="Q46" s="40">
        <v>9.7000000000000003E-2</v>
      </c>
      <c r="R46" s="26">
        <f>L46*Q46</f>
        <v>1295.2503120000001</v>
      </c>
      <c r="S46" s="40">
        <v>0.19600000000000001</v>
      </c>
      <c r="T46" s="26">
        <f>L46*S46</f>
        <v>2617.2068160000003</v>
      </c>
      <c r="U46" s="40">
        <v>0.52600000000000002</v>
      </c>
      <c r="V46" s="26">
        <f>L46*U46</f>
        <v>7023.7284960000006</v>
      </c>
      <c r="W46" s="40">
        <v>0.41</v>
      </c>
      <c r="X46" s="26">
        <f>W46*L46</f>
        <v>5474.7693600000002</v>
      </c>
      <c r="Y46" s="48">
        <v>3.32E-3</v>
      </c>
      <c r="Z46" s="18">
        <f>L46*Y46</f>
        <v>44.332278720000005</v>
      </c>
      <c r="AA46" s="28">
        <f>IF(J46&gt;0,(AC46+AM46)/J46,0)</f>
        <v>3.2288643991056454E-3</v>
      </c>
      <c r="AB46" s="48">
        <v>3.3E-4</v>
      </c>
      <c r="AC46" s="38">
        <f>AB46*L46</f>
        <v>4.40652168</v>
      </c>
      <c r="AD46" s="29">
        <v>0.2208</v>
      </c>
      <c r="AE46" s="42">
        <f>AH46*(1-AK46)*AD46</f>
        <v>43.093094399999998</v>
      </c>
      <c r="AF46" s="29">
        <f>IF(AND(AD46&gt;0,AB46&gt;0,Y46&gt;0),((Y46-AB46)*AD46)/((AD46-AB46)*Y46),0)</f>
        <v>0.90195043338410119</v>
      </c>
      <c r="AG46" s="30">
        <f t="shared" si="2"/>
        <v>0.89918217951984869</v>
      </c>
      <c r="AH46" s="44">
        <v>214</v>
      </c>
      <c r="AI46" s="168">
        <v>214.39</v>
      </c>
      <c r="AJ46" s="176"/>
      <c r="AK46" s="40">
        <v>8.7999999999999995E-2</v>
      </c>
      <c r="AL46" s="29">
        <v>0.2142</v>
      </c>
      <c r="AM46" s="42">
        <f t="shared" si="1"/>
        <v>41.804985600000002</v>
      </c>
      <c r="AN46" s="18">
        <v>1.6</v>
      </c>
      <c r="AO46" s="18"/>
      <c r="AP46" s="122">
        <f>AP45+AH46-AO46</f>
        <v>1418.6599999999987</v>
      </c>
      <c r="AQ46" s="123"/>
      <c r="AR46" s="44"/>
      <c r="AS46" s="49"/>
      <c r="AT46" s="42"/>
      <c r="AU46" s="42"/>
      <c r="AV46" s="42"/>
      <c r="AW46" s="42"/>
    </row>
    <row r="47" spans="1:49" s="22" customFormat="1" ht="13.5" thickBot="1" x14ac:dyDescent="0.25">
      <c r="A47" s="198"/>
      <c r="B47" s="50" t="s">
        <v>38</v>
      </c>
      <c r="C47" s="51"/>
      <c r="D47" s="52">
        <f>SUM(D44:D46)</f>
        <v>38996</v>
      </c>
      <c r="E47" s="52"/>
      <c r="F47" s="52">
        <f>SUM(F44:F46)</f>
        <v>37409</v>
      </c>
      <c r="G47" s="53"/>
      <c r="H47" s="53"/>
      <c r="I47" s="52">
        <f>SUM(I44:I46)</f>
        <v>37423</v>
      </c>
      <c r="J47" s="52">
        <f>SUM(J44:J46)</f>
        <v>41143</v>
      </c>
      <c r="K47" s="21">
        <f>IF(J47&gt;0,(J44*K44+J45*K45+J46*K46)/J47,0)</f>
        <v>6.8304110055173423E-2</v>
      </c>
      <c r="L47" s="53">
        <f>L44+L45+L46</f>
        <v>38332.763999999996</v>
      </c>
      <c r="M47" s="54">
        <f>IF(L47&gt;0,N47/L47,0)</f>
        <v>0.76457059751809187</v>
      </c>
      <c r="N47" s="55">
        <f>N44+N45+N46</f>
        <v>29308.104275999998</v>
      </c>
      <c r="O47" s="21">
        <f>IF(L47&gt;0,P47/L47,0)</f>
        <v>0.14238542955055369</v>
      </c>
      <c r="P47" s="55">
        <f>P44+P45+P46</f>
        <v>5458.0270680000003</v>
      </c>
      <c r="Q47" s="21">
        <f>IF(L47&gt;0,R47/L47,0)</f>
        <v>9.3043972931354496E-2</v>
      </c>
      <c r="R47" s="55">
        <f>R44+R45+R46</f>
        <v>3566.6326559999998</v>
      </c>
      <c r="S47" s="21">
        <f>IF(L47&gt;0,T47/L47,0)</f>
        <v>0.20153252742223338</v>
      </c>
      <c r="T47" s="55">
        <f>T44+T45+T46</f>
        <v>7725.2988119999991</v>
      </c>
      <c r="U47" s="21">
        <f>IF(L47&gt;0,V47/L47,0)</f>
        <v>0.51982451899372561</v>
      </c>
      <c r="V47" s="55">
        <f>V44+V45+V46</f>
        <v>19926.310608</v>
      </c>
      <c r="W47" s="21">
        <f>IF(L47&gt;0,X47/L47,0)</f>
        <v>0.40674608384618449</v>
      </c>
      <c r="X47" s="55">
        <f>X44+X45+X46</f>
        <v>15591.701640000001</v>
      </c>
      <c r="Y47" s="56">
        <f>IF(L47&gt;0,Z47/L47,0)</f>
        <v>3.3232626157612853E-3</v>
      </c>
      <c r="Z47" s="57">
        <f>SUM(Z44:Z46)</f>
        <v>127.38984156000001</v>
      </c>
      <c r="AA47" s="63">
        <f>IF(L47&gt;0,(AA44*L44+AA45*L45+AA46*L46)/L47,0)</f>
        <v>3.2953543345739435E-3</v>
      </c>
      <c r="AB47" s="56">
        <f>IF(J47&gt;0,(J44*AB44+J45*AB45+J46*AB46)/J47,0)</f>
        <v>3.1695719806528448E-4</v>
      </c>
      <c r="AC47" s="53">
        <f>SUM(AC44:AC46)</f>
        <v>12.150218760000001</v>
      </c>
      <c r="AD47" s="54">
        <f>IF(J47&gt;0,(J44*AD44+J45*AD45+J46*AD46)/J47,0)</f>
        <v>0.21858388061152564</v>
      </c>
      <c r="AE47" s="59">
        <f>SUM(AE44:AE46)</f>
        <v>124.9296208</v>
      </c>
      <c r="AF47" s="54">
        <f>IF(AND(Z47&gt;0),((Z44*AF44+Z45*AF45+Z46*AF46)/Z47),0)</f>
        <v>0.90593586202225096</v>
      </c>
      <c r="AG47" s="58">
        <f t="shared" si="2"/>
        <v>0.90514620928457401</v>
      </c>
      <c r="AH47" s="52">
        <f>SUM(AH44:AH46)</f>
        <v>626</v>
      </c>
      <c r="AI47" s="169">
        <f>SUM(AI44:AI46)</f>
        <v>626.60500000000002</v>
      </c>
      <c r="AJ47" s="177">
        <f>(AI47+AJ43)-AO47</f>
        <v>1380.3509999999983</v>
      </c>
      <c r="AK47" s="21">
        <f>IF(AH47&gt;0,(AK44*AH44+AK45*AH45+AK46*AH46)/AH47,0)</f>
        <v>8.6402555910543119E-2</v>
      </c>
      <c r="AL47" s="54">
        <f>IF(J47&gt;0,(AL44*J44+AL45*J45+AL46*J46)/J47,0)</f>
        <v>0.2158305373939674</v>
      </c>
      <c r="AM47" s="59">
        <f>SUM(AM44:AM46)</f>
        <v>123.434472</v>
      </c>
      <c r="AN47" s="57"/>
      <c r="AO47" s="57">
        <f>SUM(AO44:AO46)</f>
        <v>1004.98</v>
      </c>
      <c r="AP47" s="124"/>
      <c r="AQ47" s="125">
        <f>AP46</f>
        <v>1418.6599999999987</v>
      </c>
      <c r="AR47" s="52">
        <f>SUM(AR44:AR46)</f>
        <v>0</v>
      </c>
      <c r="AS47" s="60"/>
      <c r="AT47" s="59"/>
      <c r="AU47" s="59"/>
      <c r="AV47" s="59"/>
      <c r="AW47" s="59"/>
    </row>
    <row r="48" spans="1:49" x14ac:dyDescent="0.2">
      <c r="A48" s="196">
        <v>12</v>
      </c>
      <c r="B48" s="23">
        <v>1</v>
      </c>
      <c r="C48" s="11" t="s">
        <v>50</v>
      </c>
      <c r="D48" s="12">
        <v>3068</v>
      </c>
      <c r="E48" s="12">
        <v>4</v>
      </c>
      <c r="F48" s="12">
        <v>8931</v>
      </c>
      <c r="G48" s="13">
        <v>0.5</v>
      </c>
      <c r="H48" s="13">
        <v>2.7</v>
      </c>
      <c r="I48" s="12">
        <v>9679</v>
      </c>
      <c r="J48" s="12">
        <v>14714</v>
      </c>
      <c r="K48" s="14">
        <v>7.0999999999999994E-2</v>
      </c>
      <c r="L48" s="25">
        <f>J48*(1-K48)</f>
        <v>13669.306</v>
      </c>
      <c r="M48" s="15">
        <v>0.77800000000000002</v>
      </c>
      <c r="N48" s="26">
        <f>L48*M48</f>
        <v>10634.720068000001</v>
      </c>
      <c r="O48" s="14">
        <v>0.19400000000000001</v>
      </c>
      <c r="P48" s="26">
        <f>L48*O48</f>
        <v>2651.8453640000002</v>
      </c>
      <c r="Q48" s="16">
        <v>2.8000000000000001E-2</v>
      </c>
      <c r="R48" s="26">
        <f>L48*Q48</f>
        <v>382.740568</v>
      </c>
      <c r="S48" s="16">
        <v>0.193</v>
      </c>
      <c r="T48" s="26">
        <f>L48*S48</f>
        <v>2638.176058</v>
      </c>
      <c r="U48" s="16">
        <v>0.53800000000000003</v>
      </c>
      <c r="V48" s="26">
        <f>L48*U48</f>
        <v>7354.0866280000009</v>
      </c>
      <c r="W48" s="16">
        <v>0.4</v>
      </c>
      <c r="X48" s="26">
        <f>W48*L48</f>
        <v>5467.7224000000006</v>
      </c>
      <c r="Y48" s="17">
        <v>3.3400000000000001E-3</v>
      </c>
      <c r="Z48" s="61">
        <f>L48*Y48</f>
        <v>45.655482040000003</v>
      </c>
      <c r="AA48" s="28">
        <f>IF(J48&gt;0,(AC48+AM48)/J48,0)</f>
        <v>3.2902620837297813E-3</v>
      </c>
      <c r="AB48" s="17">
        <v>3.5E-4</v>
      </c>
      <c r="AC48" s="25">
        <f>AB48*L48</f>
        <v>4.7842571000000005</v>
      </c>
      <c r="AD48" s="141">
        <v>0.2228</v>
      </c>
      <c r="AE48" s="31">
        <f>AH48*(1-AK48)*AD48</f>
        <v>45.764902400000004</v>
      </c>
      <c r="AF48" s="29">
        <f>IF(AND(AD48&gt;0,AB48&gt;0,Y48&gt;0),((Y48-AB48)*AD48)/((AD48-AB48)*Y48),0)</f>
        <v>0.89661809220399391</v>
      </c>
      <c r="AG48" s="62">
        <f t="shared" si="2"/>
        <v>0.89510047238289969</v>
      </c>
      <c r="AH48" s="12">
        <v>224</v>
      </c>
      <c r="AI48" s="170">
        <v>223.93299999999999</v>
      </c>
      <c r="AJ48" s="174"/>
      <c r="AK48" s="14">
        <v>8.3000000000000004E-2</v>
      </c>
      <c r="AL48" s="15">
        <v>0.21240000000000001</v>
      </c>
      <c r="AM48" s="31">
        <f t="shared" si="1"/>
        <v>43.628659200000001</v>
      </c>
      <c r="AN48" s="19">
        <v>1.6</v>
      </c>
      <c r="AO48" s="19">
        <v>507.7</v>
      </c>
      <c r="AP48" s="119">
        <f>AP46+AH48-AO48</f>
        <v>1134.9599999999987</v>
      </c>
      <c r="AQ48" s="120"/>
      <c r="AR48" s="12"/>
      <c r="AS48" s="32"/>
      <c r="AT48" s="20"/>
      <c r="AU48" s="20"/>
      <c r="AV48" s="20"/>
      <c r="AW48" s="20"/>
    </row>
    <row r="49" spans="1:49" x14ac:dyDescent="0.2">
      <c r="A49" s="197"/>
      <c r="B49" s="34">
        <v>2</v>
      </c>
      <c r="C49" s="11" t="s">
        <v>54</v>
      </c>
      <c r="D49" s="35">
        <v>21039</v>
      </c>
      <c r="E49" s="44">
        <v>4</v>
      </c>
      <c r="F49" s="35">
        <v>15289</v>
      </c>
      <c r="G49" s="36">
        <v>0.7</v>
      </c>
      <c r="H49" s="38">
        <v>3.5</v>
      </c>
      <c r="I49" s="35">
        <v>14841</v>
      </c>
      <c r="J49" s="35">
        <v>14867</v>
      </c>
      <c r="K49" s="66">
        <v>7.1999999999999995E-2</v>
      </c>
      <c r="L49" s="38">
        <f>J49*(1-K49)</f>
        <v>13796.576000000001</v>
      </c>
      <c r="M49" s="39">
        <v>0.67</v>
      </c>
      <c r="N49" s="26">
        <f>L49*M49</f>
        <v>9243.7059200000003</v>
      </c>
      <c r="O49" s="37">
        <v>0.22500000000000001</v>
      </c>
      <c r="P49" s="26">
        <f>L49*O49</f>
        <v>3104.2296000000001</v>
      </c>
      <c r="Q49" s="40">
        <v>0.105</v>
      </c>
      <c r="R49" s="26">
        <f>L49*Q49</f>
        <v>1448.64048</v>
      </c>
      <c r="S49" s="40">
        <v>0.20499999999999999</v>
      </c>
      <c r="T49" s="26">
        <f>L49*S49</f>
        <v>2828.29808</v>
      </c>
      <c r="U49" s="40">
        <v>0.51500000000000001</v>
      </c>
      <c r="V49" s="26">
        <f>L49*U49</f>
        <v>7105.236640000001</v>
      </c>
      <c r="W49" s="40">
        <v>0.4</v>
      </c>
      <c r="X49" s="26">
        <f>W49*L49</f>
        <v>5518.6304000000009</v>
      </c>
      <c r="Y49" s="41">
        <v>3.32E-3</v>
      </c>
      <c r="Z49" s="18">
        <f>L49*Y49</f>
        <v>45.804632320000003</v>
      </c>
      <c r="AA49" s="28">
        <f>IF(J49&gt;0,(AC49+AM49)/J49,0)</f>
        <v>3.1239119445752336E-3</v>
      </c>
      <c r="AB49" s="41">
        <v>3.3E-4</v>
      </c>
      <c r="AC49" s="38">
        <f>AB49*L49</f>
        <v>4.5528700799999999</v>
      </c>
      <c r="AD49" s="29">
        <v>0.22370000000000001</v>
      </c>
      <c r="AE49" s="42">
        <f>AH49*(1-AK49)*AD49</f>
        <v>43.850568800000005</v>
      </c>
      <c r="AF49" s="29">
        <f>IF(AND(AD49&gt;0,AB49&gt;0,Y49&gt;0),((Y49-AB49)*AD49)/((AD49-AB49)*Y49),0)</f>
        <v>0.90193293206851666</v>
      </c>
      <c r="AG49" s="30">
        <f t="shared" si="2"/>
        <v>0.89574644998761743</v>
      </c>
      <c r="AH49" s="35">
        <v>214</v>
      </c>
      <c r="AI49" s="167">
        <v>213.78</v>
      </c>
      <c r="AJ49" s="175"/>
      <c r="AK49" s="66">
        <v>8.4000000000000005E-2</v>
      </c>
      <c r="AL49" s="67">
        <v>0.2137</v>
      </c>
      <c r="AM49" s="42">
        <f t="shared" si="1"/>
        <v>41.890328799999999</v>
      </c>
      <c r="AN49" s="18">
        <v>1.6</v>
      </c>
      <c r="AO49" s="18"/>
      <c r="AP49" s="122">
        <f>AP48+AH49-AO49</f>
        <v>1348.9599999999987</v>
      </c>
      <c r="AQ49" s="123"/>
      <c r="AR49" s="44"/>
      <c r="AS49" s="49"/>
      <c r="AT49" s="42"/>
      <c r="AU49" s="42"/>
      <c r="AV49" s="42"/>
      <c r="AW49" s="42"/>
    </row>
    <row r="50" spans="1:49" x14ac:dyDescent="0.2">
      <c r="A50" s="197"/>
      <c r="B50" s="34">
        <v>3</v>
      </c>
      <c r="C50" s="47" t="s">
        <v>51</v>
      </c>
      <c r="D50" s="44">
        <v>18582</v>
      </c>
      <c r="E50" s="44">
        <v>1</v>
      </c>
      <c r="F50" s="44">
        <v>15317</v>
      </c>
      <c r="G50" s="38">
        <v>0.4</v>
      </c>
      <c r="H50" s="38">
        <v>3.8</v>
      </c>
      <c r="I50" s="44">
        <v>15336</v>
      </c>
      <c r="J50" s="44">
        <v>15135</v>
      </c>
      <c r="K50" s="66">
        <v>7.1999999999999995E-2</v>
      </c>
      <c r="L50" s="38">
        <f>J50*(1-K50)</f>
        <v>14045.28</v>
      </c>
      <c r="M50" s="29">
        <v>0.76</v>
      </c>
      <c r="N50" s="26">
        <f>L50*M50</f>
        <v>10674.4128</v>
      </c>
      <c r="O50" s="40">
        <v>0.17299999999999999</v>
      </c>
      <c r="P50" s="26">
        <f>L50*O50</f>
        <v>2429.8334399999999</v>
      </c>
      <c r="Q50" s="40">
        <v>6.7000000000000004E-2</v>
      </c>
      <c r="R50" s="26">
        <f>L50*Q50</f>
        <v>941.03376000000014</v>
      </c>
      <c r="S50" s="40">
        <v>0.216</v>
      </c>
      <c r="T50" s="26">
        <f>L50*S50</f>
        <v>3033.7804799999999</v>
      </c>
      <c r="U50" s="40">
        <v>0.501</v>
      </c>
      <c r="V50" s="26">
        <f>L50*U50</f>
        <v>7036.6852800000006</v>
      </c>
      <c r="W50" s="40">
        <v>0.4</v>
      </c>
      <c r="X50" s="26">
        <f>W50*L50</f>
        <v>5618.112000000001</v>
      </c>
      <c r="Y50" s="48">
        <v>3.29E-3</v>
      </c>
      <c r="Z50" s="18">
        <f>L50*Y50</f>
        <v>46.208971200000001</v>
      </c>
      <c r="AA50" s="28">
        <f>IF(J50&gt;0,(AC50+AM50)/J50,0)</f>
        <v>3.2028875652461183E-3</v>
      </c>
      <c r="AB50" s="48">
        <v>2.9999999999999997E-4</v>
      </c>
      <c r="AC50" s="38">
        <f>AB50*L50</f>
        <v>4.213584</v>
      </c>
      <c r="AD50" s="29">
        <v>0.22700000000000001</v>
      </c>
      <c r="AE50" s="42">
        <f>AH50*(1-AK50)*AD50</f>
        <v>44.874949000000001</v>
      </c>
      <c r="AF50" s="29">
        <f>IF(AND(AD50&gt;0,AB50&gt;0,Y50&gt;0),((Y50-AB50)*AD50)/((AD50-AB50)*Y50),0)</f>
        <v>0.9100172556422732</v>
      </c>
      <c r="AG50" s="30">
        <f t="shared" si="2"/>
        <v>0.90755053269599673</v>
      </c>
      <c r="AH50" s="44">
        <v>217</v>
      </c>
      <c r="AI50" s="168">
        <v>216.87</v>
      </c>
      <c r="AJ50" s="176"/>
      <c r="AK50" s="66">
        <v>8.8999999999999996E-2</v>
      </c>
      <c r="AL50" s="67">
        <v>0.22389999999999999</v>
      </c>
      <c r="AM50" s="42">
        <f t="shared" si="1"/>
        <v>44.262119300000002</v>
      </c>
      <c r="AN50" s="18">
        <v>1.56</v>
      </c>
      <c r="AO50" s="18"/>
      <c r="AP50" s="122">
        <f>AP49+AH50-AO50</f>
        <v>1565.9599999999987</v>
      </c>
      <c r="AQ50" s="123"/>
      <c r="AR50" s="44"/>
      <c r="AS50" s="49"/>
      <c r="AT50" s="42"/>
      <c r="AU50" s="42"/>
      <c r="AV50" s="42"/>
      <c r="AW50" s="42"/>
    </row>
    <row r="51" spans="1:49" s="22" customFormat="1" ht="13.5" thickBot="1" x14ac:dyDescent="0.25">
      <c r="A51" s="198"/>
      <c r="B51" s="50" t="s">
        <v>38</v>
      </c>
      <c r="C51" s="51"/>
      <c r="D51" s="52">
        <f>SUM(D48:D50)</f>
        <v>42689</v>
      </c>
      <c r="E51" s="68"/>
      <c r="F51" s="52">
        <f>SUM(F48:F50)</f>
        <v>39537</v>
      </c>
      <c r="G51" s="53"/>
      <c r="H51" s="69"/>
      <c r="I51" s="52">
        <f>SUM(I48:I50)</f>
        <v>39856</v>
      </c>
      <c r="J51" s="52">
        <f>SUM(J48:J50)</f>
        <v>44716</v>
      </c>
      <c r="K51" s="21">
        <f>IF(J51&gt;0,(J48*K48+J49*K49+J50*K50)/J51,0)</f>
        <v>7.1670945522855342E-2</v>
      </c>
      <c r="L51" s="53">
        <f>L48+L49+L50</f>
        <v>41511.162000000004</v>
      </c>
      <c r="M51" s="54">
        <f>IF(L51&gt;0,N51/L51,0)</f>
        <v>0.73601502140556796</v>
      </c>
      <c r="N51" s="55">
        <f>N48+N49+N50</f>
        <v>30552.838788000001</v>
      </c>
      <c r="O51" s="21">
        <f>IF(L51&gt;0,P51/L51,0)</f>
        <v>0.19719776584428061</v>
      </c>
      <c r="P51" s="55">
        <f>P48+P49+P50</f>
        <v>8185.9084039999998</v>
      </c>
      <c r="Q51" s="21">
        <f>IF(L51&gt;0,R51/L51,0)</f>
        <v>6.6787212750151384E-2</v>
      </c>
      <c r="R51" s="55">
        <f>R48+R49+R50</f>
        <v>2772.414808</v>
      </c>
      <c r="S51" s="21">
        <f>IF(L51&gt;0,T51/L51,0)</f>
        <v>0.20477033666270286</v>
      </c>
      <c r="T51" s="55">
        <f>T48+T49+T50</f>
        <v>8500.254617999999</v>
      </c>
      <c r="U51" s="21">
        <f>IF(L51&gt;0,V51/L51,0)</f>
        <v>0.51783683020003146</v>
      </c>
      <c r="V51" s="55">
        <f>V48+V49+V50</f>
        <v>21496.008548000002</v>
      </c>
      <c r="W51" s="21">
        <f>IF(L51&gt;0,X51/L51,0)</f>
        <v>0.4</v>
      </c>
      <c r="X51" s="55">
        <f>X48+X49+X50</f>
        <v>16604.464800000002</v>
      </c>
      <c r="Y51" s="56">
        <f>IF(L51&gt;0,Z51/L51,0)</f>
        <v>3.31643536165044E-3</v>
      </c>
      <c r="Z51" s="57">
        <f>SUM(Z48:Z50)</f>
        <v>137.66908556000001</v>
      </c>
      <c r="AA51" s="63">
        <f>IF(L51&gt;0,(AA48*L48+AA49*L49+AA50*L50)/L51,0)</f>
        <v>3.2054111245004417E-3</v>
      </c>
      <c r="AB51" s="56">
        <f>IF(J51&gt;0,(J48*AB48+J49*AB49+J50*AB50)/J51,0)</f>
        <v>3.2642700599338044E-4</v>
      </c>
      <c r="AC51" s="53">
        <f>SUM(AC48:AC50)</f>
        <v>13.55071118</v>
      </c>
      <c r="AD51" s="54">
        <f>IF(J51&gt;0,(J48*AD48+J49*AD49+J50*AD50)/J51,0)</f>
        <v>0.22452080016101619</v>
      </c>
      <c r="AE51" s="59">
        <f>SUM(AE48:AE50)</f>
        <v>134.49042020000002</v>
      </c>
      <c r="AF51" s="54">
        <f>IF(AND(Z51&gt;0),((Z48*AF48+Z49*AF49+Z50*AF50)/Z51),0)</f>
        <v>0.90288388411906939</v>
      </c>
      <c r="AG51" s="58">
        <f t="shared" si="2"/>
        <v>0.89951860322494792</v>
      </c>
      <c r="AH51" s="52">
        <f>SUM(AH48:AH50)</f>
        <v>655</v>
      </c>
      <c r="AI51" s="169">
        <f>SUM(AI48:AI50)</f>
        <v>654.58299999999997</v>
      </c>
      <c r="AJ51" s="177">
        <f>(AI51+AJ47)-AO51</f>
        <v>1527.2339999999983</v>
      </c>
      <c r="AK51" s="21">
        <f>IF(AH51&gt;0,(AK48*AH48+AK49*AH49+AK50*AH50)/AH51,0)</f>
        <v>8.5314503816793896E-2</v>
      </c>
      <c r="AL51" s="54">
        <f>IF(J51&gt;0,(AL48*J48+AL49*J49+AL50*J50)/J51,0)</f>
        <v>0.21672461758654624</v>
      </c>
      <c r="AM51" s="59">
        <f>SUM(AM48:AM50)</f>
        <v>129.7811073</v>
      </c>
      <c r="AN51" s="70"/>
      <c r="AO51" s="57">
        <f>SUM(AO48:AO50)</f>
        <v>507.7</v>
      </c>
      <c r="AP51" s="124"/>
      <c r="AQ51" s="125">
        <f>AP50</f>
        <v>1565.9599999999987</v>
      </c>
      <c r="AR51" s="52">
        <f>SUM(AR48:AR50)</f>
        <v>0</v>
      </c>
      <c r="AS51" s="71"/>
      <c r="AT51" s="72"/>
      <c r="AU51" s="72"/>
      <c r="AV51" s="72"/>
      <c r="AW51" s="72"/>
    </row>
    <row r="52" spans="1:49" x14ac:dyDescent="0.2">
      <c r="A52" s="196">
        <v>13</v>
      </c>
      <c r="B52" s="23">
        <v>1</v>
      </c>
      <c r="C52" s="11" t="s">
        <v>49</v>
      </c>
      <c r="D52" s="12">
        <v>5974</v>
      </c>
      <c r="E52" s="12">
        <v>1</v>
      </c>
      <c r="F52" s="12">
        <v>9875</v>
      </c>
      <c r="G52" s="13">
        <v>0.4</v>
      </c>
      <c r="H52" s="13">
        <v>2.7</v>
      </c>
      <c r="I52" s="12">
        <v>9806</v>
      </c>
      <c r="J52" s="12">
        <v>15126</v>
      </c>
      <c r="K52" s="14">
        <v>7.3999999999999996E-2</v>
      </c>
      <c r="L52" s="25">
        <f>J52*(1-K52)</f>
        <v>14006.676000000001</v>
      </c>
      <c r="M52" s="15">
        <v>0.79</v>
      </c>
      <c r="N52" s="26">
        <f>L52*M52</f>
        <v>11065.274040000002</v>
      </c>
      <c r="O52" s="14">
        <v>0.187</v>
      </c>
      <c r="P52" s="26">
        <f>L52*O52</f>
        <v>2619.2484120000004</v>
      </c>
      <c r="Q52" s="16">
        <v>2.3E-2</v>
      </c>
      <c r="R52" s="26">
        <f>L52*Q52</f>
        <v>322.153548</v>
      </c>
      <c r="S52" s="16">
        <v>0.219</v>
      </c>
      <c r="T52" s="26">
        <f>L52*S52</f>
        <v>3067.4620440000003</v>
      </c>
      <c r="U52" s="16">
        <v>0.5</v>
      </c>
      <c r="V52" s="26">
        <f>L52*U52</f>
        <v>7003.3380000000006</v>
      </c>
      <c r="W52" s="16">
        <v>0.41</v>
      </c>
      <c r="X52" s="26">
        <f>W52*L52</f>
        <v>5742.7371600000006</v>
      </c>
      <c r="Y52" s="17">
        <v>3.3E-3</v>
      </c>
      <c r="Z52" s="61">
        <f>L52*Y52</f>
        <v>46.222030800000006</v>
      </c>
      <c r="AA52" s="28">
        <f>IF(J52&gt;0,(AC52+AM52)/J52,0)</f>
        <v>3.1796857093745871E-3</v>
      </c>
      <c r="AB52" s="17">
        <v>2.9E-4</v>
      </c>
      <c r="AC52" s="25">
        <f>AB52*L52</f>
        <v>4.06193604</v>
      </c>
      <c r="AD52" s="141">
        <v>0.22339999999999999</v>
      </c>
      <c r="AE52" s="31">
        <f>AH52*(1-AK52)*AD52</f>
        <v>43.240410400000002</v>
      </c>
      <c r="AF52" s="29">
        <f>IF(AND(AD52&gt;0,AB52&gt;0,Y52&gt;0),((Y52-AB52)*AD52)/((AD52-AB52)*Y52),0)</f>
        <v>0.91330679390380887</v>
      </c>
      <c r="AG52" s="62">
        <f t="shared" si="2"/>
        <v>0.90995596129774681</v>
      </c>
      <c r="AH52" s="12">
        <v>212</v>
      </c>
      <c r="AI52" s="170">
        <v>212.59899999999999</v>
      </c>
      <c r="AJ52" s="174"/>
      <c r="AK52" s="14">
        <v>8.6999999999999994E-2</v>
      </c>
      <c r="AL52" s="15">
        <v>0.22750000000000001</v>
      </c>
      <c r="AM52" s="31">
        <f t="shared" si="1"/>
        <v>44.033990000000003</v>
      </c>
      <c r="AN52" s="19">
        <v>1.57</v>
      </c>
      <c r="AO52" s="19">
        <v>1080.5</v>
      </c>
      <c r="AP52" s="119">
        <f>AP50+AH52-AO52</f>
        <v>697.45999999999867</v>
      </c>
      <c r="AQ52" s="120"/>
      <c r="AR52" s="12"/>
      <c r="AS52" s="32"/>
      <c r="AT52" s="20"/>
      <c r="AU52" s="20"/>
      <c r="AV52" s="20"/>
      <c r="AW52" s="20"/>
    </row>
    <row r="53" spans="1:49" x14ac:dyDescent="0.2">
      <c r="A53" s="197"/>
      <c r="B53" s="34">
        <v>2</v>
      </c>
      <c r="C53" s="24" t="s">
        <v>54</v>
      </c>
      <c r="D53" s="35">
        <v>19141</v>
      </c>
      <c r="E53" s="44">
        <v>4</v>
      </c>
      <c r="F53" s="35">
        <v>15432</v>
      </c>
      <c r="G53" s="36">
        <v>0.8</v>
      </c>
      <c r="H53" s="38">
        <v>3</v>
      </c>
      <c r="I53" s="35">
        <v>14778</v>
      </c>
      <c r="J53" s="35">
        <v>14869</v>
      </c>
      <c r="K53" s="66">
        <v>7.3999999999999996E-2</v>
      </c>
      <c r="L53" s="38">
        <f>J53*(1-K53)</f>
        <v>13768.694000000001</v>
      </c>
      <c r="M53" s="39">
        <v>0.73399999999999999</v>
      </c>
      <c r="N53" s="26">
        <f>L53*M53</f>
        <v>10106.221396000001</v>
      </c>
      <c r="O53" s="37">
        <v>0.16500000000000001</v>
      </c>
      <c r="P53" s="26">
        <f>L53*O53</f>
        <v>2271.8345100000001</v>
      </c>
      <c r="Q53" s="40">
        <v>0.10100000000000001</v>
      </c>
      <c r="R53" s="26">
        <f>L53*Q53</f>
        <v>1390.6380940000001</v>
      </c>
      <c r="S53" s="40">
        <v>0.20799999999999999</v>
      </c>
      <c r="T53" s="26">
        <f>L53*S53</f>
        <v>2863.8883519999999</v>
      </c>
      <c r="U53" s="40">
        <v>0.51200000000000001</v>
      </c>
      <c r="V53" s="26">
        <f>L53*U53</f>
        <v>7049.5713280000009</v>
      </c>
      <c r="W53" s="40">
        <v>0.4</v>
      </c>
      <c r="X53" s="26">
        <f>W53*L53</f>
        <v>5507.4776000000011</v>
      </c>
      <c r="Y53" s="41">
        <v>3.1800000000000001E-3</v>
      </c>
      <c r="Z53" s="18">
        <f>L53*Y53</f>
        <v>43.784446920000008</v>
      </c>
      <c r="AA53" s="28">
        <f>IF(J53&gt;0,(AC53+AM53)/J53,0)</f>
        <v>3.2299883569843302E-3</v>
      </c>
      <c r="AB53" s="41">
        <v>2.7E-4</v>
      </c>
      <c r="AC53" s="38">
        <f>AB53*L53</f>
        <v>3.7175473800000005</v>
      </c>
      <c r="AD53" s="29">
        <v>0.22450000000000001</v>
      </c>
      <c r="AE53" s="42">
        <f>AH53*(1-AK53)*AD53</f>
        <v>42.932257500000006</v>
      </c>
      <c r="AF53" s="29">
        <f>IF(AND(AD53&gt;0,AB53&gt;0,Y53&gt;0),((Y53-AB53)*AD53)/((AD53-AB53)*Y53),0)</f>
        <v>0.91619622372244125</v>
      </c>
      <c r="AG53" s="30">
        <f t="shared" si="2"/>
        <v>0.91747750390787719</v>
      </c>
      <c r="AH53" s="35">
        <v>209</v>
      </c>
      <c r="AI53" s="167">
        <v>208.69</v>
      </c>
      <c r="AJ53" s="175"/>
      <c r="AK53" s="66">
        <v>8.5000000000000006E-2</v>
      </c>
      <c r="AL53" s="67">
        <v>0.23169999999999999</v>
      </c>
      <c r="AM53" s="42">
        <f t="shared" si="1"/>
        <v>44.309149500000004</v>
      </c>
      <c r="AN53" s="18">
        <v>1.54</v>
      </c>
      <c r="AO53" s="18"/>
      <c r="AP53" s="122">
        <f>AP52+AH53-AO53</f>
        <v>906.45999999999867</v>
      </c>
      <c r="AQ53" s="123"/>
      <c r="AR53" s="44"/>
      <c r="AS53" s="49"/>
      <c r="AT53" s="42"/>
      <c r="AU53" s="42"/>
      <c r="AV53" s="42"/>
      <c r="AW53" s="42"/>
    </row>
    <row r="54" spans="1:49" x14ac:dyDescent="0.2">
      <c r="A54" s="197"/>
      <c r="B54" s="34">
        <v>3</v>
      </c>
      <c r="C54" s="47" t="s">
        <v>51</v>
      </c>
      <c r="D54" s="44">
        <v>21502</v>
      </c>
      <c r="E54" s="44">
        <v>1</v>
      </c>
      <c r="F54" s="44">
        <v>15759</v>
      </c>
      <c r="G54" s="38">
        <v>0.6</v>
      </c>
      <c r="H54" s="38">
        <v>3.5</v>
      </c>
      <c r="I54" s="44">
        <v>15529</v>
      </c>
      <c r="J54" s="44">
        <v>14797</v>
      </c>
      <c r="K54" s="66">
        <v>6.9000000000000006E-2</v>
      </c>
      <c r="L54" s="38">
        <f>J54*(1-K54)</f>
        <v>13776.007000000001</v>
      </c>
      <c r="M54" s="29">
        <v>0.745</v>
      </c>
      <c r="N54" s="26">
        <f>L54*M54</f>
        <v>10263.125215000002</v>
      </c>
      <c r="O54" s="40">
        <v>0.155</v>
      </c>
      <c r="P54" s="26">
        <f>L54*O54</f>
        <v>2135.2810850000001</v>
      </c>
      <c r="Q54" s="40">
        <v>0.1</v>
      </c>
      <c r="R54" s="26">
        <f>L54*Q54</f>
        <v>1377.6007000000002</v>
      </c>
      <c r="S54" s="40">
        <v>0.20699999999999999</v>
      </c>
      <c r="T54" s="26">
        <f>L54*S54</f>
        <v>2851.6334489999999</v>
      </c>
      <c r="U54" s="40">
        <v>0.50600000000000001</v>
      </c>
      <c r="V54" s="26">
        <f>L54*U54</f>
        <v>6970.6595420000012</v>
      </c>
      <c r="W54" s="40">
        <v>0.4</v>
      </c>
      <c r="X54" s="26">
        <f>W54*L54</f>
        <v>5510.4028000000008</v>
      </c>
      <c r="Y54" s="48">
        <v>3.14E-3</v>
      </c>
      <c r="Z54" s="18">
        <f>L54*Y54</f>
        <v>43.256661980000004</v>
      </c>
      <c r="AA54" s="28">
        <f>IF(J54&gt;0,(AC54+AM54)/J54,0)</f>
        <v>3.0458606622964114E-3</v>
      </c>
      <c r="AB54" s="48">
        <v>2.5999999999999998E-4</v>
      </c>
      <c r="AC54" s="38">
        <f>AB54*L54</f>
        <v>3.5817618200000001</v>
      </c>
      <c r="AD54" s="29">
        <v>0.21740000000000001</v>
      </c>
      <c r="AE54" s="42">
        <f>AH54*(1-AK54)*AD54</f>
        <v>39.628541600000005</v>
      </c>
      <c r="AF54" s="29">
        <f>IF(AND(AD54&gt;0,AB54&gt;0,Y54&gt;0),((Y54-AB54)*AD54)/((AD54-AB54)*Y54),0)</f>
        <v>0.91829568994496513</v>
      </c>
      <c r="AG54" s="30">
        <f t="shared" si="2"/>
        <v>0.91568428534454427</v>
      </c>
      <c r="AH54" s="44">
        <v>199</v>
      </c>
      <c r="AI54" s="168">
        <v>198.98</v>
      </c>
      <c r="AJ54" s="176"/>
      <c r="AK54" s="66">
        <v>8.4000000000000005E-2</v>
      </c>
      <c r="AL54" s="67">
        <v>0.2276</v>
      </c>
      <c r="AM54" s="42">
        <f t="shared" si="1"/>
        <v>41.487838400000001</v>
      </c>
      <c r="AN54" s="18">
        <v>1.55</v>
      </c>
      <c r="AO54" s="18"/>
      <c r="AP54" s="122">
        <f>AP53+AH54-AO54</f>
        <v>1105.4599999999987</v>
      </c>
      <c r="AQ54" s="123"/>
      <c r="AR54" s="44"/>
      <c r="AS54" s="49"/>
      <c r="AT54" s="42"/>
      <c r="AU54" s="42"/>
      <c r="AV54" s="42"/>
      <c r="AW54" s="42"/>
    </row>
    <row r="55" spans="1:49" s="22" customFormat="1" ht="13.5" thickBot="1" x14ac:dyDescent="0.25">
      <c r="A55" s="198"/>
      <c r="B55" s="50" t="s">
        <v>38</v>
      </c>
      <c r="C55" s="51"/>
      <c r="D55" s="52">
        <f>SUM(D52:D54)</f>
        <v>46617</v>
      </c>
      <c r="E55" s="68"/>
      <c r="F55" s="52">
        <f>SUM(F52:F54)</f>
        <v>41066</v>
      </c>
      <c r="G55" s="53"/>
      <c r="H55" s="69"/>
      <c r="I55" s="52">
        <f>SUM(I52:I54)</f>
        <v>40113</v>
      </c>
      <c r="J55" s="52">
        <f>SUM(J52:J54)</f>
        <v>44792</v>
      </c>
      <c r="K55" s="21">
        <f>IF(J55&gt;0,(J52*K52+J53*K53+J54*K54)/J55,0)</f>
        <v>7.2348254152527242E-2</v>
      </c>
      <c r="L55" s="53">
        <f>L52+L53+L54</f>
        <v>41551.377000000008</v>
      </c>
      <c r="M55" s="54">
        <f>IF(L55&gt;0,N55/L55,0)</f>
        <v>0.75652416166617054</v>
      </c>
      <c r="N55" s="55">
        <f>N52+N53+N54</f>
        <v>31434.620651000005</v>
      </c>
      <c r="O55" s="21">
        <f>IF(L55&gt;0,P55/L55,0)</f>
        <v>0.16910062949297683</v>
      </c>
      <c r="P55" s="55">
        <f>P52+P53+P54</f>
        <v>7026.3640070000001</v>
      </c>
      <c r="Q55" s="21">
        <f>IF(L55&gt;0,R55/L55,0)</f>
        <v>7.4375208840852608E-2</v>
      </c>
      <c r="R55" s="55">
        <f>R52+R53+R54</f>
        <v>3090.3923420000001</v>
      </c>
      <c r="S55" s="21">
        <f>IF(L55&gt;0,T55/L55,0)</f>
        <v>0.21137648085645866</v>
      </c>
      <c r="T55" s="55">
        <f>T52+T53+T54</f>
        <v>8782.9838449999988</v>
      </c>
      <c r="U55" s="21">
        <f>IF(L55&gt;0,V55/L55,0)</f>
        <v>0.50596563550709761</v>
      </c>
      <c r="V55" s="55">
        <f>V52+V53+V54</f>
        <v>21023.568870000003</v>
      </c>
      <c r="W55" s="21">
        <f>IF(L55&gt;0,X55/L55,0)</f>
        <v>0.40337092943995573</v>
      </c>
      <c r="X55" s="55">
        <f>X52+X53+X54</f>
        <v>16760.617560000002</v>
      </c>
      <c r="Y55" s="56">
        <f>IF(L55&gt;0,Z55/L55,0)</f>
        <v>3.2071894921797653E-3</v>
      </c>
      <c r="Z55" s="57">
        <f>SUM(Z52:Z54)</f>
        <v>133.26313970000001</v>
      </c>
      <c r="AA55" s="63">
        <f>IF(L55&gt;0,(AA52*L52+AA53*L53+AA54*L54)/L55,0)</f>
        <v>3.1519857122602702E-3</v>
      </c>
      <c r="AB55" s="56">
        <f>IF(J55&gt;0,(J52*AB52+J53*AB53+J54*AB54)/J55,0)</f>
        <v>2.7345039292730848E-4</v>
      </c>
      <c r="AC55" s="53">
        <f>SUM(AC52:AC54)</f>
        <v>11.361245240000001</v>
      </c>
      <c r="AD55" s="54">
        <f>IF(J55&gt;0,(J52*AD52+J53*AD53+J54*AD54)/J55,0)</f>
        <v>0.22178305724236472</v>
      </c>
      <c r="AE55" s="59">
        <f>SUM(AE52:AE54)</f>
        <v>125.80120950000001</v>
      </c>
      <c r="AF55" s="54">
        <f>IF(AND(Z55&gt;0),((Z52*AF52+Z53*AF53+Z54*AF54)/Z55),0)</f>
        <v>0.91587550928151384</v>
      </c>
      <c r="AG55" s="58">
        <f t="shared" si="2"/>
        <v>0.91433720343068536</v>
      </c>
      <c r="AH55" s="52">
        <f>SUM(AH52:AH54)</f>
        <v>620</v>
      </c>
      <c r="AI55" s="169">
        <f>SUM(AI52:AI54)</f>
        <v>620.26900000000001</v>
      </c>
      <c r="AJ55" s="177">
        <f>(AI55+AJ51)-AO55</f>
        <v>1067.0029999999983</v>
      </c>
      <c r="AK55" s="21">
        <f>IF(J55&gt;0,(AK52*J52+AK53*J53+AK54*J54)/J55,0)</f>
        <v>8.5345039292730851E-2</v>
      </c>
      <c r="AL55" s="54">
        <f>IF(J55&gt;0,(AL52*J52+AL53*J53+AL54*J54)/J55,0)</f>
        <v>0.22892725263439898</v>
      </c>
      <c r="AM55" s="59">
        <f>SUM(AM52:AM54)</f>
        <v>129.83097789999999</v>
      </c>
      <c r="AN55" s="70"/>
      <c r="AO55" s="57">
        <f>SUM(AO52:AO54)</f>
        <v>1080.5</v>
      </c>
      <c r="AP55" s="124"/>
      <c r="AQ55" s="125">
        <f>AP54</f>
        <v>1105.4599999999987</v>
      </c>
      <c r="AR55" s="52">
        <f>SUM(AR52:AR54)</f>
        <v>0</v>
      </c>
      <c r="AS55" s="71"/>
      <c r="AT55" s="72"/>
      <c r="AU55" s="72"/>
      <c r="AV55" s="72"/>
      <c r="AW55" s="72"/>
    </row>
    <row r="56" spans="1:49" x14ac:dyDescent="0.2">
      <c r="A56" s="196">
        <v>14</v>
      </c>
      <c r="B56" s="23">
        <v>1</v>
      </c>
      <c r="C56" s="11" t="s">
        <v>49</v>
      </c>
      <c r="D56" s="12">
        <v>4686</v>
      </c>
      <c r="E56" s="12">
        <v>0</v>
      </c>
      <c r="F56" s="12">
        <v>10023</v>
      </c>
      <c r="G56" s="13">
        <v>0.7</v>
      </c>
      <c r="H56" s="13">
        <v>3.6</v>
      </c>
      <c r="I56" s="12">
        <v>10147</v>
      </c>
      <c r="J56" s="12">
        <v>14880</v>
      </c>
      <c r="K56" s="14">
        <v>7.0000000000000007E-2</v>
      </c>
      <c r="L56" s="25">
        <f>J56*(1-K56)</f>
        <v>13838.4</v>
      </c>
      <c r="M56" s="15">
        <v>0.80900000000000005</v>
      </c>
      <c r="N56" s="26">
        <f>L56*M56</f>
        <v>11195.265600000001</v>
      </c>
      <c r="O56" s="14">
        <v>0.16700000000000001</v>
      </c>
      <c r="P56" s="26">
        <f>L56*O56</f>
        <v>2311.0128</v>
      </c>
      <c r="Q56" s="16">
        <v>2.4E-2</v>
      </c>
      <c r="R56" s="26">
        <f>L56*Q56</f>
        <v>332.1216</v>
      </c>
      <c r="S56" s="16">
        <v>0.20599999999999999</v>
      </c>
      <c r="T56" s="26">
        <f>L56*S56</f>
        <v>2850.7103999999999</v>
      </c>
      <c r="U56" s="16">
        <v>0.505</v>
      </c>
      <c r="V56" s="26">
        <f>L56*U56</f>
        <v>6988.3919999999998</v>
      </c>
      <c r="W56" s="16">
        <v>0.4</v>
      </c>
      <c r="X56" s="26">
        <f>W56*L56</f>
        <v>5535.3600000000006</v>
      </c>
      <c r="Y56" s="17">
        <v>3.2200000000000002E-3</v>
      </c>
      <c r="Z56" s="61">
        <f>L56*Y56</f>
        <v>44.559648000000003</v>
      </c>
      <c r="AA56" s="28">
        <f>IF(J56&gt;0,(AC56+AM56)/J56,0)</f>
        <v>2.5829851209677418E-3</v>
      </c>
      <c r="AB56" s="17">
        <v>2.9999999999999997E-4</v>
      </c>
      <c r="AC56" s="25">
        <f>AB56*L56</f>
        <v>4.1515199999999997</v>
      </c>
      <c r="AD56" s="141">
        <v>0.21310000000000001</v>
      </c>
      <c r="AE56" s="31">
        <f>AH56*(1-AK56)*AD56</f>
        <v>31.449724200000002</v>
      </c>
      <c r="AF56" s="29">
        <f>IF(AND(AD56&gt;0,AB56&gt;0,Y56&gt;0),((Y56-AB56)*AD56)/((AD56-AB56)*Y56),0)</f>
        <v>0.90811072712838004</v>
      </c>
      <c r="AG56" s="62">
        <f t="shared" si="2"/>
        <v>0.88499822873295442</v>
      </c>
      <c r="AH56" s="35">
        <v>162</v>
      </c>
      <c r="AI56" s="167">
        <v>162.63999999999999</v>
      </c>
      <c r="AJ56" s="174"/>
      <c r="AK56" s="14">
        <v>8.8999999999999996E-2</v>
      </c>
      <c r="AL56" s="15">
        <v>0.23230000000000001</v>
      </c>
      <c r="AM56" s="31">
        <f t="shared" si="1"/>
        <v>34.283298600000002</v>
      </c>
      <c r="AN56" s="18">
        <v>1.55</v>
      </c>
      <c r="AO56" s="19">
        <v>1056.6600000000001</v>
      </c>
      <c r="AP56" s="119">
        <f>AP54+AH56-AO56-AQ56</f>
        <v>-1.4210854715202004E-12</v>
      </c>
      <c r="AQ56" s="120">
        <v>210.8</v>
      </c>
      <c r="AR56" s="12"/>
      <c r="AS56" s="32"/>
      <c r="AT56" s="20"/>
      <c r="AU56" s="20"/>
      <c r="AV56" s="20"/>
      <c r="AW56" s="20"/>
    </row>
    <row r="57" spans="1:49" x14ac:dyDescent="0.2">
      <c r="A57" s="197"/>
      <c r="B57" s="34">
        <v>2</v>
      </c>
      <c r="C57" s="24" t="s">
        <v>52</v>
      </c>
      <c r="D57" s="35">
        <v>18612</v>
      </c>
      <c r="E57" s="44">
        <v>5</v>
      </c>
      <c r="F57" s="35">
        <v>16745</v>
      </c>
      <c r="G57" s="36">
        <v>0.4</v>
      </c>
      <c r="H57" s="38">
        <v>3.6</v>
      </c>
      <c r="I57" s="35">
        <v>15981</v>
      </c>
      <c r="J57" s="35">
        <v>14786</v>
      </c>
      <c r="K57" s="66">
        <v>6.8000000000000005E-2</v>
      </c>
      <c r="L57" s="38">
        <f>J57*(1-K57)</f>
        <v>13780.552</v>
      </c>
      <c r="M57" s="39">
        <v>0.85599999999999998</v>
      </c>
      <c r="N57" s="26">
        <f>L57*M57</f>
        <v>11796.152511999999</v>
      </c>
      <c r="O57" s="37">
        <v>8.7999999999999995E-2</v>
      </c>
      <c r="P57" s="26">
        <f>L57*O57</f>
        <v>1212.688576</v>
      </c>
      <c r="Q57" s="40">
        <v>5.6000000000000001E-2</v>
      </c>
      <c r="R57" s="26">
        <f>L57*Q57</f>
        <v>771.71091200000001</v>
      </c>
      <c r="S57" s="40">
        <v>0.19900000000000001</v>
      </c>
      <c r="T57" s="26">
        <f>L57*S57</f>
        <v>2742.3298479999999</v>
      </c>
      <c r="U57" s="40">
        <v>0.505</v>
      </c>
      <c r="V57" s="26">
        <f>L57*U57</f>
        <v>6959.1787599999998</v>
      </c>
      <c r="W57" s="40">
        <v>0.41</v>
      </c>
      <c r="X57" s="26">
        <f>W57*L57</f>
        <v>5650.0263199999999</v>
      </c>
      <c r="Y57" s="41">
        <v>3.2200000000000002E-3</v>
      </c>
      <c r="Z57" s="18">
        <f>L57*Y57</f>
        <v>44.373377439999999</v>
      </c>
      <c r="AA57" s="28">
        <f>IF(J57&gt;0,(AC57+AM57)/J57,0)</f>
        <v>4.0523968618963882E-3</v>
      </c>
      <c r="AB57" s="41">
        <v>2.9999999999999997E-4</v>
      </c>
      <c r="AC57" s="38">
        <f>AB57*L57</f>
        <v>4.1341655999999993</v>
      </c>
      <c r="AD57" s="29">
        <v>0.22140000000000001</v>
      </c>
      <c r="AE57" s="42">
        <f>AH57*(1-AK57)*AD57</f>
        <v>53.839166400000003</v>
      </c>
      <c r="AF57" s="29">
        <f>IF(AND(AD57&gt;0,AB57&gt;0,Y57&gt;0),((Y57-AB57)*AD57)/((AD57-AB57)*Y57),0)</f>
        <v>0.90806273544755045</v>
      </c>
      <c r="AG57" s="30">
        <f t="shared" si="2"/>
        <v>0.92718226965191552</v>
      </c>
      <c r="AH57" s="35">
        <v>269</v>
      </c>
      <c r="AI57" s="167">
        <v>269</v>
      </c>
      <c r="AJ57" s="175"/>
      <c r="AK57" s="66">
        <v>9.6000000000000002E-2</v>
      </c>
      <c r="AL57" s="67">
        <v>0.22939999999999999</v>
      </c>
      <c r="AM57" s="42">
        <f t="shared" si="1"/>
        <v>55.784574400000004</v>
      </c>
      <c r="AN57" s="18">
        <v>1.6</v>
      </c>
      <c r="AO57" s="18"/>
      <c r="AP57" s="122">
        <f>AP56+AH57-AO57</f>
        <v>268.99999999999858</v>
      </c>
      <c r="AQ57" s="123"/>
      <c r="AR57" s="44"/>
      <c r="AS57" s="49"/>
      <c r="AT57" s="42"/>
      <c r="AU57" s="42"/>
      <c r="AV57" s="42"/>
      <c r="AW57" s="42"/>
    </row>
    <row r="58" spans="1:49" x14ac:dyDescent="0.2">
      <c r="A58" s="197"/>
      <c r="B58" s="34">
        <v>3</v>
      </c>
      <c r="C58" s="47" t="s">
        <v>51</v>
      </c>
      <c r="D58" s="44">
        <v>14985</v>
      </c>
      <c r="E58" s="44">
        <v>6</v>
      </c>
      <c r="F58" s="44">
        <v>16439</v>
      </c>
      <c r="G58" s="38">
        <v>0.3</v>
      </c>
      <c r="H58" s="38">
        <v>4</v>
      </c>
      <c r="I58" s="44">
        <v>16332</v>
      </c>
      <c r="J58" s="44">
        <v>14775</v>
      </c>
      <c r="K58" s="66">
        <v>7.0999999999999994E-2</v>
      </c>
      <c r="L58" s="38">
        <f>J58*(1-K58)</f>
        <v>13725.975</v>
      </c>
      <c r="M58" s="29">
        <v>0.84399999999999997</v>
      </c>
      <c r="N58" s="26">
        <f>L58*M58</f>
        <v>11584.722900000001</v>
      </c>
      <c r="O58" s="40">
        <v>8.6999999999999994E-2</v>
      </c>
      <c r="P58" s="26">
        <f>L58*O58</f>
        <v>1194.159825</v>
      </c>
      <c r="Q58" s="40">
        <v>6.9000000000000006E-2</v>
      </c>
      <c r="R58" s="26">
        <f>L58*Q58</f>
        <v>947.09227500000009</v>
      </c>
      <c r="S58" s="40">
        <v>0.192</v>
      </c>
      <c r="T58" s="26">
        <f>L58*S58</f>
        <v>2635.3872000000001</v>
      </c>
      <c r="U58" s="40">
        <v>0.49399999999999999</v>
      </c>
      <c r="V58" s="26">
        <f>L58*U58</f>
        <v>6780.6316500000003</v>
      </c>
      <c r="W58" s="40">
        <v>0.4</v>
      </c>
      <c r="X58" s="26">
        <f>W58*L58</f>
        <v>5490.39</v>
      </c>
      <c r="Y58" s="48">
        <v>3.2100000000000002E-3</v>
      </c>
      <c r="Z58" s="18">
        <f>L58*Y58</f>
        <v>44.060379750000003</v>
      </c>
      <c r="AA58" s="28">
        <f>IF(J58&gt;0,(AC58+AM58)/J58,0)</f>
        <v>3.1971066666666667E-3</v>
      </c>
      <c r="AB58" s="48">
        <v>2.7999999999999998E-4</v>
      </c>
      <c r="AC58" s="38">
        <f>AB58*L58</f>
        <v>3.8432729999999999</v>
      </c>
      <c r="AD58" s="29">
        <v>0.221</v>
      </c>
      <c r="AE58" s="42">
        <f>AH58*(1-AK58)*AD58</f>
        <v>39.792817999999997</v>
      </c>
      <c r="AF58" s="29">
        <f>IF(AND(AD58&gt;0,AB58&gt;0,Y58&gt;0),((Y58-AB58)*AD58)/((AD58-AB58)*Y58),0)</f>
        <v>0.91393050667371245</v>
      </c>
      <c r="AG58" s="30">
        <f t="shared" si="2"/>
        <v>0.91348212084753211</v>
      </c>
      <c r="AH58" s="44">
        <v>197</v>
      </c>
      <c r="AI58" s="167">
        <v>197.33</v>
      </c>
      <c r="AJ58" s="176"/>
      <c r="AK58" s="66">
        <v>8.5999999999999993E-2</v>
      </c>
      <c r="AL58" s="67">
        <v>0.24099999999999999</v>
      </c>
      <c r="AM58" s="42">
        <f t="shared" si="1"/>
        <v>43.393977999999997</v>
      </c>
      <c r="AN58" s="18">
        <v>1.63</v>
      </c>
      <c r="AO58" s="18"/>
      <c r="AP58" s="122">
        <f>AP57+AH58-AO58</f>
        <v>465.99999999999858</v>
      </c>
      <c r="AQ58" s="123"/>
      <c r="AR58" s="44"/>
      <c r="AS58" s="49"/>
      <c r="AT58" s="42"/>
      <c r="AU58" s="42"/>
      <c r="AV58" s="42"/>
      <c r="AW58" s="42"/>
    </row>
    <row r="59" spans="1:49" s="22" customFormat="1" ht="13.5" thickBot="1" x14ac:dyDescent="0.25">
      <c r="A59" s="198"/>
      <c r="B59" s="50" t="s">
        <v>38</v>
      </c>
      <c r="C59" s="51"/>
      <c r="D59" s="52">
        <f>SUM(D56:D58)</f>
        <v>38283</v>
      </c>
      <c r="E59" s="68"/>
      <c r="F59" s="52">
        <f>SUM(F56:F58)</f>
        <v>43207</v>
      </c>
      <c r="G59" s="53"/>
      <c r="H59" s="69"/>
      <c r="I59" s="52">
        <f>SUM(I56:I58)</f>
        <v>42460</v>
      </c>
      <c r="J59" s="52">
        <f>SUM(J56:J58)</f>
        <v>44441</v>
      </c>
      <c r="K59" s="21">
        <f>IF(J59&gt;0,(J56*K56+J57*K57+J58*K58)/J59,0)</f>
        <v>6.966704169573143E-2</v>
      </c>
      <c r="L59" s="53">
        <f>L56+L57+L58</f>
        <v>41344.926999999996</v>
      </c>
      <c r="M59" s="54">
        <f>IF(L59&gt;0,N59/L59,0)</f>
        <v>0.83628496942321373</v>
      </c>
      <c r="N59" s="55">
        <f>N56+N57+N58</f>
        <v>34576.141012</v>
      </c>
      <c r="O59" s="21">
        <f>IF(L59&gt;0,P59/L59,0)</f>
        <v>0.11410979637235785</v>
      </c>
      <c r="P59" s="55">
        <f>P56+P57+P58</f>
        <v>4717.8612009999997</v>
      </c>
      <c r="Q59" s="21">
        <f>IF(L59&gt;0,R59/L59,0)</f>
        <v>4.9605234204428514E-2</v>
      </c>
      <c r="R59" s="55">
        <f>R56+R57+R58</f>
        <v>2050.9247869999999</v>
      </c>
      <c r="S59" s="21">
        <f>IF(L59&gt;0,T59/L59,0)</f>
        <v>0.19901903437875218</v>
      </c>
      <c r="T59" s="55">
        <f>T56+T57+T58</f>
        <v>8228.4274479999985</v>
      </c>
      <c r="U59" s="21">
        <f>IF(L59&gt;0,V59/L59,0)</f>
        <v>0.50134814387264492</v>
      </c>
      <c r="V59" s="55">
        <f>V56+V57+V58</f>
        <v>20728.202409999998</v>
      </c>
      <c r="W59" s="21">
        <f>IF(L59&gt;0,X59/L59,0)</f>
        <v>0.40333306961698112</v>
      </c>
      <c r="X59" s="55">
        <f>X56+X57+X58</f>
        <v>16675.776320000001</v>
      </c>
      <c r="Y59" s="56">
        <f>IF(L59&gt;0,Z59/L59,0)</f>
        <v>3.2166801307933141E-3</v>
      </c>
      <c r="Z59" s="57">
        <f>SUM(Z56:Z58)</f>
        <v>132.99340519</v>
      </c>
      <c r="AA59" s="63">
        <f>IF(L59&gt;0,(AA56*L56+AA57*L57+AA58*L58)/L59,0)</f>
        <v>3.2766306046930495E-3</v>
      </c>
      <c r="AB59" s="56">
        <f>IF(J59&gt;0,(J56*AB56+J57*AB57+J58*AB58)/J59,0)</f>
        <v>2.9335073468193785E-4</v>
      </c>
      <c r="AC59" s="53">
        <f>SUM(AC56:AC58)</f>
        <v>12.128958599999999</v>
      </c>
      <c r="AD59" s="54">
        <f>IF(J59&gt;0,(J56*AD56+J57*AD57+J58*AD58)/J59,0)</f>
        <v>0.21848795931684709</v>
      </c>
      <c r="AE59" s="59">
        <f>SUM(AE56:AE58)</f>
        <v>125.0817086</v>
      </c>
      <c r="AF59" s="54">
        <f>IF(AND(Z59&gt;0),((Z56*AF56+Z57*AF57+Z58*AF58)/Z59),0)</f>
        <v>0.91002279294471056</v>
      </c>
      <c r="AG59" s="58">
        <f t="shared" si="2"/>
        <v>0.91161355305013492</v>
      </c>
      <c r="AH59" s="52">
        <f>SUM(AH56:AH58)</f>
        <v>628</v>
      </c>
      <c r="AI59" s="169">
        <f>SUM(AI56:AI58)</f>
        <v>628.97</v>
      </c>
      <c r="AJ59" s="177">
        <f>(AI59+AJ55)-AO59</f>
        <v>639.31299999999828</v>
      </c>
      <c r="AK59" s="21">
        <f>IF(AH59&gt;0,(AK56*AH56+AK57*AH57+AK58*AH58)/AH59,0)</f>
        <v>9.1057324840764342E-2</v>
      </c>
      <c r="AL59" s="54">
        <f>IF(J59&gt;0,(AL56*J56+AL57*J57+AL58*J58)/J59,0)</f>
        <v>0.23422756913660808</v>
      </c>
      <c r="AM59" s="59">
        <f>SUM(AM56:AM58)</f>
        <v>133.461851</v>
      </c>
      <c r="AN59" s="70"/>
      <c r="AO59" s="57">
        <f>SUM(AO56:AO58)</f>
        <v>1056.6600000000001</v>
      </c>
      <c r="AP59" s="124"/>
      <c r="AQ59" s="125">
        <f>AP58</f>
        <v>465.99999999999858</v>
      </c>
      <c r="AR59" s="52">
        <f>SUM(AR56:AR58)</f>
        <v>0</v>
      </c>
      <c r="AS59" s="71"/>
      <c r="AT59" s="72"/>
      <c r="AU59" s="72"/>
      <c r="AV59" s="72"/>
      <c r="AW59" s="72"/>
    </row>
    <row r="60" spans="1:49" x14ac:dyDescent="0.2">
      <c r="A60" s="196">
        <v>15</v>
      </c>
      <c r="B60" s="23">
        <v>1</v>
      </c>
      <c r="C60" s="11" t="s">
        <v>49</v>
      </c>
      <c r="D60" s="12">
        <v>17931</v>
      </c>
      <c r="E60" s="12">
        <v>2</v>
      </c>
      <c r="F60" s="12">
        <v>18207</v>
      </c>
      <c r="G60" s="13">
        <v>0.4</v>
      </c>
      <c r="H60" s="13">
        <v>3.2</v>
      </c>
      <c r="I60" s="12">
        <v>17505</v>
      </c>
      <c r="J60" s="12">
        <v>14929</v>
      </c>
      <c r="K60" s="14">
        <v>7.0999999999999994E-2</v>
      </c>
      <c r="L60" s="25">
        <f>J60*(1-K60)</f>
        <v>13869.041000000001</v>
      </c>
      <c r="M60" s="15">
        <v>0.82699999999999996</v>
      </c>
      <c r="N60" s="26">
        <f>L60*M60</f>
        <v>11469.696907</v>
      </c>
      <c r="O60" s="14">
        <v>0.157</v>
      </c>
      <c r="P60" s="26">
        <f>L60*O60</f>
        <v>2177.439437</v>
      </c>
      <c r="Q60" s="16">
        <v>1.6E-2</v>
      </c>
      <c r="R60" s="26">
        <f>L60*Q60</f>
        <v>221.90465600000002</v>
      </c>
      <c r="S60" s="16">
        <v>0.183</v>
      </c>
      <c r="T60" s="26">
        <f>L60*S60</f>
        <v>2538.0345030000003</v>
      </c>
      <c r="U60" s="16">
        <v>0.51300000000000001</v>
      </c>
      <c r="V60" s="26">
        <f>L60*U60</f>
        <v>7114.8180330000005</v>
      </c>
      <c r="W60" s="16">
        <v>0.4</v>
      </c>
      <c r="X60" s="26">
        <f>W60*L60</f>
        <v>5547.6164000000008</v>
      </c>
      <c r="Y60" s="17">
        <v>3.3E-3</v>
      </c>
      <c r="Z60" s="61">
        <f>L60*Y60</f>
        <v>45.767835300000002</v>
      </c>
      <c r="AA60" s="28">
        <f>IF(J60&gt;0,(AC60+AM60)/J60,0)</f>
        <v>3.3907593047089557E-3</v>
      </c>
      <c r="AB60" s="17">
        <v>2.5999999999999998E-4</v>
      </c>
      <c r="AC60" s="25">
        <f>AB60*L60</f>
        <v>3.60595066</v>
      </c>
      <c r="AD60" s="141">
        <v>0.2167</v>
      </c>
      <c r="AE60" s="31">
        <f>AH60*(1-AK60)*AD60</f>
        <v>42.397355000000005</v>
      </c>
      <c r="AF60" s="29">
        <f>IF(AND(AD60&gt;0,AB60&gt;0,Y60&gt;0),((Y60-AB60)*AD60)/((AD60-AB60)*Y60),0)</f>
        <v>0.92231873344421866</v>
      </c>
      <c r="AG60" s="62">
        <f t="shared" si="2"/>
        <v>0.92432110739562523</v>
      </c>
      <c r="AH60" s="12">
        <v>215</v>
      </c>
      <c r="AI60" s="170">
        <v>214.72800000000001</v>
      </c>
      <c r="AJ60" s="174"/>
      <c r="AK60" s="14">
        <v>0.09</v>
      </c>
      <c r="AL60" s="15">
        <v>0.24030000000000001</v>
      </c>
      <c r="AM60" s="31">
        <f t="shared" si="1"/>
        <v>47.014695000000003</v>
      </c>
      <c r="AN60" s="19">
        <v>1.7</v>
      </c>
      <c r="AO60" s="19"/>
      <c r="AP60" s="119">
        <f>AP58+AH60-AO60</f>
        <v>680.99999999999864</v>
      </c>
      <c r="AQ60" s="120"/>
      <c r="AR60" s="12"/>
      <c r="AS60" s="32"/>
      <c r="AT60" s="20"/>
      <c r="AU60" s="20"/>
      <c r="AV60" s="20"/>
      <c r="AW60" s="20"/>
    </row>
    <row r="61" spans="1:49" x14ac:dyDescent="0.2">
      <c r="A61" s="197"/>
      <c r="B61" s="34">
        <v>2</v>
      </c>
      <c r="C61" s="24" t="s">
        <v>52</v>
      </c>
      <c r="D61" s="35">
        <v>19884</v>
      </c>
      <c r="E61" s="44">
        <v>5</v>
      </c>
      <c r="F61" s="35">
        <v>15532</v>
      </c>
      <c r="G61" s="36">
        <v>1</v>
      </c>
      <c r="H61" s="38">
        <v>4</v>
      </c>
      <c r="I61" s="35">
        <v>15083</v>
      </c>
      <c r="J61" s="35">
        <v>15162</v>
      </c>
      <c r="K61" s="66">
        <v>7.4999999999999997E-2</v>
      </c>
      <c r="L61" s="38">
        <f>J61*(1-K61)</f>
        <v>14024.85</v>
      </c>
      <c r="M61" s="39">
        <v>0.80700000000000005</v>
      </c>
      <c r="N61" s="26">
        <f>L61*M61</f>
        <v>11318.053950000001</v>
      </c>
      <c r="O61" s="37">
        <v>0.13600000000000001</v>
      </c>
      <c r="P61" s="26">
        <f>L61*O61</f>
        <v>1907.3796000000002</v>
      </c>
      <c r="Q61" s="40">
        <v>5.7000000000000002E-2</v>
      </c>
      <c r="R61" s="26">
        <f>L61*Q61</f>
        <v>799.41645000000005</v>
      </c>
      <c r="S61" s="40">
        <v>0.182</v>
      </c>
      <c r="T61" s="26">
        <f>L61*S61</f>
        <v>2552.5227</v>
      </c>
      <c r="U61" s="40">
        <v>0.52200000000000002</v>
      </c>
      <c r="V61" s="26">
        <f>L61*U61</f>
        <v>7320.9717000000001</v>
      </c>
      <c r="W61" s="40">
        <v>0.4</v>
      </c>
      <c r="X61" s="26">
        <f>W61*L61</f>
        <v>5609.9400000000005</v>
      </c>
      <c r="Y61" s="41">
        <v>3.3400000000000001E-3</v>
      </c>
      <c r="Z61" s="18">
        <f>L61*Y61</f>
        <v>46.842998999999999</v>
      </c>
      <c r="AA61" s="28">
        <f>IF(J61&gt;0,(AC61+AM61)/J61,0)</f>
        <v>3.5022806687772068E-3</v>
      </c>
      <c r="AB61" s="41">
        <v>2.7E-4</v>
      </c>
      <c r="AC61" s="38">
        <f>AB61*L61</f>
        <v>3.7867095000000002</v>
      </c>
      <c r="AD61" s="29">
        <v>0.22220000000000001</v>
      </c>
      <c r="AE61" s="42">
        <f>AH61*(1-AK61)*AD61</f>
        <v>45.695430000000002</v>
      </c>
      <c r="AF61" s="29">
        <f>IF(AND(AD61&gt;0,AB61&gt;0,Y61&gt;0),((Y61-AB61)*AD61)/((AD61-AB61)*Y61),0)</f>
        <v>0.9202799285851313</v>
      </c>
      <c r="AG61" s="30">
        <f t="shared" si="2"/>
        <v>0.92394768599474175</v>
      </c>
      <c r="AH61" s="35">
        <v>225</v>
      </c>
      <c r="AI61" s="167">
        <v>224.84</v>
      </c>
      <c r="AJ61" s="175"/>
      <c r="AK61" s="66">
        <v>8.5999999999999993E-2</v>
      </c>
      <c r="AL61" s="67">
        <v>0.23980000000000001</v>
      </c>
      <c r="AM61" s="42">
        <f t="shared" si="1"/>
        <v>49.314870000000006</v>
      </c>
      <c r="AN61" s="18">
        <v>1.75</v>
      </c>
      <c r="AO61" s="18"/>
      <c r="AP61" s="122">
        <f>AP60+AH61-AO61</f>
        <v>905.99999999999864</v>
      </c>
      <c r="AQ61" s="123"/>
      <c r="AR61" s="44"/>
      <c r="AS61" s="49"/>
      <c r="AT61" s="42"/>
      <c r="AU61" s="42"/>
      <c r="AV61" s="42"/>
      <c r="AW61" s="42"/>
    </row>
    <row r="62" spans="1:49" x14ac:dyDescent="0.2">
      <c r="A62" s="197"/>
      <c r="B62" s="34">
        <v>3</v>
      </c>
      <c r="C62" s="11" t="s">
        <v>50</v>
      </c>
      <c r="D62" s="44">
        <v>15455</v>
      </c>
      <c r="E62" s="44">
        <v>5</v>
      </c>
      <c r="F62" s="44">
        <v>15551</v>
      </c>
      <c r="G62" s="38">
        <v>0.8</v>
      </c>
      <c r="H62" s="38">
        <v>3.2</v>
      </c>
      <c r="I62" s="44">
        <v>15781</v>
      </c>
      <c r="J62" s="44">
        <v>15083</v>
      </c>
      <c r="K62" s="66">
        <v>7.2999999999999995E-2</v>
      </c>
      <c r="L62" s="38">
        <f>J62*(1-K62)</f>
        <v>13981.941000000001</v>
      </c>
      <c r="M62" s="29">
        <v>0.84599999999999997</v>
      </c>
      <c r="N62" s="26">
        <f>L62*M62</f>
        <v>11828.722086</v>
      </c>
      <c r="O62" s="40">
        <v>0.11700000000000001</v>
      </c>
      <c r="P62" s="26">
        <f>L62*O62</f>
        <v>1635.8870970000003</v>
      </c>
      <c r="Q62" s="40">
        <v>3.6999999999999998E-2</v>
      </c>
      <c r="R62" s="26">
        <f>L62*Q62</f>
        <v>517.331817</v>
      </c>
      <c r="S62" s="40">
        <v>0.19400000000000001</v>
      </c>
      <c r="T62" s="26">
        <f>L62*S62</f>
        <v>2712.4965540000003</v>
      </c>
      <c r="U62" s="40">
        <v>0.51200000000000001</v>
      </c>
      <c r="V62" s="26">
        <f>L62*U62</f>
        <v>7158.7537920000004</v>
      </c>
      <c r="W62" s="40">
        <v>0.41</v>
      </c>
      <c r="X62" s="26">
        <f>W62*L62</f>
        <v>5732.5958099999998</v>
      </c>
      <c r="Y62" s="48">
        <v>3.29E-3</v>
      </c>
      <c r="Z62" s="18">
        <f>L62*Y62</f>
        <v>46.000585890000004</v>
      </c>
      <c r="AA62" s="28">
        <f>IF(J62&gt;0,(AC62+AM62)/J62,0)</f>
        <v>3.4274066366107542E-3</v>
      </c>
      <c r="AB62" s="48">
        <v>2.9999999999999997E-4</v>
      </c>
      <c r="AC62" s="38">
        <f>AB62*L62</f>
        <v>4.1945822999999995</v>
      </c>
      <c r="AD62" s="29">
        <v>0.22500000000000001</v>
      </c>
      <c r="AE62" s="42">
        <f>AH62*(1-AK62)*AD62</f>
        <v>45.441000000000003</v>
      </c>
      <c r="AF62" s="29">
        <f>IF(AND(AD62&gt;0,AB62&gt;0,Y62&gt;0),((Y62-AB62)*AD62)/((AD62-AB62)*Y62),0)</f>
        <v>0.91002796027935939</v>
      </c>
      <c r="AG62" s="30">
        <f t="shared" si="2"/>
        <v>0.91363561498579815</v>
      </c>
      <c r="AH62" s="44">
        <v>220</v>
      </c>
      <c r="AI62" s="168">
        <v>220.208</v>
      </c>
      <c r="AJ62" s="176"/>
      <c r="AK62" s="66">
        <v>8.2000000000000003E-2</v>
      </c>
      <c r="AL62" s="67">
        <v>0.23519999999999999</v>
      </c>
      <c r="AM62" s="42">
        <f t="shared" si="1"/>
        <v>47.500992000000004</v>
      </c>
      <c r="AN62" s="18">
        <v>1.65</v>
      </c>
      <c r="AO62" s="18"/>
      <c r="AP62" s="122">
        <f>AP61+AH62-AO62</f>
        <v>1125.9999999999986</v>
      </c>
      <c r="AQ62" s="123"/>
      <c r="AR62" s="44"/>
      <c r="AS62" s="49"/>
      <c r="AT62" s="42"/>
      <c r="AU62" s="42"/>
      <c r="AV62" s="42"/>
      <c r="AW62" s="42"/>
    </row>
    <row r="63" spans="1:49" s="22" customFormat="1" ht="13.5" thickBot="1" x14ac:dyDescent="0.25">
      <c r="A63" s="198"/>
      <c r="B63" s="50" t="s">
        <v>38</v>
      </c>
      <c r="C63" s="51"/>
      <c r="D63" s="52">
        <f>SUM(D60:D62)</f>
        <v>53270</v>
      </c>
      <c r="E63" s="68"/>
      <c r="F63" s="52">
        <f>SUM(F60:F62)</f>
        <v>49290</v>
      </c>
      <c r="G63" s="53"/>
      <c r="H63" s="69"/>
      <c r="I63" s="52">
        <f>SUM(I60:I62)</f>
        <v>48369</v>
      </c>
      <c r="J63" s="52">
        <f>SUM(J60:J62)</f>
        <v>45174</v>
      </c>
      <c r="K63" s="21">
        <f>IF(J63&gt;0,(J60*K60+J61*K61+J62*K62)/J63,0)</f>
        <v>7.3010315668304765E-2</v>
      </c>
      <c r="L63" s="53">
        <f>L60+L61+L62</f>
        <v>41875.832000000002</v>
      </c>
      <c r="M63" s="54">
        <f>IF(L63&gt;0,N63/L63,0)</f>
        <v>0.82664561609187848</v>
      </c>
      <c r="N63" s="55">
        <f>N60+N61+N62</f>
        <v>34616.472943000001</v>
      </c>
      <c r="O63" s="21">
        <f>IF(L63&gt;0,P63/L63,0)</f>
        <v>0.13661116354655353</v>
      </c>
      <c r="P63" s="55">
        <f>P60+P61+P62</f>
        <v>5720.706134</v>
      </c>
      <c r="Q63" s="21">
        <f>IF(L63&gt;0,R63/L63,0)</f>
        <v>3.6743220361567984E-2</v>
      </c>
      <c r="R63" s="55">
        <f>R60+R61+R62</f>
        <v>1538.6529230000001</v>
      </c>
      <c r="S63" s="21">
        <f>IF(L63&gt;0,T63/L63,0)</f>
        <v>0.18633787997334597</v>
      </c>
      <c r="T63" s="55">
        <f>T60+T61+T62</f>
        <v>7803.0537570000006</v>
      </c>
      <c r="U63" s="21">
        <f>IF(L63&gt;0,V63/L63,0)</f>
        <v>0.51568034576602562</v>
      </c>
      <c r="V63" s="55">
        <f>V60+V61+V62</f>
        <v>21594.543525000001</v>
      </c>
      <c r="W63" s="21">
        <f>IF(L63&gt;0,X63/L63,0)</f>
        <v>0.40333890464552441</v>
      </c>
      <c r="X63" s="55">
        <f>X60+X61+X62</f>
        <v>16890.15221</v>
      </c>
      <c r="Y63" s="56">
        <f>IF(L63&gt;0,Z63/L63,0)</f>
        <v>3.3100577008237111E-3</v>
      </c>
      <c r="Z63" s="57">
        <f>SUM(Z60:Z62)</f>
        <v>138.61142018999999</v>
      </c>
      <c r="AA63" s="63">
        <f>IF(L63&gt;0,(AA60*L60+AA61*L61+AA62*L62)/L63,0)</f>
        <v>3.440345692277589E-3</v>
      </c>
      <c r="AB63" s="56">
        <f>IF(J63&gt;0,(J60*AB60+J61*AB61+J62*AB62)/J63,0)</f>
        <v>2.7671182538628413E-4</v>
      </c>
      <c r="AC63" s="53">
        <f>SUM(AC60:AC62)</f>
        <v>11.587242459999999</v>
      </c>
      <c r="AD63" s="54">
        <f>IF(J63&gt;0,(J60*AD60+J61*AD61+J62*AD62)/J63,0)</f>
        <v>0.22131725550095188</v>
      </c>
      <c r="AE63" s="59">
        <f>SUM(AE60:AE62)</f>
        <v>133.53378500000002</v>
      </c>
      <c r="AF63" s="54">
        <f>IF(AND(Z63&gt;0),((Z60*AF60+Z61*AF61+Z62*AF62)/Z63),0)</f>
        <v>0.9175508254342285</v>
      </c>
      <c r="AG63" s="58">
        <f t="shared" si="2"/>
        <v>0.92063705407913909</v>
      </c>
      <c r="AH63" s="52">
        <f>SUM(AH60:AH62)</f>
        <v>660</v>
      </c>
      <c r="AI63" s="169">
        <f>SUM(AI60:AI62)</f>
        <v>659.77599999999995</v>
      </c>
      <c r="AJ63" s="177">
        <f>(AI63+AJ59)-AO63</f>
        <v>1299.0889999999981</v>
      </c>
      <c r="AK63" s="21">
        <f>IF(J63&gt;0,(AK60*J60+AK61*J61+AK62*J62)/J63,0)</f>
        <v>8.5986363837605689E-2</v>
      </c>
      <c r="AL63" s="54">
        <f>IF(J63&gt;0,(AL60*J60+AL61*J61+AL62*J62)/J63,0)</f>
        <v>0.23842935980873953</v>
      </c>
      <c r="AM63" s="59">
        <f>SUM(AM60:AM62)</f>
        <v>143.830557</v>
      </c>
      <c r="AN63" s="70"/>
      <c r="AO63" s="57">
        <f>SUM(AO60:AO62)</f>
        <v>0</v>
      </c>
      <c r="AP63" s="124"/>
      <c r="AQ63" s="125">
        <f>AP62</f>
        <v>1125.9999999999986</v>
      </c>
      <c r="AR63" s="52">
        <f>SUM(AR60:AR62)</f>
        <v>0</v>
      </c>
      <c r="AS63" s="71"/>
      <c r="AT63" s="72"/>
      <c r="AU63" s="72"/>
      <c r="AV63" s="72"/>
      <c r="AW63" s="72"/>
    </row>
    <row r="64" spans="1:49" x14ac:dyDescent="0.2">
      <c r="A64" s="196">
        <v>16</v>
      </c>
      <c r="B64" s="23">
        <v>1</v>
      </c>
      <c r="C64" s="11" t="s">
        <v>54</v>
      </c>
      <c r="D64" s="12">
        <v>18141</v>
      </c>
      <c r="E64" s="12">
        <v>1</v>
      </c>
      <c r="F64" s="12">
        <v>15623</v>
      </c>
      <c r="G64" s="13">
        <v>0.6</v>
      </c>
      <c r="H64" s="13">
        <v>3</v>
      </c>
      <c r="I64" s="12">
        <v>15672</v>
      </c>
      <c r="J64" s="12">
        <v>15106</v>
      </c>
      <c r="K64" s="14">
        <v>7.8E-2</v>
      </c>
      <c r="L64" s="25">
        <f>J64*(1-K64)</f>
        <v>13927.732</v>
      </c>
      <c r="M64" s="15">
        <v>0.70899999999999996</v>
      </c>
      <c r="N64" s="26">
        <f>L64*M64</f>
        <v>9874.7619880000002</v>
      </c>
      <c r="O64" s="14">
        <v>0.123</v>
      </c>
      <c r="P64" s="26">
        <f>L64*O64</f>
        <v>1713.111036</v>
      </c>
      <c r="Q64" s="16">
        <v>0.16800000000000001</v>
      </c>
      <c r="R64" s="26">
        <f>L64*Q64</f>
        <v>2339.858976</v>
      </c>
      <c r="S64" s="16">
        <v>0.20699999999999999</v>
      </c>
      <c r="T64" s="26">
        <f>L64*S64</f>
        <v>2883.040524</v>
      </c>
      <c r="U64" s="16">
        <v>0.498</v>
      </c>
      <c r="V64" s="26">
        <f>L64*U64</f>
        <v>6936.0105359999998</v>
      </c>
      <c r="W64" s="16">
        <v>0.41</v>
      </c>
      <c r="X64" s="26">
        <f>W64*L64</f>
        <v>5710.3701199999996</v>
      </c>
      <c r="Y64" s="17">
        <v>3.2599999999999999E-3</v>
      </c>
      <c r="Z64" s="61">
        <f>L64*Y64</f>
        <v>45.40440632</v>
      </c>
      <c r="AA64" s="28">
        <f>IF(J64&gt;0,(AC64+AM64)/J64,0)</f>
        <v>3.2863452548656164E-3</v>
      </c>
      <c r="AB64" s="17">
        <v>3.1E-4</v>
      </c>
      <c r="AC64" s="25">
        <f>AB64*L64</f>
        <v>4.3175969199999997</v>
      </c>
      <c r="AD64" s="141">
        <v>0.22509999999999999</v>
      </c>
      <c r="AE64" s="31">
        <f>AH64*(1-AK64)*AD64</f>
        <v>44.379590499999999</v>
      </c>
      <c r="AF64" s="29">
        <f>IF(AND(AD64&gt;0,AB64&gt;0,Y64&gt;0),((Y64-AB64)*AD64)/((AD64-AB64)*Y64),0)</f>
        <v>0.90615590229135468</v>
      </c>
      <c r="AG64" s="62">
        <f t="shared" si="2"/>
        <v>0.90689315436569684</v>
      </c>
      <c r="AH64" s="12">
        <v>215</v>
      </c>
      <c r="AI64" s="170">
        <v>215.78700000000001</v>
      </c>
      <c r="AJ64" s="174"/>
      <c r="AK64" s="14">
        <v>8.3000000000000004E-2</v>
      </c>
      <c r="AL64" s="15">
        <v>0.22989999999999999</v>
      </c>
      <c r="AM64" s="31">
        <f t="shared" si="1"/>
        <v>45.325934500000002</v>
      </c>
      <c r="AN64" s="19">
        <v>1.65</v>
      </c>
      <c r="AO64" s="19"/>
      <c r="AP64" s="119">
        <f>AP62+AH64-AO64</f>
        <v>1340.9999999999986</v>
      </c>
      <c r="AQ64" s="120"/>
      <c r="AR64" s="12"/>
      <c r="AS64" s="32"/>
      <c r="AT64" s="20"/>
      <c r="AU64" s="20"/>
      <c r="AV64" s="20"/>
      <c r="AW64" s="20"/>
    </row>
    <row r="65" spans="1:49" x14ac:dyDescent="0.2">
      <c r="A65" s="197"/>
      <c r="B65" s="34">
        <v>2</v>
      </c>
      <c r="C65" s="24" t="s">
        <v>52</v>
      </c>
      <c r="D65" s="35">
        <v>19704</v>
      </c>
      <c r="E65" s="44">
        <v>3</v>
      </c>
      <c r="F65" s="35">
        <v>15484</v>
      </c>
      <c r="G65" s="36">
        <v>0.7</v>
      </c>
      <c r="H65" s="38">
        <v>3.4</v>
      </c>
      <c r="I65" s="35">
        <v>14730</v>
      </c>
      <c r="J65" s="35">
        <v>15067</v>
      </c>
      <c r="K65" s="66">
        <v>7.1999999999999995E-2</v>
      </c>
      <c r="L65" s="38">
        <f>J65*(1-K65)</f>
        <v>13982.176000000001</v>
      </c>
      <c r="M65" s="39">
        <v>0.61099999999999999</v>
      </c>
      <c r="N65" s="26">
        <f>L65*M65</f>
        <v>8543.1095359999999</v>
      </c>
      <c r="O65" s="37">
        <v>0.20300000000000001</v>
      </c>
      <c r="P65" s="26">
        <f>L65*O65</f>
        <v>2838.3817280000003</v>
      </c>
      <c r="Q65" s="40">
        <v>0.186</v>
      </c>
      <c r="R65" s="26">
        <f>L65*Q65</f>
        <v>2600.6847360000002</v>
      </c>
      <c r="S65" s="40">
        <v>0.19600000000000001</v>
      </c>
      <c r="T65" s="26">
        <f>L65*S65</f>
        <v>2740.5064960000004</v>
      </c>
      <c r="U65" s="40">
        <v>0.52700000000000002</v>
      </c>
      <c r="V65" s="26">
        <f>L65*U65</f>
        <v>7368.6067520000006</v>
      </c>
      <c r="W65" s="40">
        <v>0.4</v>
      </c>
      <c r="X65" s="26">
        <f>W65*L65</f>
        <v>5592.8704000000007</v>
      </c>
      <c r="Y65" s="41">
        <v>3.3E-3</v>
      </c>
      <c r="Z65" s="18">
        <f>L65*Y65</f>
        <v>46.141180800000001</v>
      </c>
      <c r="AA65" s="28">
        <f>IF(J65&gt;0,(AC65+AM65)/J65,0)</f>
        <v>3.29680389725891E-3</v>
      </c>
      <c r="AB65" s="41">
        <v>3.2000000000000003E-4</v>
      </c>
      <c r="AC65" s="38">
        <f>AB65*L65</f>
        <v>4.4742963200000005</v>
      </c>
      <c r="AD65" s="29">
        <v>0.2225</v>
      </c>
      <c r="AE65" s="42">
        <f>AH65*(1-AK65)*AD65</f>
        <v>44.936100000000003</v>
      </c>
      <c r="AF65" s="29">
        <f>IF(AND(AD65&gt;0,AB65&gt;0,Y65&gt;0),((Y65-AB65)*AD65)/((AD65-AB65)*Y65),0)</f>
        <v>0.90433091378270958</v>
      </c>
      <c r="AG65" s="30">
        <f t="shared" si="2"/>
        <v>0.90422920567337972</v>
      </c>
      <c r="AH65" s="35">
        <v>220</v>
      </c>
      <c r="AI65" s="167">
        <v>219.93100000000001</v>
      </c>
      <c r="AJ65" s="175"/>
      <c r="AK65" s="66">
        <v>8.2000000000000003E-2</v>
      </c>
      <c r="AL65" s="67">
        <v>0.2238</v>
      </c>
      <c r="AM65" s="42">
        <f t="shared" si="1"/>
        <v>45.198647999999999</v>
      </c>
      <c r="AN65" s="18">
        <v>1.7</v>
      </c>
      <c r="AO65" s="18"/>
      <c r="AP65" s="122">
        <f>AP64+AH65-AO65</f>
        <v>1560.9999999999986</v>
      </c>
      <c r="AQ65" s="123"/>
      <c r="AR65" s="44"/>
      <c r="AS65" s="49"/>
      <c r="AT65" s="42"/>
      <c r="AU65" s="42"/>
      <c r="AV65" s="42"/>
      <c r="AW65" s="42"/>
    </row>
    <row r="66" spans="1:49" x14ac:dyDescent="0.2">
      <c r="A66" s="197"/>
      <c r="B66" s="34">
        <v>3</v>
      </c>
      <c r="C66" s="11" t="s">
        <v>50</v>
      </c>
      <c r="D66" s="44">
        <v>14240</v>
      </c>
      <c r="E66" s="44">
        <v>3</v>
      </c>
      <c r="F66" s="44">
        <v>14436</v>
      </c>
      <c r="G66" s="38">
        <v>0.7</v>
      </c>
      <c r="H66" s="38">
        <v>3.1</v>
      </c>
      <c r="I66" s="44">
        <v>14765</v>
      </c>
      <c r="J66" s="44">
        <v>14941</v>
      </c>
      <c r="K66" s="66">
        <v>7.2999999999999995E-2</v>
      </c>
      <c r="L66" s="38">
        <f>J66*(1-K66)</f>
        <v>13850.307000000001</v>
      </c>
      <c r="M66" s="29">
        <v>0.72</v>
      </c>
      <c r="N66" s="26">
        <f>L66*M66</f>
        <v>9972.2210400000004</v>
      </c>
      <c r="O66" s="40">
        <v>0.249</v>
      </c>
      <c r="P66" s="26">
        <f>L66*O66</f>
        <v>3448.726443</v>
      </c>
      <c r="Q66" s="40">
        <v>3.1E-2</v>
      </c>
      <c r="R66" s="26">
        <f>L66*Q66</f>
        <v>429.35951700000004</v>
      </c>
      <c r="S66" s="40">
        <v>0.19800000000000001</v>
      </c>
      <c r="T66" s="26">
        <f>L66*S66</f>
        <v>2742.3607860000002</v>
      </c>
      <c r="U66" s="40">
        <v>0.51500000000000001</v>
      </c>
      <c r="V66" s="26">
        <f>L66*U66</f>
        <v>7132.9081050000004</v>
      </c>
      <c r="W66" s="40">
        <v>0.41</v>
      </c>
      <c r="X66" s="26">
        <f>W66*L66</f>
        <v>5678.6258699999998</v>
      </c>
      <c r="Y66" s="48">
        <v>3.2499999999999999E-3</v>
      </c>
      <c r="Z66" s="18">
        <f>L66*Y66</f>
        <v>45.013497749999999</v>
      </c>
      <c r="AA66" s="28">
        <f>IF(J66&gt;0,(AC66+AM66)/J66,0)</f>
        <v>3.298890059567633E-3</v>
      </c>
      <c r="AB66" s="48">
        <v>3.4000000000000002E-4</v>
      </c>
      <c r="AC66" s="38">
        <f>AB66*L66</f>
        <v>4.7091043800000003</v>
      </c>
      <c r="AD66" s="29">
        <v>0.22420000000000001</v>
      </c>
      <c r="AE66" s="42">
        <f>AH66*(1-AK66)*AD66</f>
        <v>44.759288000000005</v>
      </c>
      <c r="AF66" s="29">
        <f>IF(AND(AD66&gt;0,AB66&gt;0,Y66&gt;0),((Y66-AB66)*AD66)/((AD66-AB66)*Y66),0)</f>
        <v>0.8967445312661072</v>
      </c>
      <c r="AG66" s="30">
        <f t="shared" si="2"/>
        <v>0.89830280112567007</v>
      </c>
      <c r="AH66" s="44">
        <v>217</v>
      </c>
      <c r="AI66" s="168">
        <v>217.83600000000001</v>
      </c>
      <c r="AJ66" s="176"/>
      <c r="AK66" s="66">
        <v>0.08</v>
      </c>
      <c r="AL66" s="67">
        <v>0.2233</v>
      </c>
      <c r="AM66" s="42">
        <f t="shared" si="1"/>
        <v>44.579612000000004</v>
      </c>
      <c r="AN66" s="18">
        <v>1.6</v>
      </c>
      <c r="AO66" s="18"/>
      <c r="AP66" s="122">
        <f>AP65+AH66-AO66</f>
        <v>1777.9999999999986</v>
      </c>
      <c r="AQ66" s="123"/>
      <c r="AR66" s="44"/>
      <c r="AS66" s="49"/>
      <c r="AT66" s="42"/>
      <c r="AU66" s="42"/>
      <c r="AV66" s="42"/>
      <c r="AW66" s="42"/>
    </row>
    <row r="67" spans="1:49" s="22" customFormat="1" ht="13.5" thickBot="1" x14ac:dyDescent="0.25">
      <c r="A67" s="198"/>
      <c r="B67" s="50" t="s">
        <v>38</v>
      </c>
      <c r="C67" s="51"/>
      <c r="D67" s="52">
        <f>SUM(D64:D66)</f>
        <v>52085</v>
      </c>
      <c r="E67" s="68"/>
      <c r="F67" s="52">
        <f>SUM(F64:F66)</f>
        <v>45543</v>
      </c>
      <c r="G67" s="53"/>
      <c r="H67" s="69"/>
      <c r="I67" s="52">
        <f>SUM(I64:I66)</f>
        <v>45167</v>
      </c>
      <c r="J67" s="52">
        <f>SUM(J64:J66)</f>
        <v>45114</v>
      </c>
      <c r="K67" s="21">
        <f>IF(J67&gt;0,(J64*K64+J65*K65+J66*K66)/J67,0)</f>
        <v>7.4340226980538188E-2</v>
      </c>
      <c r="L67" s="53">
        <f>L64+L65+L66</f>
        <v>41760.215000000004</v>
      </c>
      <c r="M67" s="54">
        <f>IF(L67&gt;0,N67/L67,0)</f>
        <v>0.67983588120894489</v>
      </c>
      <c r="N67" s="55">
        <f>N64+N65+N66</f>
        <v>28390.092564000002</v>
      </c>
      <c r="O67" s="21">
        <f>IF(L67&gt;0,P67/L67,0)</f>
        <v>0.19157514411743329</v>
      </c>
      <c r="P67" s="55">
        <f>P64+P65+P66</f>
        <v>8000.2192070000001</v>
      </c>
      <c r="Q67" s="21">
        <f>IF(L67&gt;0,R67/L67,0)</f>
        <v>0.12858897467362176</v>
      </c>
      <c r="R67" s="55">
        <f>R64+R65+R66</f>
        <v>5369.9032290000005</v>
      </c>
      <c r="S67" s="21">
        <f>IF(L67&gt;0,T67/L67,0)</f>
        <v>0.20033200992858868</v>
      </c>
      <c r="T67" s="55">
        <f>T64+T65+T66</f>
        <v>8365.9078059999993</v>
      </c>
      <c r="U67" s="21">
        <f>IF(L67&gt;0,V67/L67,0)</f>
        <v>0.51334806089959073</v>
      </c>
      <c r="V67" s="55">
        <f>V64+V65+V66</f>
        <v>21437.525393000004</v>
      </c>
      <c r="W67" s="21">
        <f>IF(L67&gt;0,X67/L67,0)</f>
        <v>0.40665179501590204</v>
      </c>
      <c r="X67" s="55">
        <f>X64+X65+X66</f>
        <v>16981.866389999999</v>
      </c>
      <c r="Y67" s="56">
        <f>IF(L67&gt;0,Z67/L67,0)</f>
        <v>3.270076192615387E-3</v>
      </c>
      <c r="Z67" s="57">
        <f>SUM(Z64:Z66)</f>
        <v>136.55908486999999</v>
      </c>
      <c r="AA67" s="63">
        <f>IF(L67&gt;0,(AA64*L64+AA65*L65+AA66*L66)/L67,0)</f>
        <v>3.2940076669255654E-3</v>
      </c>
      <c r="AB67" s="56">
        <f>IF(J67&gt;0,(J64*AB64+J65*AB65+J66*AB66)/J67,0)</f>
        <v>3.2327525823469435E-4</v>
      </c>
      <c r="AC67" s="53">
        <f>SUM(AC64:AC66)</f>
        <v>13.50099762</v>
      </c>
      <c r="AD67" s="54">
        <f>IF(J67&gt;0,(J64*AD64+J65*AD65+J66*AD66)/J67,0)</f>
        <v>0.22393359710954472</v>
      </c>
      <c r="AE67" s="59">
        <f>SUM(AE64:AE66)</f>
        <v>134.07497850000001</v>
      </c>
      <c r="AF67" s="54">
        <f>IF(AND(Z67&gt;0),((Z64*AF64+Z65*AF65+Z66*AF66)/Z67),0)</f>
        <v>0.90243702958736616</v>
      </c>
      <c r="AG67" s="58">
        <f t="shared" si="2"/>
        <v>0.90315333076019966</v>
      </c>
      <c r="AH67" s="52">
        <f>SUM(AH64:AH66)</f>
        <v>652</v>
      </c>
      <c r="AI67" s="169">
        <f>SUM(AI64:AI66)</f>
        <v>653.55400000000009</v>
      </c>
      <c r="AJ67" s="177">
        <f>(AI67+AJ63)-AO67</f>
        <v>1952.6429999999982</v>
      </c>
      <c r="AK67" s="21">
        <f>IF(AH67&gt;0,(AK64*AH64+AK65*AH65+AK66*AH66)/AH67,0)</f>
        <v>8.1664110429447864E-2</v>
      </c>
      <c r="AL67" s="54">
        <f>IF(J67&gt;0,(AL64*J64+AL65*J65+AL66*J66)/J67,0)</f>
        <v>0.22567693620605578</v>
      </c>
      <c r="AM67" s="59">
        <f>SUM(AM64:AM66)</f>
        <v>135.10419450000001</v>
      </c>
      <c r="AN67" s="70"/>
      <c r="AO67" s="57">
        <f>SUM(AO64:AO66)</f>
        <v>0</v>
      </c>
      <c r="AP67" s="124"/>
      <c r="AQ67" s="125">
        <f>AP66</f>
        <v>1777.9999999999986</v>
      </c>
      <c r="AR67" s="52">
        <f>SUM(AR64:AR66)</f>
        <v>0</v>
      </c>
      <c r="AS67" s="71"/>
      <c r="AT67" s="72"/>
      <c r="AU67" s="72"/>
      <c r="AV67" s="72"/>
      <c r="AW67" s="72"/>
    </row>
    <row r="68" spans="1:49" x14ac:dyDescent="0.2">
      <c r="A68" s="196">
        <v>17</v>
      </c>
      <c r="B68" s="23">
        <v>1</v>
      </c>
      <c r="C68" s="11" t="s">
        <v>54</v>
      </c>
      <c r="D68" s="12">
        <v>6260</v>
      </c>
      <c r="E68" s="12">
        <v>2</v>
      </c>
      <c r="F68" s="12">
        <v>8362</v>
      </c>
      <c r="G68" s="13">
        <v>0.9</v>
      </c>
      <c r="H68" s="13">
        <v>3</v>
      </c>
      <c r="I68" s="12">
        <v>8142</v>
      </c>
      <c r="J68" s="12">
        <v>15001</v>
      </c>
      <c r="K68" s="14">
        <v>7.3999999999999996E-2</v>
      </c>
      <c r="L68" s="25">
        <f>J68*(1-K68)</f>
        <v>13890.926000000001</v>
      </c>
      <c r="M68" s="15">
        <v>0.72399999999999998</v>
      </c>
      <c r="N68" s="26">
        <f>L68*M68</f>
        <v>10057.030424</v>
      </c>
      <c r="O68" s="14">
        <v>0.14399999999999999</v>
      </c>
      <c r="P68" s="26">
        <f>L68*O68</f>
        <v>2000.2933439999999</v>
      </c>
      <c r="Q68" s="16">
        <v>0.13200000000000001</v>
      </c>
      <c r="R68" s="26">
        <f>L68*Q68</f>
        <v>1833.6022320000002</v>
      </c>
      <c r="S68" s="16">
        <v>0.20799999999999999</v>
      </c>
      <c r="T68" s="26">
        <f>L68*S68</f>
        <v>2889.3126080000002</v>
      </c>
      <c r="U68" s="16">
        <v>0.51400000000000001</v>
      </c>
      <c r="V68" s="26">
        <f>L68*U68</f>
        <v>7139.9359640000011</v>
      </c>
      <c r="W68" s="16">
        <v>0.41</v>
      </c>
      <c r="X68" s="26">
        <f>W68*L68</f>
        <v>5695.2796600000001</v>
      </c>
      <c r="Y68" s="17">
        <v>3.2499999999999999E-3</v>
      </c>
      <c r="Z68" s="61">
        <f>L68*Y68</f>
        <v>45.145509500000003</v>
      </c>
      <c r="AA68" s="28">
        <f>IF(J68&gt;0,(AC68+AM68)/J68,0)</f>
        <v>3.1934130591293919E-3</v>
      </c>
      <c r="AB68" s="17">
        <v>3.5E-4</v>
      </c>
      <c r="AC68" s="25">
        <f>AB68*L68</f>
        <v>4.8618241000000006</v>
      </c>
      <c r="AD68" s="141">
        <v>0.21540000000000001</v>
      </c>
      <c r="AE68" s="31">
        <f>AH68*(1-AK68)*AD68</f>
        <v>41.631650400000005</v>
      </c>
      <c r="AF68" s="29">
        <f>IF(AND(AD68&gt;0,AB68&gt;0,Y68&gt;0),((Y68-AB68)*AD68)/((AD68-AB68)*Y68),0)</f>
        <v>0.89375994849140616</v>
      </c>
      <c r="AG68" s="62">
        <f t="shared" ref="AG68:AG99" si="3">IF(AND(AA68&gt;0,AL68&gt;0,AB68&gt;0),((AL68*(AA68-AB68))/(AA68*(AL68-AB68))),0)</f>
        <v>0.8918009691761547</v>
      </c>
      <c r="AH68" s="12">
        <v>211</v>
      </c>
      <c r="AI68" s="170">
        <v>211.55</v>
      </c>
      <c r="AJ68" s="174"/>
      <c r="AK68" s="14">
        <v>8.4000000000000005E-2</v>
      </c>
      <c r="AL68" s="15">
        <v>0.22270000000000001</v>
      </c>
      <c r="AM68" s="31">
        <f t="shared" si="1"/>
        <v>43.042565200000006</v>
      </c>
      <c r="AN68" s="19">
        <v>1.65</v>
      </c>
      <c r="AO68" s="19">
        <v>1203.82</v>
      </c>
      <c r="AP68" s="119">
        <f>AP66+AH68-AO68</f>
        <v>785.1799999999987</v>
      </c>
      <c r="AQ68" s="120"/>
      <c r="AR68" s="12"/>
      <c r="AS68" s="32"/>
      <c r="AT68" s="20"/>
      <c r="AU68" s="20"/>
      <c r="AV68" s="20"/>
      <c r="AW68" s="20"/>
    </row>
    <row r="69" spans="1:49" x14ac:dyDescent="0.2">
      <c r="A69" s="197"/>
      <c r="B69" s="34">
        <v>2</v>
      </c>
      <c r="C69" s="47" t="s">
        <v>51</v>
      </c>
      <c r="D69" s="35">
        <v>19858</v>
      </c>
      <c r="E69" s="44">
        <v>3</v>
      </c>
      <c r="F69" s="35">
        <v>14561</v>
      </c>
      <c r="G69" s="36">
        <v>0.8</v>
      </c>
      <c r="H69" s="38">
        <v>3.5</v>
      </c>
      <c r="I69" s="35">
        <v>14436</v>
      </c>
      <c r="J69" s="35">
        <v>14815</v>
      </c>
      <c r="K69" s="66">
        <v>7.0000000000000007E-2</v>
      </c>
      <c r="L69" s="38">
        <f>J69*(1-K69)</f>
        <v>13777.949999999999</v>
      </c>
      <c r="M69" s="39">
        <v>0.68300000000000005</v>
      </c>
      <c r="N69" s="26">
        <f>L69*M69</f>
        <v>9410.3398500000003</v>
      </c>
      <c r="O69" s="37">
        <v>8.8999999999999996E-2</v>
      </c>
      <c r="P69" s="26">
        <f>L69*O69</f>
        <v>1226.2375499999998</v>
      </c>
      <c r="Q69" s="40">
        <v>0.22800000000000001</v>
      </c>
      <c r="R69" s="26">
        <f>L69*Q69</f>
        <v>3141.3725999999997</v>
      </c>
      <c r="S69" s="40">
        <v>0.20699999999999999</v>
      </c>
      <c r="T69" s="26">
        <f>L69*S69</f>
        <v>2852.0356499999998</v>
      </c>
      <c r="U69" s="40">
        <v>0.51900000000000002</v>
      </c>
      <c r="V69" s="26">
        <f>L69*U69</f>
        <v>7150.75605</v>
      </c>
      <c r="W69" s="40">
        <v>0.4</v>
      </c>
      <c r="X69" s="26">
        <f>W69*L69</f>
        <v>5511.18</v>
      </c>
      <c r="Y69" s="41">
        <v>3.1900000000000001E-3</v>
      </c>
      <c r="Z69" s="18">
        <f>L69*Y69</f>
        <v>43.951660499999996</v>
      </c>
      <c r="AA69" s="28">
        <f>IF(J69&gt;0,(AC69+AM69)/J69,0)</f>
        <v>3.1801969287883901E-3</v>
      </c>
      <c r="AB69" s="41">
        <v>3.3E-4</v>
      </c>
      <c r="AC69" s="38">
        <f>AB69*L69</f>
        <v>4.5467234999999997</v>
      </c>
      <c r="AD69" s="29">
        <v>0.2195</v>
      </c>
      <c r="AE69" s="42">
        <f>AH69*(1-AK69)*AD69</f>
        <v>41.619833999999997</v>
      </c>
      <c r="AF69" s="29">
        <f>IF(AND(AD69&gt;0,AB69&gt;0,Y69&gt;0),((Y69-AB69)*AD69)/((AD69-AB69)*Y69),0)</f>
        <v>0.89790164460590338</v>
      </c>
      <c r="AG69" s="30">
        <f t="shared" si="3"/>
        <v>0.89755218285219618</v>
      </c>
      <c r="AH69" s="35">
        <v>207</v>
      </c>
      <c r="AI69" s="167">
        <v>207.52099999999999</v>
      </c>
      <c r="AJ69" s="175"/>
      <c r="AK69" s="66">
        <v>8.4000000000000005E-2</v>
      </c>
      <c r="AL69" s="67">
        <v>0.22450000000000001</v>
      </c>
      <c r="AM69" s="42">
        <f t="shared" si="1"/>
        <v>42.567894000000003</v>
      </c>
      <c r="AN69" s="18">
        <v>1.65</v>
      </c>
      <c r="AO69" s="18"/>
      <c r="AP69" s="122">
        <f>AP68+AH69-AO69</f>
        <v>992.1799999999987</v>
      </c>
      <c r="AQ69" s="123"/>
      <c r="AR69" s="44"/>
      <c r="AS69" s="49"/>
      <c r="AT69" s="42"/>
      <c r="AU69" s="42"/>
      <c r="AV69" s="42"/>
      <c r="AW69" s="42"/>
    </row>
    <row r="70" spans="1:49" x14ac:dyDescent="0.2">
      <c r="A70" s="197"/>
      <c r="B70" s="34">
        <v>3</v>
      </c>
      <c r="C70" s="11" t="s">
        <v>50</v>
      </c>
      <c r="D70" s="44">
        <v>20182</v>
      </c>
      <c r="E70" s="44">
        <v>1</v>
      </c>
      <c r="F70" s="44">
        <v>17815</v>
      </c>
      <c r="G70" s="38">
        <v>0.8</v>
      </c>
      <c r="H70" s="38">
        <v>3.5</v>
      </c>
      <c r="I70" s="44">
        <v>17482</v>
      </c>
      <c r="J70" s="44">
        <v>14847</v>
      </c>
      <c r="K70" s="66">
        <v>7.0999999999999994E-2</v>
      </c>
      <c r="L70" s="38">
        <f>J70*(1-K70)</f>
        <v>13792.863000000001</v>
      </c>
      <c r="M70" s="29">
        <v>0.70799999999999996</v>
      </c>
      <c r="N70" s="26">
        <f>L70*M70</f>
        <v>9765.3470040000011</v>
      </c>
      <c r="O70" s="40">
        <v>0.247</v>
      </c>
      <c r="P70" s="26">
        <f>L70*O70</f>
        <v>3406.8371610000004</v>
      </c>
      <c r="Q70" s="40">
        <v>4.4999999999999998E-2</v>
      </c>
      <c r="R70" s="26">
        <f>L70*Q70</f>
        <v>620.67883500000005</v>
      </c>
      <c r="S70" s="40">
        <v>0.20399999999999999</v>
      </c>
      <c r="T70" s="26">
        <f>L70*S70</f>
        <v>2813.744052</v>
      </c>
      <c r="U70" s="40">
        <v>0.497</v>
      </c>
      <c r="V70" s="26">
        <f>L70*U70</f>
        <v>6855.0529110000007</v>
      </c>
      <c r="W70" s="40">
        <v>0.4</v>
      </c>
      <c r="X70" s="26">
        <f>W70*L70</f>
        <v>5517.1452000000008</v>
      </c>
      <c r="Y70" s="48">
        <v>3.13E-3</v>
      </c>
      <c r="Z70" s="18">
        <f>L70*Y70</f>
        <v>43.171661190000002</v>
      </c>
      <c r="AA70" s="28">
        <f>IF(J70&gt;0,(AC70+AM70)/J70,0)</f>
        <v>3.0593829662558087E-3</v>
      </c>
      <c r="AB70" s="48">
        <v>2.9999999999999997E-4</v>
      </c>
      <c r="AC70" s="38">
        <f>AB70*L70</f>
        <v>4.1378589000000003</v>
      </c>
      <c r="AD70" s="29">
        <v>0.22520000000000001</v>
      </c>
      <c r="AE70" s="42">
        <f>AH70*(1-AK70)*AD70</f>
        <v>41.211600000000004</v>
      </c>
      <c r="AF70" s="29">
        <f>IF(AND(AD70&gt;0,AB70&gt;0,Y70&gt;0),((Y70-AB70)*AD70)/((AD70-AB70)*Y70),0)</f>
        <v>0.90535942847158202</v>
      </c>
      <c r="AG70" s="30">
        <f t="shared" si="3"/>
        <v>0.90314199790685856</v>
      </c>
      <c r="AH70" s="44">
        <v>200</v>
      </c>
      <c r="AI70" s="168">
        <v>199.797</v>
      </c>
      <c r="AJ70" s="176"/>
      <c r="AK70" s="66">
        <v>8.5000000000000006E-2</v>
      </c>
      <c r="AL70" s="67">
        <v>0.22559999999999999</v>
      </c>
      <c r="AM70" s="42">
        <f t="shared" si="1"/>
        <v>41.284799999999997</v>
      </c>
      <c r="AN70" s="18">
        <v>1.6</v>
      </c>
      <c r="AO70" s="18"/>
      <c r="AP70" s="122">
        <f>AP69+AH70-AO70</f>
        <v>1192.1799999999987</v>
      </c>
      <c r="AQ70" s="123"/>
      <c r="AR70" s="44"/>
      <c r="AS70" s="49"/>
      <c r="AT70" s="42"/>
      <c r="AU70" s="42"/>
      <c r="AV70" s="42"/>
      <c r="AW70" s="42"/>
    </row>
    <row r="71" spans="1:49" s="22" customFormat="1" ht="13.5" thickBot="1" x14ac:dyDescent="0.25">
      <c r="A71" s="198"/>
      <c r="B71" s="50" t="s">
        <v>38</v>
      </c>
      <c r="C71" s="51"/>
      <c r="D71" s="52">
        <f>SUM(D68:D70)</f>
        <v>46300</v>
      </c>
      <c r="E71" s="68"/>
      <c r="F71" s="52">
        <f>SUM(F68:F70)</f>
        <v>40738</v>
      </c>
      <c r="G71" s="53"/>
      <c r="H71" s="69"/>
      <c r="I71" s="52">
        <f>SUM(I68:I70)</f>
        <v>40060</v>
      </c>
      <c r="J71" s="52">
        <f>SUM(J68:J70)</f>
        <v>44663</v>
      </c>
      <c r="K71" s="21">
        <f>IF(J71&gt;0,(J68*K68+J69*K69+J70*K70)/J71,0)</f>
        <v>7.1675906231108519E-2</v>
      </c>
      <c r="L71" s="53">
        <f>L68+L69+L70</f>
        <v>41461.739000000001</v>
      </c>
      <c r="M71" s="54">
        <f>IF(L71&gt;0,N71/L71,0)</f>
        <v>0.70505285072582224</v>
      </c>
      <c r="N71" s="55">
        <f>N68+N69+N70</f>
        <v>29232.717278000004</v>
      </c>
      <c r="O71" s="21">
        <f>IF(L71&gt;0,P71/L71,0)</f>
        <v>0.15998769504096294</v>
      </c>
      <c r="P71" s="55">
        <f>P68+P69+P70</f>
        <v>6633.3680549999999</v>
      </c>
      <c r="Q71" s="21">
        <f>IF(L71&gt;0,R71/L71,0)</f>
        <v>0.13495945423321484</v>
      </c>
      <c r="R71" s="55">
        <f>R68+R69+R70</f>
        <v>5595.6536669999996</v>
      </c>
      <c r="S71" s="21">
        <f>IF(L71&gt;0,T71/L71,0)</f>
        <v>0.20633703545333687</v>
      </c>
      <c r="T71" s="55">
        <f>T68+T69+T70</f>
        <v>8555.09231</v>
      </c>
      <c r="U71" s="21">
        <f>IF(L71&gt;0,V71/L71,0)</f>
        <v>0.51000622344856295</v>
      </c>
      <c r="V71" s="55">
        <f>V68+V69+V70</f>
        <v>21145.744924999999</v>
      </c>
      <c r="W71" s="21">
        <f>IF(L71&gt;0,X71/L71,0)</f>
        <v>0.40335029989938431</v>
      </c>
      <c r="X71" s="55">
        <f>X68+X69+X70</f>
        <v>16723.604859999999</v>
      </c>
      <c r="Y71" s="56">
        <f>IF(L71&gt;0,Z71/L71,0)</f>
        <v>3.190141908664275E-3</v>
      </c>
      <c r="Z71" s="57">
        <f>SUM(Z68:Z70)</f>
        <v>132.26883119000001</v>
      </c>
      <c r="AA71" s="63">
        <f>IF(L71&gt;0,(AA68*L68+AA69*L69+AA70*L70)/L71,0)</f>
        <v>3.1444341706193266E-3</v>
      </c>
      <c r="AB71" s="56">
        <f>IF(J71&gt;0,(J68*AB68+J69*AB69+J70*AB70)/J71,0)</f>
        <v>3.2674473277657121E-4</v>
      </c>
      <c r="AC71" s="53">
        <f>SUM(AC68:AC70)</f>
        <v>13.5464065</v>
      </c>
      <c r="AD71" s="54">
        <f>IF(J71&gt;0,(J68*AD68+J69*AD69+J70*AD70)/J71,0)</f>
        <v>0.2200177395159304</v>
      </c>
      <c r="AE71" s="59">
        <f>SUM(AE68:AE70)</f>
        <v>124.46308440000001</v>
      </c>
      <c r="AF71" s="54">
        <f>IF(AND(Z71&gt;0),((Z68*AF68+Z69*AF69+Z70*AF70)/Z71),0)</f>
        <v>0.89892218690434</v>
      </c>
      <c r="AG71" s="58">
        <f t="shared" si="3"/>
        <v>0.89739539835971827</v>
      </c>
      <c r="AH71" s="52">
        <f>SUM(AH68:AH70)</f>
        <v>618</v>
      </c>
      <c r="AI71" s="169">
        <f>SUM(AI68:AI70)</f>
        <v>618.86800000000005</v>
      </c>
      <c r="AJ71" s="177">
        <f>(AI71+AJ67)-AO71</f>
        <v>1367.6909999999982</v>
      </c>
      <c r="AK71" s="21">
        <f>IF(AH71&gt;0,(AK68*AH68+AK69*AH69+AK70*AH70)/AH71,0)</f>
        <v>8.4323624595469257E-2</v>
      </c>
      <c r="AL71" s="54">
        <f>IF(J71&gt;0,(AL68*J68+AL69*J69+AL70*J70)/J71,0)</f>
        <v>0.22426109755278423</v>
      </c>
      <c r="AM71" s="59">
        <f>SUM(AM68:AM70)</f>
        <v>126.8952592</v>
      </c>
      <c r="AN71" s="70"/>
      <c r="AO71" s="57">
        <f>SUM(AO68:AO70)</f>
        <v>1203.82</v>
      </c>
      <c r="AP71" s="124"/>
      <c r="AQ71" s="125">
        <f>AP70</f>
        <v>1192.1799999999987</v>
      </c>
      <c r="AR71" s="52">
        <f>SUM(AR68:AR70)</f>
        <v>0</v>
      </c>
      <c r="AS71" s="71"/>
      <c r="AT71" s="72"/>
      <c r="AU71" s="72"/>
      <c r="AV71" s="72"/>
      <c r="AW71" s="72"/>
    </row>
    <row r="72" spans="1:49" x14ac:dyDescent="0.2">
      <c r="A72" s="196">
        <v>18</v>
      </c>
      <c r="B72" s="23">
        <v>1</v>
      </c>
      <c r="C72" s="11" t="s">
        <v>54</v>
      </c>
      <c r="D72" s="12">
        <v>6106</v>
      </c>
      <c r="E72" s="12">
        <v>1</v>
      </c>
      <c r="F72" s="12">
        <v>10212</v>
      </c>
      <c r="G72" s="13">
        <v>0.7</v>
      </c>
      <c r="H72" s="13">
        <v>4</v>
      </c>
      <c r="I72" s="12">
        <v>9468</v>
      </c>
      <c r="J72" s="12">
        <v>14895</v>
      </c>
      <c r="K72" s="14">
        <v>7.2999999999999995E-2</v>
      </c>
      <c r="L72" s="25">
        <f>J72*(1-K72)</f>
        <v>13807.665000000001</v>
      </c>
      <c r="M72" s="15">
        <v>0.74099999999999999</v>
      </c>
      <c r="N72" s="26">
        <f>L72*M72</f>
        <v>10231.479765</v>
      </c>
      <c r="O72" s="14">
        <v>0.108</v>
      </c>
      <c r="P72" s="26">
        <f>L72*O72</f>
        <v>1491.2278200000001</v>
      </c>
      <c r="Q72" s="16">
        <v>0.151</v>
      </c>
      <c r="R72" s="26">
        <f>L72*Q72</f>
        <v>2084.9574149999999</v>
      </c>
      <c r="S72" s="16">
        <v>0.21</v>
      </c>
      <c r="T72" s="26">
        <f>L72*S72</f>
        <v>2899.6096499999999</v>
      </c>
      <c r="U72" s="16">
        <v>0.5</v>
      </c>
      <c r="V72" s="26">
        <f>L72*U72</f>
        <v>6903.8325000000004</v>
      </c>
      <c r="W72" s="16">
        <v>0.4</v>
      </c>
      <c r="X72" s="26">
        <f>W72*L72</f>
        <v>5523.0660000000007</v>
      </c>
      <c r="Y72" s="17">
        <v>3.13E-3</v>
      </c>
      <c r="Z72" s="61">
        <f>L72*Y72</f>
        <v>43.21799145</v>
      </c>
      <c r="AA72" s="28">
        <f>IF(J72&gt;0,(AC72+AM72)/J72,0)</f>
        <v>3.0626310708291374E-3</v>
      </c>
      <c r="AB72" s="17">
        <v>2.7999999999999998E-4</v>
      </c>
      <c r="AC72" s="25">
        <f>AB72*L72</f>
        <v>3.8661461999999998</v>
      </c>
      <c r="AD72" s="141">
        <v>0.224</v>
      </c>
      <c r="AE72" s="31">
        <f>AH72*(1-AK72)*AD72</f>
        <v>40.259968000000001</v>
      </c>
      <c r="AF72" s="29">
        <f>IF(AND(AD72&gt;0,AB72&gt;0,Y72&gt;0),((Y72-AB72)*AD72)/((AD72-AB72)*Y72),0)</f>
        <v>0.91168273440842584</v>
      </c>
      <c r="AG72" s="62">
        <f t="shared" si="3"/>
        <v>0.90967180334626774</v>
      </c>
      <c r="AH72" s="12">
        <v>196</v>
      </c>
      <c r="AI72" s="170">
        <v>196.07</v>
      </c>
      <c r="AJ72" s="174"/>
      <c r="AK72" s="14">
        <v>8.3000000000000004E-2</v>
      </c>
      <c r="AL72" s="15">
        <v>0.23230000000000001</v>
      </c>
      <c r="AM72" s="31">
        <f t="shared" ref="AM72:AM78" si="4">AH72*(1-AK72)*AL72</f>
        <v>41.751743599999998</v>
      </c>
      <c r="AN72" s="19">
        <v>1.65</v>
      </c>
      <c r="AO72" s="19">
        <v>499.32</v>
      </c>
      <c r="AP72" s="119">
        <f>AP70+AH72-AO72</f>
        <v>888.85999999999876</v>
      </c>
      <c r="AQ72" s="120"/>
      <c r="AR72" s="12"/>
      <c r="AS72" s="32"/>
      <c r="AT72" s="20"/>
      <c r="AU72" s="20"/>
      <c r="AV72" s="20"/>
      <c r="AW72" s="20"/>
    </row>
    <row r="73" spans="1:49" x14ac:dyDescent="0.2">
      <c r="A73" s="197"/>
      <c r="B73" s="34">
        <v>2</v>
      </c>
      <c r="C73" s="47" t="s">
        <v>51</v>
      </c>
      <c r="D73" s="35">
        <v>19097</v>
      </c>
      <c r="E73" s="44">
        <v>3</v>
      </c>
      <c r="F73" s="35">
        <v>14581</v>
      </c>
      <c r="G73" s="36">
        <v>0.4</v>
      </c>
      <c r="H73" s="38">
        <v>3.9</v>
      </c>
      <c r="I73" s="35">
        <v>14668</v>
      </c>
      <c r="J73" s="35">
        <v>14750</v>
      </c>
      <c r="K73" s="66">
        <v>7.0000000000000007E-2</v>
      </c>
      <c r="L73" s="38">
        <f>J73*(1-K73)</f>
        <v>13717.499999999998</v>
      </c>
      <c r="M73" s="39">
        <v>0.70899999999999996</v>
      </c>
      <c r="N73" s="26">
        <f>L73*M73</f>
        <v>9725.7074999999986</v>
      </c>
      <c r="O73" s="37">
        <v>9.9000000000000005E-2</v>
      </c>
      <c r="P73" s="26">
        <f>L73*O73</f>
        <v>1358.0324999999998</v>
      </c>
      <c r="Q73" s="40">
        <v>0.192</v>
      </c>
      <c r="R73" s="26">
        <f>L73*Q73</f>
        <v>2633.7599999999998</v>
      </c>
      <c r="S73" s="40">
        <v>0.214</v>
      </c>
      <c r="T73" s="26">
        <f>L73*S73</f>
        <v>2935.5449999999996</v>
      </c>
      <c r="U73" s="40">
        <v>0.505</v>
      </c>
      <c r="V73" s="26">
        <f>L73*U73</f>
        <v>6927.3374999999987</v>
      </c>
      <c r="W73" s="40">
        <v>0.4</v>
      </c>
      <c r="X73" s="26">
        <f>W73*L73</f>
        <v>5487</v>
      </c>
      <c r="Y73" s="41">
        <v>3.0999999999999999E-3</v>
      </c>
      <c r="Z73" s="18">
        <f>L73*Y73</f>
        <v>42.524249999999995</v>
      </c>
      <c r="AA73" s="28">
        <f>IF(J73&gt;0,(AC73+AM73)/J73,0)</f>
        <v>3.0798897220338981E-3</v>
      </c>
      <c r="AB73" s="41">
        <v>2.7E-4</v>
      </c>
      <c r="AC73" s="38">
        <f>AB73*L73</f>
        <v>3.7037249999999995</v>
      </c>
      <c r="AD73" s="29">
        <v>0.2218</v>
      </c>
      <c r="AE73" s="42">
        <f>AH73*(1-AK73)*AD73</f>
        <v>40.342314799999997</v>
      </c>
      <c r="AF73" s="29">
        <f>IF(AND(AD73&gt;0,AB73&gt;0,Y73&gt;0),((Y73-AB73)*AD73)/((AD73-AB73)*Y73),0)</f>
        <v>0.91401586910969612</v>
      </c>
      <c r="AG73" s="30">
        <f t="shared" si="3"/>
        <v>0.91340959147466927</v>
      </c>
      <c r="AH73" s="35">
        <v>199</v>
      </c>
      <c r="AI73" s="167">
        <v>199.63</v>
      </c>
      <c r="AJ73" s="175"/>
      <c r="AK73" s="66">
        <v>8.5999999999999993E-2</v>
      </c>
      <c r="AL73" s="67">
        <v>0.22939999999999999</v>
      </c>
      <c r="AM73" s="42">
        <f t="shared" si="4"/>
        <v>41.7246484</v>
      </c>
      <c r="AN73" s="18">
        <v>1.65</v>
      </c>
      <c r="AO73" s="18"/>
      <c r="AP73" s="122">
        <f>AP72+AH73-AO73</f>
        <v>1087.8599999999988</v>
      </c>
      <c r="AQ73" s="123"/>
      <c r="AR73" s="44"/>
      <c r="AS73" s="49"/>
      <c r="AT73" s="42"/>
      <c r="AU73" s="42"/>
      <c r="AV73" s="42"/>
      <c r="AW73" s="42"/>
    </row>
    <row r="74" spans="1:49" x14ac:dyDescent="0.2">
      <c r="A74" s="197"/>
      <c r="B74" s="34">
        <v>3</v>
      </c>
      <c r="C74" s="11" t="s">
        <v>49</v>
      </c>
      <c r="D74" s="44">
        <v>19197</v>
      </c>
      <c r="E74" s="44">
        <v>1</v>
      </c>
      <c r="F74" s="44">
        <v>15144</v>
      </c>
      <c r="G74" s="38">
        <v>0.7</v>
      </c>
      <c r="H74" s="38">
        <v>3.3</v>
      </c>
      <c r="I74" s="44">
        <v>14782</v>
      </c>
      <c r="J74" s="44">
        <v>14692</v>
      </c>
      <c r="K74" s="66">
        <v>7.0999999999999994E-2</v>
      </c>
      <c r="L74" s="38">
        <f>J74*(1-K74)</f>
        <v>13648.868</v>
      </c>
      <c r="M74" s="29">
        <v>0.79200000000000004</v>
      </c>
      <c r="N74" s="26">
        <f>L74*M74</f>
        <v>10809.903456</v>
      </c>
      <c r="O74" s="40">
        <v>0.18</v>
      </c>
      <c r="P74" s="26">
        <f>L74*O74</f>
        <v>2456.7962400000001</v>
      </c>
      <c r="Q74" s="40">
        <v>2.8000000000000001E-2</v>
      </c>
      <c r="R74" s="26">
        <f>L74*Q74</f>
        <v>382.16830400000003</v>
      </c>
      <c r="S74" s="40">
        <v>0.20899999999999999</v>
      </c>
      <c r="T74" s="26">
        <f>L74*S74</f>
        <v>2852.6134120000002</v>
      </c>
      <c r="U74" s="40">
        <v>0.50800000000000001</v>
      </c>
      <c r="V74" s="26">
        <f>L74*U74</f>
        <v>6933.6249440000001</v>
      </c>
      <c r="W74" s="40">
        <v>0.41</v>
      </c>
      <c r="X74" s="26">
        <f>W74*L74</f>
        <v>5596.0358799999995</v>
      </c>
      <c r="Y74" s="48">
        <v>3.0899999999999999E-3</v>
      </c>
      <c r="Z74" s="18">
        <f>L74*Y74</f>
        <v>42.175002120000002</v>
      </c>
      <c r="AA74" s="28">
        <f>IF(J74&gt;0,(AC74+AM74)/J74,0)</f>
        <v>2.8353221372175337E-3</v>
      </c>
      <c r="AB74" s="48">
        <v>2.7999999999999998E-4</v>
      </c>
      <c r="AC74" s="38">
        <f>AB74*L74</f>
        <v>3.8216830399999999</v>
      </c>
      <c r="AD74" s="29">
        <v>0.218</v>
      </c>
      <c r="AE74" s="42">
        <f>AH74*(1-AK74)*AD74</f>
        <v>36.382891999999998</v>
      </c>
      <c r="AF74" s="29">
        <f>IF(AND(AD74&gt;0,AB74&gt;0,Y74&gt;0),((Y74-AB74)*AD74)/((AD74-AB74)*Y74),0)</f>
        <v>0.91055463298069383</v>
      </c>
      <c r="AG74" s="30">
        <f t="shared" si="3"/>
        <v>0.902360305686838</v>
      </c>
      <c r="AH74" s="44">
        <v>182</v>
      </c>
      <c r="AI74" s="168">
        <v>182.089</v>
      </c>
      <c r="AJ74" s="176"/>
      <c r="AK74" s="66">
        <v>8.3000000000000004E-2</v>
      </c>
      <c r="AL74" s="67">
        <v>0.22670000000000001</v>
      </c>
      <c r="AM74" s="42">
        <f t="shared" si="4"/>
        <v>37.8348698</v>
      </c>
      <c r="AN74" s="18">
        <v>1.7</v>
      </c>
      <c r="AO74" s="18"/>
      <c r="AP74" s="122">
        <f>AP73+AH74-AO74</f>
        <v>1269.8599999999988</v>
      </c>
      <c r="AQ74" s="123"/>
      <c r="AR74" s="44"/>
      <c r="AS74" s="49"/>
      <c r="AT74" s="42"/>
      <c r="AU74" s="42"/>
      <c r="AV74" s="42"/>
      <c r="AW74" s="42"/>
    </row>
    <row r="75" spans="1:49" s="22" customFormat="1" ht="13.5" thickBot="1" x14ac:dyDescent="0.25">
      <c r="A75" s="198"/>
      <c r="B75" s="50" t="s">
        <v>38</v>
      </c>
      <c r="C75" s="51"/>
      <c r="D75" s="52">
        <f>SUM(D72:D74)</f>
        <v>44400</v>
      </c>
      <c r="E75" s="68"/>
      <c r="F75" s="52">
        <f>SUM(F72:F74)</f>
        <v>39937</v>
      </c>
      <c r="G75" s="53"/>
      <c r="H75" s="69"/>
      <c r="I75" s="52">
        <f>SUM(I72:I74)</f>
        <v>38918</v>
      </c>
      <c r="J75" s="52">
        <f>SUM(J72:J74)</f>
        <v>44337</v>
      </c>
      <c r="K75" s="21">
        <f>IF(J75&gt;0,(J72*K72+J73*K73+J74*K74)/J75,0)</f>
        <v>7.1339220064505937E-2</v>
      </c>
      <c r="L75" s="53">
        <f>L72+L73+L74</f>
        <v>41174.033000000003</v>
      </c>
      <c r="M75" s="54">
        <f>IF(L75&gt;0,N75/L75,0)</f>
        <v>0.74724501048998526</v>
      </c>
      <c r="N75" s="55">
        <f>N72+N73+N74</f>
        <v>30767.090721</v>
      </c>
      <c r="O75" s="21">
        <f>IF(L75&gt;0,P75/L75,0)</f>
        <v>0.12886900246084709</v>
      </c>
      <c r="P75" s="55">
        <f>P72+P73+P74</f>
        <v>5306.05656</v>
      </c>
      <c r="Q75" s="21">
        <f>IF(L75&gt;0,R75/L75,0)</f>
        <v>0.12388598704916758</v>
      </c>
      <c r="R75" s="55">
        <f>R72+R73+R74</f>
        <v>5100.885718999999</v>
      </c>
      <c r="S75" s="21">
        <f>IF(L75&gt;0,T75/L75,0)</f>
        <v>0.21100114390057439</v>
      </c>
      <c r="T75" s="55">
        <f>T72+T73+T74</f>
        <v>8687.7680619999992</v>
      </c>
      <c r="U75" s="21">
        <f>IF(L75&gt;0,V75/L75,0)</f>
        <v>0.50431773210071495</v>
      </c>
      <c r="V75" s="55">
        <f>V72+V73+V74</f>
        <v>20764.794943999997</v>
      </c>
      <c r="W75" s="21">
        <f>IF(L75&gt;0,X75/L75,0)</f>
        <v>0.40331492132432112</v>
      </c>
      <c r="X75" s="55">
        <f>X72+X73+X74</f>
        <v>16606.101880000002</v>
      </c>
      <c r="Y75" s="56">
        <f>IF(L75&gt;0,Z75/L75,0)</f>
        <v>3.1067455444551664E-3</v>
      </c>
      <c r="Z75" s="57">
        <f>SUM(Z72:Z74)</f>
        <v>127.91724357</v>
      </c>
      <c r="AA75" s="63">
        <f>IF(L75&gt;0,(AA72*L72+AA73*L73+AA74*L74)/L75,0)</f>
        <v>2.9930298228244968E-3</v>
      </c>
      <c r="AB75" s="56">
        <f>IF(J75&gt;0,(J72*AB72+J73*AB73+J74*AB74)/J75,0)</f>
        <v>2.7667320747908064E-4</v>
      </c>
      <c r="AC75" s="53">
        <f>SUM(AC72:AC74)</f>
        <v>11.39155424</v>
      </c>
      <c r="AD75" s="54">
        <f>IF(J75&gt;0,(J72*AD72+J73*AD73+J74*AD74)/J75,0)</f>
        <v>0.22127987910774297</v>
      </c>
      <c r="AE75" s="59">
        <f>SUM(AE72:AE74)</f>
        <v>116.9851748</v>
      </c>
      <c r="AF75" s="54">
        <f>IF(AND(Z75&gt;0),((Z72*AF72+Z73*AF73+Z74*AF74)/Z75),0)</f>
        <v>0.91208641042405281</v>
      </c>
      <c r="AG75" s="58">
        <f t="shared" si="3"/>
        <v>0.9086563512553032</v>
      </c>
      <c r="AH75" s="52">
        <f>SUM(AH72:AH74)</f>
        <v>577</v>
      </c>
      <c r="AI75" s="169">
        <f>SUM(AI72:AI74)</f>
        <v>577.78899999999999</v>
      </c>
      <c r="AJ75" s="177">
        <f>(AI75+AJ71)-AO75</f>
        <v>1446.1599999999983</v>
      </c>
      <c r="AK75" s="21">
        <f>IF(AH75&gt;0,(AK72*AH72+AK73*AH73+AK74*AH74)/AH75,0)</f>
        <v>8.403466204506066E-2</v>
      </c>
      <c r="AL75" s="54">
        <f>IF(J75&gt;0,(AL72*J72+AL73*J73+AL74*J74)/J75,0)</f>
        <v>0.22947955206712228</v>
      </c>
      <c r="AM75" s="59">
        <f>SUM(AM72:AM74)</f>
        <v>121.31126180000001</v>
      </c>
      <c r="AN75" s="70"/>
      <c r="AO75" s="57">
        <f>SUM(AO72:AO74)</f>
        <v>499.32</v>
      </c>
      <c r="AP75" s="124"/>
      <c r="AQ75" s="125">
        <f>AP74</f>
        <v>1269.8599999999988</v>
      </c>
      <c r="AR75" s="52">
        <f>SUM(AR72:AR74)</f>
        <v>0</v>
      </c>
      <c r="AS75" s="71"/>
      <c r="AT75" s="72"/>
      <c r="AU75" s="72"/>
      <c r="AV75" s="72"/>
      <c r="AW75" s="72"/>
    </row>
    <row r="76" spans="1:49" x14ac:dyDescent="0.2">
      <c r="A76" s="196">
        <v>19</v>
      </c>
      <c r="B76" s="23">
        <v>1</v>
      </c>
      <c r="C76" s="24" t="s">
        <v>52</v>
      </c>
      <c r="D76" s="12">
        <v>5207</v>
      </c>
      <c r="E76" s="12">
        <v>1</v>
      </c>
      <c r="F76" s="12">
        <v>11878</v>
      </c>
      <c r="G76" s="13">
        <v>0.8</v>
      </c>
      <c r="H76" s="13">
        <v>4</v>
      </c>
      <c r="I76" s="12">
        <v>11403</v>
      </c>
      <c r="J76" s="12">
        <v>14058</v>
      </c>
      <c r="K76" s="14">
        <v>6.9000000000000006E-2</v>
      </c>
      <c r="L76" s="25">
        <f>J76*(1-K76)</f>
        <v>13087.998000000001</v>
      </c>
      <c r="M76" s="15">
        <v>0.74299999999999999</v>
      </c>
      <c r="N76" s="26">
        <f>L76*M76</f>
        <v>9724.3825140000008</v>
      </c>
      <c r="O76" s="14">
        <v>0.105</v>
      </c>
      <c r="P76" s="26">
        <f>L76*O76</f>
        <v>1374.2397900000001</v>
      </c>
      <c r="Q76" s="16">
        <v>0.152</v>
      </c>
      <c r="R76" s="26">
        <f>L76*Q76</f>
        <v>1989.3756960000001</v>
      </c>
      <c r="S76" s="16">
        <v>0.2</v>
      </c>
      <c r="T76" s="26">
        <f>L76*S76</f>
        <v>2617.5996000000005</v>
      </c>
      <c r="U76" s="16">
        <v>0.49</v>
      </c>
      <c r="V76" s="26">
        <f>L76*U76</f>
        <v>6413.119020000001</v>
      </c>
      <c r="W76" s="16">
        <v>0.4</v>
      </c>
      <c r="X76" s="26">
        <f>W76*L76</f>
        <v>5235.1992000000009</v>
      </c>
      <c r="Y76" s="17">
        <v>3.1199999999999999E-3</v>
      </c>
      <c r="Z76" s="61">
        <f>L76*Y76</f>
        <v>40.834553760000006</v>
      </c>
      <c r="AA76" s="28">
        <f>IF(J76&gt;0,(AC76+AM76)/J76,0)</f>
        <v>3.3258438540332909E-3</v>
      </c>
      <c r="AB76" s="17">
        <v>2.9999999999999997E-4</v>
      </c>
      <c r="AC76" s="25">
        <f>AB76*L76</f>
        <v>3.9263994000000002</v>
      </c>
      <c r="AD76" s="141">
        <v>0.21190000000000001</v>
      </c>
      <c r="AE76" s="31">
        <f>AH76*(1-AK76)*AD76</f>
        <v>42.073804500000001</v>
      </c>
      <c r="AF76" s="29">
        <f>IF(AND(AD76&gt;0,AB76&gt;0,Y76&gt;0),((Y76-AB76)*AD76)/((AD76-AB76)*Y76),0)</f>
        <v>0.90512759924385633</v>
      </c>
      <c r="AG76" s="62">
        <f t="shared" si="3"/>
        <v>0.91106445588685026</v>
      </c>
      <c r="AH76" s="12">
        <v>217</v>
      </c>
      <c r="AI76" s="170">
        <v>217.1</v>
      </c>
      <c r="AJ76" s="174"/>
      <c r="AK76" s="14">
        <v>8.5000000000000006E-2</v>
      </c>
      <c r="AL76" s="15">
        <v>0.2157</v>
      </c>
      <c r="AM76" s="31">
        <f t="shared" si="4"/>
        <v>42.8283135</v>
      </c>
      <c r="AN76" s="19">
        <v>1.7</v>
      </c>
      <c r="AO76" s="19"/>
      <c r="AP76" s="119">
        <f>AP74+AH76-AO76</f>
        <v>1486.8599999999988</v>
      </c>
      <c r="AQ76" s="120"/>
      <c r="AR76" s="12"/>
      <c r="AS76" s="32"/>
      <c r="AT76" s="20"/>
      <c r="AU76" s="20"/>
      <c r="AV76" s="20"/>
      <c r="AW76" s="20"/>
    </row>
    <row r="77" spans="1:49" x14ac:dyDescent="0.2">
      <c r="A77" s="197"/>
      <c r="B77" s="34">
        <v>2</v>
      </c>
      <c r="C77" s="47" t="s">
        <v>51</v>
      </c>
      <c r="D77" s="35">
        <v>21000</v>
      </c>
      <c r="E77" s="44">
        <v>3</v>
      </c>
      <c r="F77" s="35">
        <v>15220</v>
      </c>
      <c r="G77" s="36">
        <v>0.7</v>
      </c>
      <c r="H77" s="38">
        <v>4.3</v>
      </c>
      <c r="I77" s="35">
        <v>15313</v>
      </c>
      <c r="J77" s="35">
        <v>14439</v>
      </c>
      <c r="K77" s="66">
        <v>6.5000000000000002E-2</v>
      </c>
      <c r="L77" s="38">
        <f>J77*(1-K77)</f>
        <v>13500.465</v>
      </c>
      <c r="M77" s="39">
        <v>0.73199999999999998</v>
      </c>
      <c r="N77" s="26">
        <f>L77*M77</f>
        <v>9882.3403799999996</v>
      </c>
      <c r="O77" s="37">
        <v>0.115</v>
      </c>
      <c r="P77" s="26">
        <f>L77*O77</f>
        <v>1552.5534750000002</v>
      </c>
      <c r="Q77" s="40">
        <v>0.153</v>
      </c>
      <c r="R77" s="26">
        <f>L77*Q77</f>
        <v>2065.5711449999999</v>
      </c>
      <c r="S77" s="40">
        <v>0.19900000000000001</v>
      </c>
      <c r="T77" s="26">
        <f>L77*S77</f>
        <v>2686.5925350000002</v>
      </c>
      <c r="U77" s="40">
        <v>0.51700000000000002</v>
      </c>
      <c r="V77" s="26">
        <f>L77*U77</f>
        <v>6979.7404050000005</v>
      </c>
      <c r="W77" s="40">
        <v>0.4</v>
      </c>
      <c r="X77" s="26">
        <f>W77*L77</f>
        <v>5400.1860000000006</v>
      </c>
      <c r="Y77" s="41">
        <v>3.14E-3</v>
      </c>
      <c r="Z77" s="18">
        <f>L77*Y77</f>
        <v>42.391460100000003</v>
      </c>
      <c r="AA77" s="28">
        <f>IF(J77&gt;0,(AC77+AM77)/J77,0)</f>
        <v>3.0871785788489504E-3</v>
      </c>
      <c r="AB77" s="41">
        <v>2.9999999999999997E-4</v>
      </c>
      <c r="AC77" s="38">
        <f>AB77*L77</f>
        <v>4.0501394999999993</v>
      </c>
      <c r="AD77" s="29">
        <v>0.20860000000000001</v>
      </c>
      <c r="AE77" s="42">
        <f>AH77*(1-AK77)*AD77</f>
        <v>39.725784000000004</v>
      </c>
      <c r="AF77" s="29">
        <f>IF(AND(AD77&gt;0,AB77&gt;0,Y77&gt;0),((Y77-AB77)*AD77)/((AD77-AB77)*Y77),0)</f>
        <v>0.90576122752888866</v>
      </c>
      <c r="AG77" s="30">
        <f t="shared" si="3"/>
        <v>0.90409846657987081</v>
      </c>
      <c r="AH77" s="35">
        <v>207</v>
      </c>
      <c r="AI77" s="167">
        <v>206.99</v>
      </c>
      <c r="AJ77" s="175"/>
      <c r="AK77" s="66">
        <v>0.08</v>
      </c>
      <c r="AL77" s="67">
        <v>0.21279999999999999</v>
      </c>
      <c r="AM77" s="42">
        <f t="shared" si="4"/>
        <v>40.525631999999995</v>
      </c>
      <c r="AN77" s="18">
        <v>1.7</v>
      </c>
      <c r="AO77" s="18"/>
      <c r="AP77" s="122">
        <f>AP76+AH77-AO77</f>
        <v>1693.8599999999988</v>
      </c>
      <c r="AQ77" s="123"/>
      <c r="AR77" s="44"/>
      <c r="AS77" s="49"/>
      <c r="AT77" s="42"/>
      <c r="AU77" s="42"/>
      <c r="AV77" s="42"/>
      <c r="AW77" s="42"/>
    </row>
    <row r="78" spans="1:49" x14ac:dyDescent="0.2">
      <c r="A78" s="197"/>
      <c r="B78" s="34">
        <v>3</v>
      </c>
      <c r="C78" s="11" t="s">
        <v>49</v>
      </c>
      <c r="D78" s="44">
        <v>22293</v>
      </c>
      <c r="E78" s="44">
        <v>1</v>
      </c>
      <c r="F78" s="44">
        <v>16544</v>
      </c>
      <c r="G78" s="38">
        <v>0.6</v>
      </c>
      <c r="H78" s="38">
        <v>3.9</v>
      </c>
      <c r="I78" s="44">
        <v>15735</v>
      </c>
      <c r="J78" s="44">
        <v>14561</v>
      </c>
      <c r="K78" s="66">
        <v>6.7000000000000004E-2</v>
      </c>
      <c r="L78" s="38">
        <f>J78*(1-K78)</f>
        <v>13585.413</v>
      </c>
      <c r="M78" s="29">
        <v>0.77800000000000002</v>
      </c>
      <c r="N78" s="26">
        <f>L78*M78</f>
        <v>10569.451314</v>
      </c>
      <c r="O78" s="40">
        <v>0.19</v>
      </c>
      <c r="P78" s="26">
        <f>L78*O78</f>
        <v>2581.22847</v>
      </c>
      <c r="Q78" s="40">
        <v>3.2000000000000001E-2</v>
      </c>
      <c r="R78" s="26">
        <f>L78*Q78</f>
        <v>434.73321600000003</v>
      </c>
      <c r="S78" s="40">
        <v>0.20699999999999999</v>
      </c>
      <c r="T78" s="26">
        <f>L78*S78</f>
        <v>2812.1804910000001</v>
      </c>
      <c r="U78" s="40">
        <v>0.49299999999999999</v>
      </c>
      <c r="V78" s="26">
        <f>L78*U78</f>
        <v>6697.6086089999999</v>
      </c>
      <c r="W78" s="40">
        <v>0.4</v>
      </c>
      <c r="X78" s="26">
        <f>W78*L78</f>
        <v>5434.1652000000004</v>
      </c>
      <c r="Y78" s="48">
        <v>3.13E-3</v>
      </c>
      <c r="Z78" s="18">
        <f>L78*Y78</f>
        <v>42.522342690000002</v>
      </c>
      <c r="AA78" s="28">
        <f>IF(J78&gt;0,(AC78+AM78)/J78,0)</f>
        <v>3.2385982947599752E-3</v>
      </c>
      <c r="AB78" s="48">
        <v>2.9E-4</v>
      </c>
      <c r="AC78" s="38">
        <f>AB78*L78</f>
        <v>3.9397697700000003</v>
      </c>
      <c r="AD78" s="29">
        <v>0.21290000000000001</v>
      </c>
      <c r="AE78" s="42">
        <f>AH78*(1-AK78)*AD78</f>
        <v>42.895092000000005</v>
      </c>
      <c r="AF78" s="29">
        <f>IF(AND(AD78&gt;0,AB78&gt;0,Y78&gt;0),((Y78-AB78)*AD78)/((AD78-AB78)*Y78),0)</f>
        <v>0.90858586564399002</v>
      </c>
      <c r="AG78" s="30">
        <f t="shared" si="3"/>
        <v>0.91168767251828964</v>
      </c>
      <c r="AH78" s="44">
        <v>219</v>
      </c>
      <c r="AI78" s="168">
        <v>219.363</v>
      </c>
      <c r="AJ78" s="176"/>
      <c r="AK78" s="66">
        <v>0.08</v>
      </c>
      <c r="AL78" s="67">
        <v>0.2145</v>
      </c>
      <c r="AM78" s="42">
        <f t="shared" si="4"/>
        <v>43.217460000000003</v>
      </c>
      <c r="AN78" s="18">
        <v>1.55</v>
      </c>
      <c r="AO78" s="18"/>
      <c r="AP78" s="122">
        <f>AP77+AH78-AO78</f>
        <v>1912.8599999999988</v>
      </c>
      <c r="AQ78" s="123"/>
      <c r="AR78" s="44"/>
      <c r="AS78" s="49"/>
      <c r="AT78" s="42"/>
      <c r="AU78" s="42"/>
      <c r="AV78" s="42"/>
      <c r="AW78" s="42"/>
    </row>
    <row r="79" spans="1:49" s="22" customFormat="1" ht="13.5" thickBot="1" x14ac:dyDescent="0.25">
      <c r="A79" s="198"/>
      <c r="B79" s="50" t="s">
        <v>38</v>
      </c>
      <c r="C79" s="51"/>
      <c r="D79" s="52">
        <f>SUM(D76:D78)</f>
        <v>48500</v>
      </c>
      <c r="E79" s="68"/>
      <c r="F79" s="52">
        <f>SUM(F76:F78)</f>
        <v>43642</v>
      </c>
      <c r="G79" s="53"/>
      <c r="H79" s="69"/>
      <c r="I79" s="52">
        <f>SUM(I76:I78)</f>
        <v>42451</v>
      </c>
      <c r="J79" s="52">
        <f>SUM(J76:J78)</f>
        <v>43058</v>
      </c>
      <c r="K79" s="21">
        <f>IF(J79&gt;0,(J76*K76+J77*K77+J78*K78)/J79,0)</f>
        <v>6.6982302940220173E-2</v>
      </c>
      <c r="L79" s="53">
        <f>L76+L77+L78</f>
        <v>40173.876000000004</v>
      </c>
      <c r="M79" s="54">
        <f>IF(L79&gt;0,N79/L79,0)</f>
        <v>0.75113922808941791</v>
      </c>
      <c r="N79" s="55">
        <f>N76+N77+N78</f>
        <v>30176.174207999997</v>
      </c>
      <c r="O79" s="21">
        <f>IF(L79&gt;0,P79/L79,0)</f>
        <v>0.13710456354771444</v>
      </c>
      <c r="P79" s="55">
        <f>P76+P77+P78</f>
        <v>5508.0217350000003</v>
      </c>
      <c r="Q79" s="21">
        <f>IF(L79&gt;0,R79/L79,0)</f>
        <v>0.11175620836286743</v>
      </c>
      <c r="R79" s="55">
        <f>R76+R77+R78</f>
        <v>4489.6800569999996</v>
      </c>
      <c r="S79" s="21">
        <f>IF(L79&gt;0,T79/L79,0)</f>
        <v>0.20203110663257887</v>
      </c>
      <c r="T79" s="55">
        <f>T76+T77+T78</f>
        <v>8116.3726260000012</v>
      </c>
      <c r="U79" s="21">
        <f>IF(L79&gt;0,V79/L79,0)</f>
        <v>0.50008786889271029</v>
      </c>
      <c r="V79" s="55">
        <f>V76+V77+V78</f>
        <v>20090.468034000001</v>
      </c>
      <c r="W79" s="21">
        <f>IF(L79&gt;0,X79/L79,0)</f>
        <v>0.39999999999999997</v>
      </c>
      <c r="X79" s="55">
        <f>X76+X77+X78</f>
        <v>16069.5504</v>
      </c>
      <c r="Y79" s="56">
        <f>IF(L79&gt;0,Z79/L79,0)</f>
        <v>3.130102670451813E-3</v>
      </c>
      <c r="Z79" s="57">
        <f>SUM(Z76:Z78)</f>
        <v>125.74835655000001</v>
      </c>
      <c r="AA79" s="63">
        <f>IF(L79&gt;0,(AA76*L76+AA77*L77+AA78*L78)/L79,0)</f>
        <v>3.2161367610586042E-3</v>
      </c>
      <c r="AB79" s="56">
        <f>IF(J79&gt;0,(J76*AB76+J77*AB77+J78*AB78)/J79,0)</f>
        <v>2.9661828231687491E-4</v>
      </c>
      <c r="AC79" s="53">
        <f>SUM(AC76:AC78)</f>
        <v>11.916308669999999</v>
      </c>
      <c r="AD79" s="54">
        <f>IF(J79&gt;0,(J76*AD76+J77*AD77+J78*AD78)/J79,0)</f>
        <v>0.21113155511170978</v>
      </c>
      <c r="AE79" s="59">
        <f>SUM(AE76:AE78)</f>
        <v>124.6946805</v>
      </c>
      <c r="AF79" s="54">
        <f>IF(AND(Z79&gt;0),((Z76*AF76+Z77*AF77+Z78*AF78)/Z79),0)</f>
        <v>0.90651063137178578</v>
      </c>
      <c r="AG79" s="58">
        <f t="shared" si="3"/>
        <v>0.90902995392909691</v>
      </c>
      <c r="AH79" s="52">
        <f>SUM(AH76:AH78)</f>
        <v>643</v>
      </c>
      <c r="AI79" s="169">
        <f>SUM(AI76:AI78)</f>
        <v>643.45299999999997</v>
      </c>
      <c r="AJ79" s="177">
        <f>(AI79+AJ75)-AO79</f>
        <v>2089.6129999999985</v>
      </c>
      <c r="AK79" s="21">
        <f>IF(AH79&gt;0,(AK76*AH76+AK77*AH77+AK78*AH78)/AH79,0)</f>
        <v>8.1687402799377903E-2</v>
      </c>
      <c r="AL79" s="54">
        <f>IF(J79&gt;0,(AL76*J76+AL77*J77+AL78*J78)/J79,0)</f>
        <v>0.21432171257373772</v>
      </c>
      <c r="AM79" s="59">
        <f>SUM(AM76:AM78)</f>
        <v>126.5714055</v>
      </c>
      <c r="AN79" s="70"/>
      <c r="AO79" s="57">
        <f>SUM(AO76:AO78)</f>
        <v>0</v>
      </c>
      <c r="AP79" s="124"/>
      <c r="AQ79" s="125">
        <f>AP78</f>
        <v>1912.8599999999988</v>
      </c>
      <c r="AR79" s="52">
        <f>SUM(AR76:AR78)</f>
        <v>0</v>
      </c>
      <c r="AS79" s="71"/>
      <c r="AT79" s="72"/>
      <c r="AU79" s="72"/>
      <c r="AV79" s="72"/>
      <c r="AW79" s="72"/>
    </row>
    <row r="80" spans="1:49" x14ac:dyDescent="0.2">
      <c r="A80" s="196">
        <v>20</v>
      </c>
      <c r="B80" s="23">
        <v>1</v>
      </c>
      <c r="C80" s="24" t="s">
        <v>52</v>
      </c>
      <c r="D80" s="12">
        <v>4763</v>
      </c>
      <c r="E80" s="12">
        <v>0</v>
      </c>
      <c r="F80" s="12">
        <v>10114</v>
      </c>
      <c r="G80" s="13">
        <v>0.6</v>
      </c>
      <c r="H80" s="13">
        <v>4</v>
      </c>
      <c r="I80" s="12">
        <v>10163</v>
      </c>
      <c r="J80" s="12">
        <v>13986</v>
      </c>
      <c r="K80" s="14">
        <v>7.4999999999999997E-2</v>
      </c>
      <c r="L80" s="25">
        <f>J80*(1-K80)</f>
        <v>12937.050000000001</v>
      </c>
      <c r="M80" s="15">
        <v>0.68500000000000005</v>
      </c>
      <c r="N80" s="26">
        <f>L80*M80</f>
        <v>8861.8792500000018</v>
      </c>
      <c r="O80" s="14">
        <v>0.19500000000000001</v>
      </c>
      <c r="P80" s="26">
        <f>L80*O80</f>
        <v>2522.7247500000003</v>
      </c>
      <c r="Q80" s="16">
        <v>0.12</v>
      </c>
      <c r="R80" s="26">
        <f>L80*Q80</f>
        <v>1552.4460000000001</v>
      </c>
      <c r="S80" s="16">
        <v>0.2</v>
      </c>
      <c r="T80" s="26">
        <f>L80*S80</f>
        <v>2587.4100000000003</v>
      </c>
      <c r="U80" s="16">
        <v>0.51800000000000002</v>
      </c>
      <c r="V80" s="26">
        <f>L80*U80</f>
        <v>6701.3919000000005</v>
      </c>
      <c r="W80" s="16">
        <v>0.4</v>
      </c>
      <c r="X80" s="26">
        <f>W80*L80</f>
        <v>5174.8200000000006</v>
      </c>
      <c r="Y80" s="17">
        <v>3.16E-3</v>
      </c>
      <c r="Z80" s="61">
        <f>L80*Y80</f>
        <v>40.881078000000002</v>
      </c>
      <c r="AA80" s="28">
        <f>IF(J80&gt;0,(AC80+AM80)/J80,0)</f>
        <v>3.0861879379379385E-3</v>
      </c>
      <c r="AB80" s="17">
        <v>2.9E-4</v>
      </c>
      <c r="AC80" s="25">
        <f>AB80*L80</f>
        <v>3.7517445000000005</v>
      </c>
      <c r="AD80" s="141">
        <v>0.21060000000000001</v>
      </c>
      <c r="AE80" s="31">
        <f>AH80*(1-AK80)*AD80</f>
        <v>38.497680000000003</v>
      </c>
      <c r="AF80" s="29">
        <f>IF(AND(AD80&gt;0,AB80&gt;0,Y80&gt;0),((Y80-AB80)*AD80)/((AD80-AB80)*Y80),0)</f>
        <v>0.90948021877289054</v>
      </c>
      <c r="AG80" s="62">
        <f t="shared" si="3"/>
        <v>0.90725327370992004</v>
      </c>
      <c r="AH80" s="12">
        <v>200</v>
      </c>
      <c r="AI80" s="170">
        <v>199.82499999999999</v>
      </c>
      <c r="AJ80" s="174"/>
      <c r="AK80" s="14">
        <v>8.5999999999999993E-2</v>
      </c>
      <c r="AL80" s="15">
        <v>0.21560000000000001</v>
      </c>
      <c r="AM80" s="31">
        <f t="shared" ref="AM80:AM90" si="5">AH80*(1-AK80)*AL80</f>
        <v>39.411680000000004</v>
      </c>
      <c r="AN80" s="19">
        <v>1.62</v>
      </c>
      <c r="AO80" s="19">
        <v>1205.5</v>
      </c>
      <c r="AP80" s="119">
        <f>AP78+AH80-AO80</f>
        <v>907.35999999999876</v>
      </c>
      <c r="AQ80" s="120"/>
      <c r="AR80" s="12"/>
      <c r="AS80" s="32"/>
      <c r="AT80" s="20"/>
      <c r="AU80" s="20"/>
      <c r="AV80" s="20"/>
      <c r="AW80" s="20"/>
    </row>
    <row r="81" spans="1:49" x14ac:dyDescent="0.2">
      <c r="A81" s="197"/>
      <c r="B81" s="34">
        <v>2</v>
      </c>
      <c r="C81" s="11" t="s">
        <v>50</v>
      </c>
      <c r="D81" s="35">
        <v>19300</v>
      </c>
      <c r="E81" s="44">
        <v>4</v>
      </c>
      <c r="F81" s="35">
        <v>16939</v>
      </c>
      <c r="G81" s="36">
        <v>0.6</v>
      </c>
      <c r="H81" s="38">
        <v>4.2</v>
      </c>
      <c r="I81" s="35">
        <v>16708</v>
      </c>
      <c r="J81" s="35">
        <v>14285</v>
      </c>
      <c r="K81" s="66">
        <v>7.3999999999999996E-2</v>
      </c>
      <c r="L81" s="38">
        <f>J81*(1-K81)</f>
        <v>13227.91</v>
      </c>
      <c r="M81" s="39">
        <v>0.74399999999999999</v>
      </c>
      <c r="N81" s="26">
        <f>L81*M81</f>
        <v>9841.5650399999995</v>
      </c>
      <c r="O81" s="37">
        <v>0.20799999999999999</v>
      </c>
      <c r="P81" s="26">
        <f>L81*O81</f>
        <v>2751.4052799999999</v>
      </c>
      <c r="Q81" s="40">
        <v>4.8000000000000001E-2</v>
      </c>
      <c r="R81" s="26">
        <f>L81*Q81</f>
        <v>634.93967999999995</v>
      </c>
      <c r="S81" s="40">
        <v>0.20499999999999999</v>
      </c>
      <c r="T81" s="26">
        <f>L81*S81</f>
        <v>2711.7215499999998</v>
      </c>
      <c r="U81" s="40">
        <v>0.51</v>
      </c>
      <c r="V81" s="26">
        <f>L81*U81</f>
        <v>6746.2340999999997</v>
      </c>
      <c r="W81" s="40">
        <v>0.4</v>
      </c>
      <c r="X81" s="26">
        <f>W81*L81</f>
        <v>5291.1640000000007</v>
      </c>
      <c r="Y81" s="41">
        <v>3.14E-3</v>
      </c>
      <c r="Z81" s="18">
        <f>L81*Y81</f>
        <v>41.535637399999999</v>
      </c>
      <c r="AA81" s="28">
        <f>IF(J81&gt;0,(AC81+AM81)/J81,0)</f>
        <v>3.1383007770388522E-3</v>
      </c>
      <c r="AB81" s="41">
        <v>2.9999999999999997E-4</v>
      </c>
      <c r="AC81" s="38">
        <f>AB81*L81</f>
        <v>3.9683729999999997</v>
      </c>
      <c r="AD81" s="29">
        <v>0.2145</v>
      </c>
      <c r="AE81" s="42">
        <f>AH81*(1-AK81)*AD81</f>
        <v>42.486443999999999</v>
      </c>
      <c r="AF81" s="29">
        <f>IF(AND(AD81&gt;0,AB81&gt;0,Y81&gt;0),((Y81-AB81)*AD81)/((AD81-AB81)*Y81),0)</f>
        <v>0.90572534746382627</v>
      </c>
      <c r="AG81" s="30">
        <f t="shared" si="3"/>
        <v>0.90572396551945111</v>
      </c>
      <c r="AH81" s="35">
        <v>216</v>
      </c>
      <c r="AI81" s="167">
        <v>216.59</v>
      </c>
      <c r="AJ81" s="175"/>
      <c r="AK81" s="66">
        <v>8.3000000000000004E-2</v>
      </c>
      <c r="AL81" s="67">
        <v>0.20630000000000001</v>
      </c>
      <c r="AM81" s="42">
        <f t="shared" si="5"/>
        <v>40.862253600000003</v>
      </c>
      <c r="AN81" s="18">
        <v>1.6</v>
      </c>
      <c r="AO81" s="18"/>
      <c r="AP81" s="122">
        <f>AP80+AH81-AO81</f>
        <v>1123.3599999999988</v>
      </c>
      <c r="AQ81" s="123"/>
      <c r="AR81" s="44"/>
      <c r="AS81" s="49"/>
      <c r="AT81" s="42"/>
      <c r="AU81" s="42"/>
      <c r="AV81" s="42"/>
      <c r="AW81" s="42"/>
    </row>
    <row r="82" spans="1:49" x14ac:dyDescent="0.2">
      <c r="A82" s="197"/>
      <c r="B82" s="34">
        <v>3</v>
      </c>
      <c r="C82" s="11" t="s">
        <v>49</v>
      </c>
      <c r="D82" s="44">
        <v>19317</v>
      </c>
      <c r="E82" s="44">
        <v>1</v>
      </c>
      <c r="F82" s="44">
        <v>17041</v>
      </c>
      <c r="G82" s="38">
        <v>0.6</v>
      </c>
      <c r="H82" s="38">
        <v>2.8</v>
      </c>
      <c r="I82" s="44">
        <v>16636</v>
      </c>
      <c r="J82" s="44">
        <v>14590</v>
      </c>
      <c r="K82" s="66">
        <v>7.4999999999999997E-2</v>
      </c>
      <c r="L82" s="38">
        <f>J82*(1-K82)</f>
        <v>13495.75</v>
      </c>
      <c r="M82" s="29">
        <v>0.70699999999999996</v>
      </c>
      <c r="N82" s="26">
        <f>L82*M82</f>
        <v>9541.4952499999999</v>
      </c>
      <c r="O82" s="40">
        <v>0.26500000000000001</v>
      </c>
      <c r="P82" s="26">
        <f>L82*O82</f>
        <v>3576.3737500000002</v>
      </c>
      <c r="Q82" s="40">
        <v>2.8000000000000001E-2</v>
      </c>
      <c r="R82" s="26">
        <f>L82*Q82</f>
        <v>377.88100000000003</v>
      </c>
      <c r="S82" s="40">
        <v>0.20699999999999999</v>
      </c>
      <c r="T82" s="26">
        <f>L82*S82</f>
        <v>2793.6202499999999</v>
      </c>
      <c r="U82" s="40">
        <v>0.495</v>
      </c>
      <c r="V82" s="26">
        <f>L82*U82</f>
        <v>6680.3962499999998</v>
      </c>
      <c r="W82" s="40">
        <v>0.4</v>
      </c>
      <c r="X82" s="26">
        <f>W82*L82</f>
        <v>5398.3</v>
      </c>
      <c r="Y82" s="48">
        <v>3.0799999999999998E-3</v>
      </c>
      <c r="Z82" s="18">
        <f>L82*Y82</f>
        <v>41.56691</v>
      </c>
      <c r="AA82" s="28">
        <f>IF(J82&gt;0,(AC82+AM82)/J82,0)</f>
        <v>3.0353164907470868E-3</v>
      </c>
      <c r="AB82" s="48">
        <v>2.7999999999999998E-4</v>
      </c>
      <c r="AC82" s="38">
        <f>AB82*L82</f>
        <v>3.7788099999999996</v>
      </c>
      <c r="AD82" s="29">
        <v>0.21809999999999999</v>
      </c>
      <c r="AE82" s="42">
        <f>AH82*(1-AK82)*AD82</f>
        <v>40.599533100000002</v>
      </c>
      <c r="AF82" s="29">
        <f>IF(AND(AD82&gt;0,AB82&gt;0,Y82&gt;0),((Y82-AB82)*AD82)/((AD82-AB82)*Y82),0)</f>
        <v>0.91025951369354174</v>
      </c>
      <c r="AG82" s="30">
        <f t="shared" si="3"/>
        <v>0.90892218692887483</v>
      </c>
      <c r="AH82" s="44">
        <v>203</v>
      </c>
      <c r="AI82" s="168">
        <v>203.02600000000001</v>
      </c>
      <c r="AJ82" s="176"/>
      <c r="AK82" s="66">
        <v>8.3000000000000004E-2</v>
      </c>
      <c r="AL82" s="67">
        <v>0.21759999999999999</v>
      </c>
      <c r="AM82" s="42">
        <f t="shared" si="5"/>
        <v>40.506457599999997</v>
      </c>
      <c r="AN82" s="18">
        <v>1.55</v>
      </c>
      <c r="AO82" s="18"/>
      <c r="AP82" s="122">
        <f>AP81+AH82-AO82</f>
        <v>1326.3599999999988</v>
      </c>
      <c r="AQ82" s="123"/>
      <c r="AR82" s="44"/>
      <c r="AS82" s="49"/>
      <c r="AT82" s="42"/>
      <c r="AU82" s="42"/>
      <c r="AV82" s="42"/>
      <c r="AW82" s="42"/>
    </row>
    <row r="83" spans="1:49" s="22" customFormat="1" ht="13.5" thickBot="1" x14ac:dyDescent="0.25">
      <c r="A83" s="198"/>
      <c r="B83" s="50" t="s">
        <v>38</v>
      </c>
      <c r="C83" s="51"/>
      <c r="D83" s="52">
        <f>SUM(D80:D82)</f>
        <v>43380</v>
      </c>
      <c r="E83" s="68"/>
      <c r="F83" s="52">
        <f>SUM(F80:F82)</f>
        <v>44094</v>
      </c>
      <c r="G83" s="53"/>
      <c r="H83" s="69"/>
      <c r="I83" s="52">
        <f>SUM(I80:I82)</f>
        <v>43507</v>
      </c>
      <c r="J83" s="52">
        <f>SUM(J80:J82)</f>
        <v>42861</v>
      </c>
      <c r="K83" s="21">
        <f>IF(J83&gt;0,(J80*K80+J81*K81+J82*K82)/J83,0)</f>
        <v>7.4666713329133716E-2</v>
      </c>
      <c r="L83" s="53">
        <f>L80+L81+L82</f>
        <v>39660.71</v>
      </c>
      <c r="M83" s="54">
        <f>IF(L83&gt;0,N83/L83,0)</f>
        <v>0.71216424365574893</v>
      </c>
      <c r="N83" s="55">
        <f>N80+N81+N82</f>
        <v>28244.939539999999</v>
      </c>
      <c r="O83" s="21">
        <f>IF(L83&gt;0,P83/L83,0)</f>
        <v>0.22315545485696048</v>
      </c>
      <c r="P83" s="55">
        <f>P80+P81+P82</f>
        <v>8850.5037800000009</v>
      </c>
      <c r="Q83" s="21">
        <f>IF(L83&gt;0,R83/L83,0)</f>
        <v>6.4680301487290578E-2</v>
      </c>
      <c r="R83" s="55">
        <f>R80+R81+R82</f>
        <v>2565.2666800000002</v>
      </c>
      <c r="S83" s="21">
        <f>IF(L83&gt;0,T83/L83,0)</f>
        <v>0.20404959467442715</v>
      </c>
      <c r="T83" s="55">
        <f>T80+T81+T82</f>
        <v>8092.7518</v>
      </c>
      <c r="U83" s="21">
        <f>IF(L83&gt;0,V83/L83,0)</f>
        <v>0.5075053434494744</v>
      </c>
      <c r="V83" s="55">
        <f>V80+V81+V82</f>
        <v>20128.022250000002</v>
      </c>
      <c r="W83" s="21">
        <f>IF(L83&gt;0,X83/L83,0)</f>
        <v>0.4</v>
      </c>
      <c r="X83" s="55">
        <f>X80+X81+X82</f>
        <v>15864.284</v>
      </c>
      <c r="Y83" s="56">
        <f>IF(L83&gt;0,Z83/L83,0)</f>
        <v>3.1261070565806815E-3</v>
      </c>
      <c r="Z83" s="57">
        <f>SUM(Z80:Z82)</f>
        <v>123.98362539999999</v>
      </c>
      <c r="AA83" s="63">
        <f>IF(L83&gt;0,(AA80*L80+AA81*L81+AA82*L82)/L83,0)</f>
        <v>3.0862584261376062E-3</v>
      </c>
      <c r="AB83" s="56">
        <f>IF(J83&gt;0,(J80*AB80+J81*AB81+J82*AB82)/J83,0)</f>
        <v>2.8992883973775693E-4</v>
      </c>
      <c r="AC83" s="53">
        <f>SUM(AC80:AC82)</f>
        <v>11.498927500000001</v>
      </c>
      <c r="AD83" s="54">
        <f>IF(J83&gt;0,(J80*AD80+J81*AD81+J82*AD82)/J83,0)</f>
        <v>0.21445283824455799</v>
      </c>
      <c r="AE83" s="59">
        <f>SUM(AE80:AE82)</f>
        <v>121.58365710000001</v>
      </c>
      <c r="AF83" s="54">
        <f>IF(AND(Z83&gt;0),((Z80*AF80+Z81*AF81+Z82*AF82)/Z83),0)</f>
        <v>0.90848357029654436</v>
      </c>
      <c r="AG83" s="58">
        <f t="shared" si="3"/>
        <v>0.90729207282918523</v>
      </c>
      <c r="AH83" s="52">
        <f>SUM(AH80:AH82)</f>
        <v>619</v>
      </c>
      <c r="AI83" s="169">
        <f>SUM(AI80:AI82)</f>
        <v>619.44100000000003</v>
      </c>
      <c r="AJ83" s="177">
        <f>(AH83+AJ79)-AO83</f>
        <v>1503.1129999999985</v>
      </c>
      <c r="AK83" s="21">
        <f>IF(AH83&gt;0,(AK80*AH80+AK81*AH81+AK82*AH82)/AH83,0)</f>
        <v>8.3969305331179328E-2</v>
      </c>
      <c r="AL83" s="54">
        <f>IF(J83&gt;0,(AL80*J80+AL81*J81+AL82*J82)/J83,0)</f>
        <v>0.2131812393551247</v>
      </c>
      <c r="AM83" s="59">
        <f>SUM(AM80:AM82)</f>
        <v>120.7803912</v>
      </c>
      <c r="AN83" s="70"/>
      <c r="AO83" s="57">
        <f>SUM(AO80:AO82)</f>
        <v>1205.5</v>
      </c>
      <c r="AP83" s="124"/>
      <c r="AQ83" s="125">
        <f>AP82</f>
        <v>1326.3599999999988</v>
      </c>
      <c r="AR83" s="52">
        <f>SUM(AR80:AR82)</f>
        <v>0</v>
      </c>
      <c r="AS83" s="71"/>
      <c r="AT83" s="72"/>
      <c r="AU83" s="72"/>
      <c r="AV83" s="72"/>
      <c r="AW83" s="72"/>
    </row>
    <row r="84" spans="1:49" x14ac:dyDescent="0.2">
      <c r="A84" s="196">
        <v>21</v>
      </c>
      <c r="B84" s="23">
        <v>1</v>
      </c>
      <c r="C84" s="24" t="s">
        <v>52</v>
      </c>
      <c r="D84" s="12">
        <v>5649</v>
      </c>
      <c r="E84" s="12">
        <v>1</v>
      </c>
      <c r="F84" s="12">
        <v>8909</v>
      </c>
      <c r="G84" s="13">
        <v>1.1000000000000001</v>
      </c>
      <c r="H84" s="13">
        <v>4</v>
      </c>
      <c r="I84" s="12">
        <v>8955</v>
      </c>
      <c r="J84" s="12">
        <v>13758</v>
      </c>
      <c r="K84" s="14">
        <v>6.6000000000000003E-2</v>
      </c>
      <c r="L84" s="25">
        <f>J84*(1-K84)</f>
        <v>12849.972</v>
      </c>
      <c r="M84" s="15">
        <v>0.73399999999999999</v>
      </c>
      <c r="N84" s="26">
        <f>L84*M84</f>
        <v>9431.8794479999997</v>
      </c>
      <c r="O84" s="14">
        <v>0.13300000000000001</v>
      </c>
      <c r="P84" s="26">
        <f>L84*O84</f>
        <v>1709.046276</v>
      </c>
      <c r="Q84" s="16">
        <v>0.13300000000000001</v>
      </c>
      <c r="R84" s="26">
        <f>L84*Q84</f>
        <v>1709.046276</v>
      </c>
      <c r="S84" s="16">
        <v>0.19700000000000001</v>
      </c>
      <c r="T84" s="26">
        <f>L84*S84</f>
        <v>2531.4444840000001</v>
      </c>
      <c r="U84" s="16">
        <v>0.501</v>
      </c>
      <c r="V84" s="26">
        <f>L84*U84</f>
        <v>6437.8359719999999</v>
      </c>
      <c r="W84" s="16">
        <v>0.4</v>
      </c>
      <c r="X84" s="26">
        <f>W84*L84</f>
        <v>5139.9888000000001</v>
      </c>
      <c r="Y84" s="17">
        <v>3.0500000000000002E-3</v>
      </c>
      <c r="Z84" s="61">
        <f>L84*Y84</f>
        <v>39.192414599999999</v>
      </c>
      <c r="AA84" s="28">
        <f>IF(J84&gt;0,(AC84+AM84)/J84,0)</f>
        <v>3.0796039860444828E-3</v>
      </c>
      <c r="AB84" s="17">
        <v>2.7E-4</v>
      </c>
      <c r="AC84" s="25">
        <f>AB84*L84</f>
        <v>3.4694924399999998</v>
      </c>
      <c r="AD84" s="141">
        <v>0.21870000000000001</v>
      </c>
      <c r="AE84" s="31">
        <f>AH84*(1-AK84)*AD84</f>
        <v>38.547187200000003</v>
      </c>
      <c r="AF84" s="29">
        <f>IF(AND(AD84&gt;0,AB84&gt;0,Y84&gt;0),((Y84-AB84)*AD84)/((AD84-AB84)*Y84),0)</f>
        <v>0.91260207906948487</v>
      </c>
      <c r="AG84" s="62">
        <f t="shared" si="3"/>
        <v>0.9134438787321616</v>
      </c>
      <c r="AH84" s="12">
        <v>192</v>
      </c>
      <c r="AI84" s="170">
        <v>192.55</v>
      </c>
      <c r="AJ84" s="174"/>
      <c r="AK84" s="14">
        <v>8.2000000000000003E-2</v>
      </c>
      <c r="AL84" s="15">
        <v>0.22070000000000001</v>
      </c>
      <c r="AM84" s="31">
        <f t="shared" si="5"/>
        <v>38.899699200000001</v>
      </c>
      <c r="AN84" s="19">
        <v>1.55</v>
      </c>
      <c r="AO84" s="19">
        <v>504.12</v>
      </c>
      <c r="AP84" s="119">
        <f>AP82+AH84-AO84</f>
        <v>1014.2399999999988</v>
      </c>
      <c r="AQ84" s="120"/>
      <c r="AR84" s="12"/>
      <c r="AS84" s="32"/>
      <c r="AT84" s="20"/>
      <c r="AU84" s="20"/>
      <c r="AV84" s="20"/>
      <c r="AW84" s="20"/>
    </row>
    <row r="85" spans="1:49" x14ac:dyDescent="0.2">
      <c r="A85" s="197"/>
      <c r="B85" s="34">
        <v>2</v>
      </c>
      <c r="C85" s="47" t="s">
        <v>51</v>
      </c>
      <c r="D85" s="35">
        <v>9571</v>
      </c>
      <c r="E85" s="44">
        <v>12</v>
      </c>
      <c r="F85" s="35">
        <v>14916</v>
      </c>
      <c r="G85" s="36">
        <v>0.7</v>
      </c>
      <c r="H85" s="38">
        <v>3.5</v>
      </c>
      <c r="I85" s="35">
        <v>15445</v>
      </c>
      <c r="J85" s="35">
        <v>14558</v>
      </c>
      <c r="K85" s="66">
        <v>6.8000000000000005E-2</v>
      </c>
      <c r="L85" s="38">
        <f>J85*(1-K85)</f>
        <v>13568.055999999999</v>
      </c>
      <c r="M85" s="39">
        <v>0.81100000000000005</v>
      </c>
      <c r="N85" s="26">
        <f>L85*M85</f>
        <v>11003.693416</v>
      </c>
      <c r="O85" s="37">
        <v>0.151</v>
      </c>
      <c r="P85" s="26">
        <f>L85*O85</f>
        <v>2048.7764559999996</v>
      </c>
      <c r="Q85" s="40">
        <v>3.7999999999999999E-2</v>
      </c>
      <c r="R85" s="26">
        <f>L85*Q85</f>
        <v>515.58612799999992</v>
      </c>
      <c r="S85" s="40">
        <v>0.19500000000000001</v>
      </c>
      <c r="T85" s="26">
        <f>L85*S85</f>
        <v>2645.7709199999999</v>
      </c>
      <c r="U85" s="40">
        <v>0.5</v>
      </c>
      <c r="V85" s="26">
        <f>L85*U85</f>
        <v>6784.0279999999993</v>
      </c>
      <c r="W85" s="40">
        <v>0.4</v>
      </c>
      <c r="X85" s="26">
        <f>W85*L85</f>
        <v>5427.2223999999997</v>
      </c>
      <c r="Y85" s="41">
        <v>3.1099999999999999E-3</v>
      </c>
      <c r="Z85" s="18">
        <f>L85*Y85</f>
        <v>42.196654159999994</v>
      </c>
      <c r="AA85" s="28">
        <f>IF(J85&gt;0,(AC85+AM85)/J85,0)</f>
        <v>3.0206915606539359E-3</v>
      </c>
      <c r="AB85" s="41">
        <v>2.9E-4</v>
      </c>
      <c r="AC85" s="38">
        <f>AB85*L85</f>
        <v>3.9347362399999994</v>
      </c>
      <c r="AD85" s="29">
        <v>0.22140000000000001</v>
      </c>
      <c r="AE85" s="42">
        <f>AH85*(1-AK85)*AD85</f>
        <v>40.313619000000003</v>
      </c>
      <c r="AF85" s="29">
        <f>IF(AND(AD85&gt;0,AB85&gt;0,Y85&gt;0),((Y85-AB85)*AD85)/((AD85-AB85)*Y85),0)</f>
        <v>0.90794167573981088</v>
      </c>
      <c r="AG85" s="30">
        <f t="shared" si="3"/>
        <v>0.90518924096211173</v>
      </c>
      <c r="AH85" s="35">
        <v>199</v>
      </c>
      <c r="AI85" s="167">
        <v>198.732</v>
      </c>
      <c r="AJ85" s="175"/>
      <c r="AK85" s="66">
        <v>8.5000000000000006E-2</v>
      </c>
      <c r="AL85" s="67">
        <v>0.21990000000000001</v>
      </c>
      <c r="AM85" s="42">
        <f t="shared" si="5"/>
        <v>40.040491500000002</v>
      </c>
      <c r="AN85" s="18">
        <v>1.56</v>
      </c>
      <c r="AO85" s="18"/>
      <c r="AP85" s="122">
        <f>AP84+AH85-AO85</f>
        <v>1213.2399999999989</v>
      </c>
      <c r="AQ85" s="123"/>
      <c r="AR85" s="44"/>
      <c r="AS85" s="49"/>
      <c r="AT85" s="42"/>
      <c r="AU85" s="42"/>
      <c r="AV85" s="42"/>
      <c r="AW85" s="42"/>
    </row>
    <row r="86" spans="1:49" x14ac:dyDescent="0.2">
      <c r="A86" s="197"/>
      <c r="B86" s="34">
        <v>3</v>
      </c>
      <c r="C86" s="11" t="s">
        <v>54</v>
      </c>
      <c r="D86" s="44">
        <v>20354</v>
      </c>
      <c r="E86" s="44">
        <v>5</v>
      </c>
      <c r="F86" s="44">
        <v>15806</v>
      </c>
      <c r="G86" s="38">
        <v>0.9</v>
      </c>
      <c r="H86" s="38">
        <v>3.3</v>
      </c>
      <c r="I86" s="44">
        <v>15254</v>
      </c>
      <c r="J86" s="44">
        <v>14925</v>
      </c>
      <c r="K86" s="66">
        <v>7.0999999999999994E-2</v>
      </c>
      <c r="L86" s="38">
        <f>J86*(1-K86)</f>
        <v>13865.325000000001</v>
      </c>
      <c r="M86" s="29">
        <v>0.68500000000000005</v>
      </c>
      <c r="N86" s="26">
        <f>L86*M86</f>
        <v>9497.7476250000018</v>
      </c>
      <c r="O86" s="40">
        <v>0.20200000000000001</v>
      </c>
      <c r="P86" s="26">
        <f>L86*O86</f>
        <v>2800.7956500000005</v>
      </c>
      <c r="Q86" s="40">
        <v>0.113</v>
      </c>
      <c r="R86" s="26">
        <f>L86*Q86</f>
        <v>1566.7817250000001</v>
      </c>
      <c r="S86" s="40">
        <v>0.21099999999999999</v>
      </c>
      <c r="T86" s="26">
        <f>L86*S86</f>
        <v>2925.5835750000001</v>
      </c>
      <c r="U86" s="40">
        <v>0.48799999999999999</v>
      </c>
      <c r="V86" s="26">
        <f>L86*U86</f>
        <v>6766.2786000000006</v>
      </c>
      <c r="W86" s="40">
        <v>0.41</v>
      </c>
      <c r="X86" s="26">
        <f>W86*L86</f>
        <v>5684.7832500000004</v>
      </c>
      <c r="Y86" s="48">
        <v>3.0599999999999998E-3</v>
      </c>
      <c r="Z86" s="18">
        <f>L86*Y86</f>
        <v>42.427894500000001</v>
      </c>
      <c r="AA86" s="28">
        <f>IF(J86&gt;0,(AC86+AM86)/J86,0)</f>
        <v>3.053976884422111E-3</v>
      </c>
      <c r="AB86" s="48">
        <v>2.7999999999999998E-4</v>
      </c>
      <c r="AC86" s="38">
        <f>AB86*L86</f>
        <v>3.8822909999999999</v>
      </c>
      <c r="AD86" s="29">
        <v>0.22109999999999999</v>
      </c>
      <c r="AE86" s="42">
        <f>AH86*(1-AK86)*AD86</f>
        <v>41.811778799999999</v>
      </c>
      <c r="AF86" s="29">
        <f>IF(AND(AD86&gt;0,AB86&gt;0,Y86&gt;0),((Y86-AB86)*AD86)/((AD86-AB86)*Y86),0)</f>
        <v>0.90964870686975996</v>
      </c>
      <c r="AG86" s="30">
        <f t="shared" si="3"/>
        <v>0.90947115141421841</v>
      </c>
      <c r="AH86" s="44">
        <v>206</v>
      </c>
      <c r="AI86" s="168">
        <v>206.26</v>
      </c>
      <c r="AJ86" s="176"/>
      <c r="AK86" s="66">
        <v>8.2000000000000003E-2</v>
      </c>
      <c r="AL86" s="67">
        <v>0.2205</v>
      </c>
      <c r="AM86" s="42">
        <f t="shared" si="5"/>
        <v>41.698314000000003</v>
      </c>
      <c r="AN86" s="18">
        <v>1.6</v>
      </c>
      <c r="AO86" s="18"/>
      <c r="AP86" s="122">
        <f>AP85+AH86-AO86</f>
        <v>1419.2399999999989</v>
      </c>
      <c r="AQ86" s="123"/>
      <c r="AR86" s="44"/>
      <c r="AS86" s="49"/>
      <c r="AT86" s="42"/>
      <c r="AU86" s="42"/>
      <c r="AV86" s="42"/>
      <c r="AW86" s="42"/>
    </row>
    <row r="87" spans="1:49" s="22" customFormat="1" ht="13.5" thickBot="1" x14ac:dyDescent="0.25">
      <c r="A87" s="198"/>
      <c r="B87" s="50" t="s">
        <v>38</v>
      </c>
      <c r="C87" s="51"/>
      <c r="D87" s="52">
        <f>SUM(D84:D86)</f>
        <v>35574</v>
      </c>
      <c r="E87" s="68"/>
      <c r="F87" s="52">
        <f>SUM(F84:F86)</f>
        <v>39631</v>
      </c>
      <c r="G87" s="53"/>
      <c r="H87" s="69"/>
      <c r="I87" s="52">
        <f>SUM(I84:I86)</f>
        <v>39654</v>
      </c>
      <c r="J87" s="52">
        <f>SUM(J84:J86)</f>
        <v>43241</v>
      </c>
      <c r="K87" s="21">
        <f>IF(J87&gt;0,(J84*K84+J85*K85+J86*K86)/J87,0)</f>
        <v>6.8399135080132276E-2</v>
      </c>
      <c r="L87" s="53">
        <f>L84+L85+L86</f>
        <v>40283.353000000003</v>
      </c>
      <c r="M87" s="54">
        <f>IF(L87&gt;0,N87/L87,0)</f>
        <v>0.74306923976760331</v>
      </c>
      <c r="N87" s="55">
        <f>N84+N85+N86</f>
        <v>29933.320489000005</v>
      </c>
      <c r="O87" s="21">
        <f>IF(L87&gt;0,P87/L87,0)</f>
        <v>0.16281212693491529</v>
      </c>
      <c r="P87" s="55">
        <f>P84+P85+P86</f>
        <v>6558.6183820000006</v>
      </c>
      <c r="Q87" s="21">
        <f>IF(L87&gt;0,R87/L87,0)</f>
        <v>9.4118633297481449E-2</v>
      </c>
      <c r="R87" s="55">
        <f>R84+R85+R86</f>
        <v>3791.4141289999998</v>
      </c>
      <c r="S87" s="21">
        <f>IF(L87&gt;0,T87/L87,0)</f>
        <v>0.20114509780255879</v>
      </c>
      <c r="T87" s="55">
        <f>T84+T85+T86</f>
        <v>8102.7989790000011</v>
      </c>
      <c r="U87" s="21">
        <f>IF(L87&gt;0,V87/L87,0)</f>
        <v>0.4961886507312338</v>
      </c>
      <c r="V87" s="55">
        <f>V84+V85+V86</f>
        <v>19988.142572000001</v>
      </c>
      <c r="W87" s="21">
        <f>IF(L87&gt;0,X87/L87,0)</f>
        <v>0.40344194908502279</v>
      </c>
      <c r="X87" s="55">
        <f>X84+X85+X86</f>
        <v>16251.99445</v>
      </c>
      <c r="Y87" s="56">
        <f>IF(L87&gt;0,Z87/L87,0)</f>
        <v>3.0736508765792157E-3</v>
      </c>
      <c r="Z87" s="57">
        <f>SUM(Z84:Z86)</f>
        <v>123.81696325999999</v>
      </c>
      <c r="AA87" s="63">
        <f>IF(L87&gt;0,(AA84*L84+AA85*L85+AA86*L86)/L87,0)</f>
        <v>3.0509406525926477E-3</v>
      </c>
      <c r="AB87" s="56">
        <f>IF(J87&gt;0,(J84*AB84+J85*AB85+J86*AB86)/J87,0)</f>
        <v>2.8018500959737282E-4</v>
      </c>
      <c r="AC87" s="53">
        <f>SUM(AC84:AC86)</f>
        <v>11.28651968</v>
      </c>
      <c r="AD87" s="54">
        <f>IF(J87&gt;0,(J84*AD84+J85*AD85+J86*AD86)/J87,0)</f>
        <v>0.22043739275224905</v>
      </c>
      <c r="AE87" s="59">
        <f>SUM(AE84:AE86)</f>
        <v>120.67258500000001</v>
      </c>
      <c r="AF87" s="54">
        <f>IF(AND(Z87&gt;0),((Z84*AF84+Z85*AF85+Z86*AF86)/Z87),0)</f>
        <v>0.91000179892062161</v>
      </c>
      <c r="AG87" s="58">
        <f t="shared" si="3"/>
        <v>0.90932056678637052</v>
      </c>
      <c r="AH87" s="52">
        <f>SUM(AH84:AH86)</f>
        <v>597</v>
      </c>
      <c r="AI87" s="169">
        <f>SUM(AI84:AI86)</f>
        <v>597.54200000000003</v>
      </c>
      <c r="AJ87" s="177">
        <f>(AI87+AJ83)-AO87</f>
        <v>1596.5349999999985</v>
      </c>
      <c r="AK87" s="21">
        <f>IF(AH87&gt;0,(AK84*AH84+AK85*AH85+AK86*AH86)/AH87,0)</f>
        <v>8.3000000000000004E-2</v>
      </c>
      <c r="AL87" s="54">
        <f>IF(J87&gt;0,(AL84*J84+AL85*J85+AL86*J86)/J87,0)</f>
        <v>0.22036163132212486</v>
      </c>
      <c r="AM87" s="59">
        <f>SUM(AM84:AM86)</f>
        <v>120.6385047</v>
      </c>
      <c r="AN87" s="70"/>
      <c r="AO87" s="57">
        <f>SUM(AO84:AO86)</f>
        <v>504.12</v>
      </c>
      <c r="AP87" s="124"/>
      <c r="AQ87" s="125">
        <f>AP86</f>
        <v>1419.2399999999989</v>
      </c>
      <c r="AR87" s="52">
        <f>SUM(AR84:AR86)</f>
        <v>0</v>
      </c>
      <c r="AS87" s="71"/>
      <c r="AT87" s="72"/>
      <c r="AU87" s="72"/>
      <c r="AV87" s="72"/>
      <c r="AW87" s="72"/>
    </row>
    <row r="88" spans="1:49" x14ac:dyDescent="0.2">
      <c r="A88" s="196">
        <v>22</v>
      </c>
      <c r="B88" s="23">
        <v>1</v>
      </c>
      <c r="C88" s="24" t="s">
        <v>51</v>
      </c>
      <c r="D88" s="12">
        <v>17200</v>
      </c>
      <c r="E88" s="12">
        <v>1</v>
      </c>
      <c r="F88" s="12">
        <v>14900</v>
      </c>
      <c r="G88" s="13">
        <v>0.4</v>
      </c>
      <c r="H88" s="13">
        <v>3.1</v>
      </c>
      <c r="I88" s="12">
        <v>15267</v>
      </c>
      <c r="J88" s="12">
        <v>15025</v>
      </c>
      <c r="K88" s="14">
        <v>7.2999999999999995E-2</v>
      </c>
      <c r="L88" s="25">
        <f>J88*(1-K88)</f>
        <v>13928.175000000001</v>
      </c>
      <c r="M88" s="15">
        <v>0.82</v>
      </c>
      <c r="N88" s="26">
        <f>L88*M88</f>
        <v>11421.103500000001</v>
      </c>
      <c r="O88" s="14">
        <v>9.2999999999999999E-2</v>
      </c>
      <c r="P88" s="26">
        <f>L88*O88</f>
        <v>1295.320275</v>
      </c>
      <c r="Q88" s="16">
        <v>8.6999999999999994E-2</v>
      </c>
      <c r="R88" s="26">
        <f>L88*Q88</f>
        <v>1211.751225</v>
      </c>
      <c r="S88" s="16">
        <v>0.20599999999999999</v>
      </c>
      <c r="T88" s="26">
        <f>L88*S88</f>
        <v>2869.2040500000003</v>
      </c>
      <c r="U88" s="16">
        <v>0.502</v>
      </c>
      <c r="V88" s="26">
        <f>L88*U88</f>
        <v>6991.9438500000006</v>
      </c>
      <c r="W88" s="16">
        <v>0.4</v>
      </c>
      <c r="X88" s="26">
        <f>W88*L88</f>
        <v>5571.27</v>
      </c>
      <c r="Y88" s="17">
        <v>3.0699999999999998E-3</v>
      </c>
      <c r="Z88" s="61">
        <f>L88*Y88</f>
        <v>42.759497250000003</v>
      </c>
      <c r="AA88" s="28">
        <f>IF(J88&gt;0,(AC88+AM88)/J88,0)</f>
        <v>3.0465587420965062E-3</v>
      </c>
      <c r="AB88" s="17">
        <v>3.4000000000000002E-4</v>
      </c>
      <c r="AC88" s="25">
        <f>AB88*L88</f>
        <v>4.7355795000000009</v>
      </c>
      <c r="AD88" s="141">
        <v>0.2167</v>
      </c>
      <c r="AE88" s="31">
        <f>AH88*(1-AK88)*AD88</f>
        <v>42.187589400000007</v>
      </c>
      <c r="AF88" s="29">
        <f>IF(AND(AD88&gt;0,AB88&gt;0,Y88&gt;0),((Y88-AB88)*AD88)/((AD88-AB88)*Y88),0)</f>
        <v>0.89064823195506582</v>
      </c>
      <c r="AG88" s="62">
        <f t="shared" si="3"/>
        <v>0.88983388842435529</v>
      </c>
      <c r="AH88" s="12">
        <v>213</v>
      </c>
      <c r="AI88" s="170">
        <v>213.26300000000001</v>
      </c>
      <c r="AJ88" s="174"/>
      <c r="AK88" s="14">
        <v>8.5999999999999993E-2</v>
      </c>
      <c r="AL88" s="15">
        <v>0.21079999999999999</v>
      </c>
      <c r="AM88" s="31">
        <f t="shared" si="5"/>
        <v>41.038965600000004</v>
      </c>
      <c r="AN88" s="19">
        <v>1.6</v>
      </c>
      <c r="AO88" s="19"/>
      <c r="AP88" s="119">
        <f>AP86+AH88-AO88</f>
        <v>1632.2399999999989</v>
      </c>
      <c r="AQ88" s="120"/>
      <c r="AR88" s="12"/>
      <c r="AS88" s="32"/>
      <c r="AT88" s="20"/>
      <c r="AU88" s="20"/>
      <c r="AV88" s="20"/>
      <c r="AW88" s="20"/>
    </row>
    <row r="89" spans="1:49" x14ac:dyDescent="0.2">
      <c r="A89" s="197"/>
      <c r="B89" s="34">
        <v>2</v>
      </c>
      <c r="C89" s="11" t="s">
        <v>52</v>
      </c>
      <c r="D89" s="35">
        <v>19546</v>
      </c>
      <c r="E89" s="44">
        <v>4</v>
      </c>
      <c r="F89" s="35">
        <v>15490</v>
      </c>
      <c r="G89" s="36">
        <v>0.7</v>
      </c>
      <c r="H89" s="38">
        <v>2.7</v>
      </c>
      <c r="I89" s="35">
        <v>15860</v>
      </c>
      <c r="J89" s="35">
        <v>14680</v>
      </c>
      <c r="K89" s="66">
        <v>7.3999999999999996E-2</v>
      </c>
      <c r="L89" s="38">
        <f>J89*(1-K89)</f>
        <v>13593.68</v>
      </c>
      <c r="M89" s="39">
        <v>0.82599999999999996</v>
      </c>
      <c r="N89" s="26">
        <f>L89*M89</f>
        <v>11228.37968</v>
      </c>
      <c r="O89" s="37">
        <v>0.14399999999999999</v>
      </c>
      <c r="P89" s="26">
        <f>L89*O89</f>
        <v>1957.48992</v>
      </c>
      <c r="Q89" s="40">
        <v>0.03</v>
      </c>
      <c r="R89" s="26">
        <f>L89*Q89</f>
        <v>407.81040000000002</v>
      </c>
      <c r="S89" s="40">
        <v>0.189</v>
      </c>
      <c r="T89" s="26">
        <f>L89*S89</f>
        <v>2569.20552</v>
      </c>
      <c r="U89" s="40">
        <v>0.51600000000000001</v>
      </c>
      <c r="V89" s="26">
        <f>L89*U89</f>
        <v>7014.3388800000002</v>
      </c>
      <c r="W89" s="40">
        <v>0.4</v>
      </c>
      <c r="X89" s="26">
        <f>W89*L89</f>
        <v>5437.4720000000007</v>
      </c>
      <c r="Y89" s="41">
        <v>3.0799999999999998E-3</v>
      </c>
      <c r="Z89" s="18">
        <f>L89*Y89</f>
        <v>41.868534400000001</v>
      </c>
      <c r="AA89" s="28">
        <f>IF(J89&gt;0,(AC89+AM89)/J89,0)</f>
        <v>2.8626992370572204E-3</v>
      </c>
      <c r="AB89" s="41">
        <v>3.6000000000000002E-4</v>
      </c>
      <c r="AC89" s="38">
        <f>AB89*L89</f>
        <v>4.8937248000000002</v>
      </c>
      <c r="AD89" s="29">
        <v>0.20979999999999999</v>
      </c>
      <c r="AE89" s="42">
        <f>AH89*(1-AK89)*AD89</f>
        <v>38.3934</v>
      </c>
      <c r="AF89" s="29">
        <f>IF(AND(AD89&gt;0,AB89&gt;0,Y89&gt;0),((Y89-AB89)*AD89)/((AD89-AB89)*Y89),0)</f>
        <v>0.88463484567380668</v>
      </c>
      <c r="AG89" s="30">
        <f t="shared" si="3"/>
        <v>0.87579846635699665</v>
      </c>
      <c r="AH89" s="35">
        <v>200</v>
      </c>
      <c r="AI89" s="167">
        <v>200.24299999999999</v>
      </c>
      <c r="AJ89" s="175"/>
      <c r="AK89" s="66">
        <v>8.5000000000000006E-2</v>
      </c>
      <c r="AL89" s="67">
        <v>0.2029</v>
      </c>
      <c r="AM89" s="42">
        <f t="shared" si="5"/>
        <v>37.130699999999997</v>
      </c>
      <c r="AN89" s="18">
        <v>1.6</v>
      </c>
      <c r="AO89" s="18"/>
      <c r="AP89" s="122">
        <f>AP88+AH89-AO89</f>
        <v>1832.2399999999989</v>
      </c>
      <c r="AQ89" s="123"/>
      <c r="AR89" s="44"/>
      <c r="AS89" s="49"/>
      <c r="AT89" s="42"/>
      <c r="AU89" s="42"/>
      <c r="AV89" s="42"/>
      <c r="AW89" s="42"/>
    </row>
    <row r="90" spans="1:49" x14ac:dyDescent="0.2">
      <c r="A90" s="197"/>
      <c r="B90" s="34">
        <v>3</v>
      </c>
      <c r="C90" s="11" t="s">
        <v>54</v>
      </c>
      <c r="D90" s="44">
        <v>13760</v>
      </c>
      <c r="E90" s="44">
        <v>5</v>
      </c>
      <c r="F90" s="44">
        <v>14982</v>
      </c>
      <c r="G90" s="38">
        <v>0.5</v>
      </c>
      <c r="H90" s="38">
        <v>3.1</v>
      </c>
      <c r="I90" s="44">
        <v>15378</v>
      </c>
      <c r="J90" s="44">
        <v>14820</v>
      </c>
      <c r="K90" s="66">
        <v>7.1999999999999995E-2</v>
      </c>
      <c r="L90" s="38">
        <f>J90*(1-K90)</f>
        <v>13752.960000000001</v>
      </c>
      <c r="M90" s="29">
        <v>0.77100000000000002</v>
      </c>
      <c r="N90" s="26">
        <f>L90*M90</f>
        <v>10603.532160000001</v>
      </c>
      <c r="O90" s="40">
        <v>0.14299999999999999</v>
      </c>
      <c r="P90" s="26">
        <f>L90*O90</f>
        <v>1966.67328</v>
      </c>
      <c r="Q90" s="40">
        <v>8.5999999999999993E-2</v>
      </c>
      <c r="R90" s="26">
        <f>L90*Q90</f>
        <v>1182.7545600000001</v>
      </c>
      <c r="S90" s="40">
        <v>0.20799999999999999</v>
      </c>
      <c r="T90" s="26">
        <f>L90*S90</f>
        <v>2860.6156799999999</v>
      </c>
      <c r="U90" s="40">
        <v>0.496</v>
      </c>
      <c r="V90" s="26">
        <f>L90*U90</f>
        <v>6821.4681600000004</v>
      </c>
      <c r="W90" s="40">
        <v>0.4</v>
      </c>
      <c r="X90" s="26">
        <f>W90*L90</f>
        <v>5501.1840000000011</v>
      </c>
      <c r="Y90" s="48">
        <v>3.13E-3</v>
      </c>
      <c r="Z90" s="18">
        <f>L90*Y90</f>
        <v>43.046764800000005</v>
      </c>
      <c r="AA90" s="28">
        <f>IF(J90&gt;0,(AC90+AM90)/J90,0)</f>
        <v>3.0001347368421053E-3</v>
      </c>
      <c r="AB90" s="48">
        <v>3.3E-4</v>
      </c>
      <c r="AC90" s="38">
        <f>AB90*L90</f>
        <v>4.5384768000000006</v>
      </c>
      <c r="AD90" s="29">
        <v>0.22689999999999999</v>
      </c>
      <c r="AE90" s="42">
        <f>AH90*(1-AK90)*AD90</f>
        <v>41.477319999999999</v>
      </c>
      <c r="AF90" s="29">
        <f>IF(AND(AD90&gt;0,AB90&gt;0,Y90&gt;0),((Y90-AB90)*AD90)/((AD90-AB90)*Y90),0)</f>
        <v>0.89587163253187796</v>
      </c>
      <c r="AG90" s="30">
        <f t="shared" si="3"/>
        <v>0.8913517628475931</v>
      </c>
      <c r="AH90" s="44">
        <v>200</v>
      </c>
      <c r="AI90" s="168">
        <v>200.13</v>
      </c>
      <c r="AJ90" s="176"/>
      <c r="AK90" s="66">
        <v>8.5999999999999993E-2</v>
      </c>
      <c r="AL90" s="67">
        <v>0.21840000000000001</v>
      </c>
      <c r="AM90" s="42">
        <f t="shared" si="5"/>
        <v>39.923520000000003</v>
      </c>
      <c r="AN90" s="18">
        <v>1.6</v>
      </c>
      <c r="AO90" s="18"/>
      <c r="AP90" s="122">
        <f>AP89+AH90-AO90</f>
        <v>2032.2399999999989</v>
      </c>
      <c r="AQ90" s="123"/>
      <c r="AR90" s="44"/>
      <c r="AS90" s="49"/>
      <c r="AT90" s="42"/>
      <c r="AU90" s="42"/>
      <c r="AV90" s="42"/>
      <c r="AW90" s="42"/>
    </row>
    <row r="91" spans="1:49" s="22" customFormat="1" ht="13.5" thickBot="1" x14ac:dyDescent="0.25">
      <c r="A91" s="198"/>
      <c r="B91" s="50" t="s">
        <v>38</v>
      </c>
      <c r="C91" s="51"/>
      <c r="D91" s="52">
        <f>SUM(D88:D90)</f>
        <v>50506</v>
      </c>
      <c r="E91" s="68"/>
      <c r="F91" s="52">
        <f>SUM(F88:F90)</f>
        <v>45372</v>
      </c>
      <c r="G91" s="53"/>
      <c r="H91" s="69"/>
      <c r="I91" s="52">
        <f>SUM(I88:I90)</f>
        <v>46505</v>
      </c>
      <c r="J91" s="52">
        <f>SUM(J88:J90)</f>
        <v>44525</v>
      </c>
      <c r="K91" s="21">
        <f>IF(J91&gt;0,(J88*K88+J89*K89+J90*K90)/J91,0)</f>
        <v>7.2996855699045474E-2</v>
      </c>
      <c r="L91" s="53">
        <f>L88+L89+L90</f>
        <v>41274.815000000002</v>
      </c>
      <c r="M91" s="54">
        <f>IF(L91&gt;0,N91/L91,0)</f>
        <v>0.80564904627676714</v>
      </c>
      <c r="N91" s="55">
        <f>N88+N89+N90</f>
        <v>33253.015340000005</v>
      </c>
      <c r="O91" s="21">
        <f>IF(L91&gt;0,P91/L91,0)</f>
        <v>0.12645685934631082</v>
      </c>
      <c r="P91" s="55">
        <f>P88+P89+P90</f>
        <v>5219.483475</v>
      </c>
      <c r="Q91" s="21">
        <f>IF(L91&gt;0,R91/L91,0)</f>
        <v>6.7894094376922107E-2</v>
      </c>
      <c r="R91" s="55">
        <f>R88+R89+R90</f>
        <v>2802.3161850000001</v>
      </c>
      <c r="S91" s="21">
        <f>IF(L91&gt;0,T91/L91,0)</f>
        <v>0.20106753355526846</v>
      </c>
      <c r="T91" s="55">
        <f>T88+T89+T90</f>
        <v>8299.0252499999988</v>
      </c>
      <c r="U91" s="21">
        <f>IF(L91&gt;0,V91/L91,0)</f>
        <v>0.50461161097875307</v>
      </c>
      <c r="V91" s="55">
        <f>V88+V89+V90</f>
        <v>20827.750890000003</v>
      </c>
      <c r="W91" s="21">
        <f>IF(L91&gt;0,X91/L91,0)</f>
        <v>0.40000000000000008</v>
      </c>
      <c r="X91" s="55">
        <f>X88+X89+X90</f>
        <v>16509.926000000003</v>
      </c>
      <c r="Y91" s="56">
        <f>IF(L91&gt;0,Z91/L91,0)</f>
        <v>3.0932857348966915E-3</v>
      </c>
      <c r="Z91" s="57">
        <f>SUM(Z88:Z90)</f>
        <v>127.67479645</v>
      </c>
      <c r="AA91" s="63">
        <f>IF(L91&gt;0,(AA88*L88+AA89*L89+AA90*L90)/L91,0)</f>
        <v>2.9705367232512126E-3</v>
      </c>
      <c r="AB91" s="56">
        <f>IF(J91&gt;0,(J88*AB88+J89*AB89+J90*AB90)/J91,0)</f>
        <v>3.4326558113419425E-4</v>
      </c>
      <c r="AC91" s="53">
        <f>SUM(AC88:AC90)</f>
        <v>14.167781100000003</v>
      </c>
      <c r="AD91" s="54">
        <f>IF(J91&gt;0,(J88*AD88+J89*AD89+J90*AD90)/J91,0)</f>
        <v>0.21782008983717011</v>
      </c>
      <c r="AE91" s="59">
        <f>SUM(AE88:AE90)</f>
        <v>122.05830940000001</v>
      </c>
      <c r="AF91" s="54">
        <f>IF(AND(Z91&gt;0),((Z88*AF88+Z89*AF89+Z90*AF90)/Z91),0)</f>
        <v>0.89043737456551275</v>
      </c>
      <c r="AG91" s="58">
        <f t="shared" si="3"/>
        <v>0.88588633212683099</v>
      </c>
      <c r="AH91" s="52">
        <f>SUM(AH88:AH90)</f>
        <v>613</v>
      </c>
      <c r="AI91" s="169">
        <f>SUM(AI88:AI90)</f>
        <v>613.63599999999997</v>
      </c>
      <c r="AJ91" s="177">
        <f>(AI91+AJ87)-AO91</f>
        <v>2210.1709999999985</v>
      </c>
      <c r="AK91" s="21">
        <f>IF(AH91&gt;0,(AK88*AH88+AK89*AH89+AK90*AH90)/AH91,0)</f>
        <v>8.5673735725938005E-2</v>
      </c>
      <c r="AL91" s="54">
        <f>IF(J91&gt;0,(AL88*J88+AL89*J89+AL90*J90)/J91,0)</f>
        <v>0.21072498596294217</v>
      </c>
      <c r="AM91" s="59">
        <f>SUM(AM88:AM90)</f>
        <v>118.0931856</v>
      </c>
      <c r="AN91" s="70"/>
      <c r="AO91" s="57">
        <f>SUM(AO88:AO90)</f>
        <v>0</v>
      </c>
      <c r="AP91" s="124"/>
      <c r="AQ91" s="125">
        <f>AP90</f>
        <v>2032.2399999999989</v>
      </c>
      <c r="AR91" s="52">
        <f>SUM(AR88:AR90)</f>
        <v>0</v>
      </c>
      <c r="AS91" s="71"/>
      <c r="AT91" s="72"/>
      <c r="AU91" s="72"/>
      <c r="AV91" s="72"/>
      <c r="AW91" s="72"/>
    </row>
    <row r="92" spans="1:49" x14ac:dyDescent="0.2">
      <c r="A92" s="196">
        <v>23</v>
      </c>
      <c r="B92" s="23">
        <v>1</v>
      </c>
      <c r="C92" s="24" t="s">
        <v>51</v>
      </c>
      <c r="D92" s="12">
        <v>14500</v>
      </c>
      <c r="E92" s="12">
        <v>0</v>
      </c>
      <c r="F92" s="12">
        <v>10861</v>
      </c>
      <c r="G92" s="13">
        <v>0.4</v>
      </c>
      <c r="H92" s="13">
        <v>3.3</v>
      </c>
      <c r="I92" s="12">
        <v>10537</v>
      </c>
      <c r="J92" s="12">
        <v>14812</v>
      </c>
      <c r="K92" s="14">
        <v>7.3999999999999996E-2</v>
      </c>
      <c r="L92" s="25">
        <f>J92*(1-K92)</f>
        <v>13715.912</v>
      </c>
      <c r="M92" s="15">
        <v>0.749</v>
      </c>
      <c r="N92" s="26">
        <f>L92*M92</f>
        <v>10273.218088</v>
      </c>
      <c r="O92" s="14">
        <v>0.11600000000000001</v>
      </c>
      <c r="P92" s="26">
        <f>L92*O92</f>
        <v>1591.0457920000001</v>
      </c>
      <c r="Q92" s="16">
        <v>0.13500000000000001</v>
      </c>
      <c r="R92" s="26">
        <f>L92*Q92</f>
        <v>1851.6481200000001</v>
      </c>
      <c r="S92" s="16">
        <v>0.193</v>
      </c>
      <c r="T92" s="26">
        <f>L92*S92</f>
        <v>2647.1710160000002</v>
      </c>
      <c r="U92" s="16">
        <v>0.52300000000000002</v>
      </c>
      <c r="V92" s="26">
        <f>L92*U92</f>
        <v>7173.4219760000005</v>
      </c>
      <c r="W92" s="16">
        <v>0.4</v>
      </c>
      <c r="X92" s="26">
        <f>W92*L92</f>
        <v>5486.3648000000003</v>
      </c>
      <c r="Y92" s="17">
        <v>3.13E-3</v>
      </c>
      <c r="Z92" s="61">
        <f>L92*Y92</f>
        <v>42.930804559999999</v>
      </c>
      <c r="AA92" s="28">
        <f>IF(J92&gt;0,(AC92+AM92)/J92,0)</f>
        <v>3.106491801242236E-3</v>
      </c>
      <c r="AB92" s="17">
        <v>3.3E-4</v>
      </c>
      <c r="AC92" s="25">
        <f>AB92*L92</f>
        <v>4.5262509600000005</v>
      </c>
      <c r="AD92" s="141">
        <v>0.22259999999999999</v>
      </c>
      <c r="AE92" s="31">
        <f>AH92*(1-AK92)*AD92</f>
        <v>42.207631199999994</v>
      </c>
      <c r="AF92" s="29">
        <f>IF(AND(AD92&gt;0,AB92&gt;0,Y92&gt;0),((Y92-AB92)*AD92)/((AD92-AB92)*Y92),0)</f>
        <v>0.89589683904861406</v>
      </c>
      <c r="AG92" s="62">
        <f t="shared" si="3"/>
        <v>0.89512088991541328</v>
      </c>
      <c r="AH92" s="12">
        <v>207</v>
      </c>
      <c r="AI92" s="170">
        <v>207.03</v>
      </c>
      <c r="AJ92" s="174"/>
      <c r="AK92" s="14">
        <v>8.4000000000000005E-2</v>
      </c>
      <c r="AL92" s="15">
        <v>0.21879999999999999</v>
      </c>
      <c r="AM92" s="31">
        <f t="shared" ref="AM92:AM102" si="6">AH92*(1-AK92)*AL92</f>
        <v>41.4871056</v>
      </c>
      <c r="AN92" s="19">
        <v>1.6</v>
      </c>
      <c r="AO92" s="19"/>
      <c r="AP92" s="119">
        <f>AP90+AH92-AO92</f>
        <v>2239.2399999999989</v>
      </c>
      <c r="AQ92" s="120"/>
      <c r="AR92" s="12"/>
      <c r="AS92" s="32"/>
      <c r="AT92" s="20"/>
      <c r="AU92" s="20"/>
      <c r="AV92" s="20"/>
      <c r="AW92" s="20"/>
    </row>
    <row r="93" spans="1:49" x14ac:dyDescent="0.2">
      <c r="A93" s="197"/>
      <c r="B93" s="34">
        <v>2</v>
      </c>
      <c r="C93" s="11" t="s">
        <v>49</v>
      </c>
      <c r="D93" s="35">
        <v>18340</v>
      </c>
      <c r="E93" s="44">
        <v>2</v>
      </c>
      <c r="F93" s="35">
        <v>14659</v>
      </c>
      <c r="G93" s="36">
        <v>0.4</v>
      </c>
      <c r="H93" s="38">
        <v>2.9</v>
      </c>
      <c r="I93" s="35">
        <v>15596</v>
      </c>
      <c r="J93" s="35">
        <v>14811</v>
      </c>
      <c r="K93" s="66">
        <v>7.4999999999999997E-2</v>
      </c>
      <c r="L93" s="38">
        <f>J93*(1-K93)</f>
        <v>13700.175000000001</v>
      </c>
      <c r="M93" s="39">
        <v>0.69299999999999995</v>
      </c>
      <c r="N93" s="26">
        <f>L93*M93</f>
        <v>9494.2212749999999</v>
      </c>
      <c r="O93" s="37">
        <v>0.28199999999999997</v>
      </c>
      <c r="P93" s="26">
        <f>L93*O93</f>
        <v>3863.4493499999999</v>
      </c>
      <c r="Q93" s="40">
        <v>2.5000000000000001E-2</v>
      </c>
      <c r="R93" s="26">
        <f>L93*Q93</f>
        <v>342.50437500000004</v>
      </c>
      <c r="S93" s="40">
        <v>0.2</v>
      </c>
      <c r="T93" s="26">
        <f>L93*S93</f>
        <v>2740.0350000000003</v>
      </c>
      <c r="U93" s="40">
        <v>0.51200000000000001</v>
      </c>
      <c r="V93" s="26">
        <f>L93*U93</f>
        <v>7014.4896000000008</v>
      </c>
      <c r="W93" s="40">
        <v>0.4</v>
      </c>
      <c r="X93" s="26">
        <f>W93*L93</f>
        <v>5480.0700000000006</v>
      </c>
      <c r="Y93" s="41">
        <v>3.0799999999999998E-3</v>
      </c>
      <c r="Z93" s="18">
        <f>L93*Y93</f>
        <v>42.196539000000001</v>
      </c>
      <c r="AA93" s="28">
        <f>IF(J93&gt;0,(AC93+AM93)/J93,0)</f>
        <v>3.0562265545878062E-3</v>
      </c>
      <c r="AB93" s="41">
        <v>3.4000000000000002E-4</v>
      </c>
      <c r="AC93" s="38">
        <f>AB93*L93</f>
        <v>4.6580595000000011</v>
      </c>
      <c r="AD93" s="29">
        <v>0.22090000000000001</v>
      </c>
      <c r="AE93" s="42">
        <f>AH93*(1-AK93)*AD93</f>
        <v>41.299464000000008</v>
      </c>
      <c r="AF93" s="29">
        <f>IF(AND(AD93&gt;0,AB93&gt;0,Y93&gt;0),((Y93-AB93)*AD93)/((AD93-AB93)*Y93),0)</f>
        <v>0.89098175129187107</v>
      </c>
      <c r="AG93" s="30">
        <f t="shared" si="3"/>
        <v>0.89014511598308221</v>
      </c>
      <c r="AH93" s="35">
        <v>205</v>
      </c>
      <c r="AI93" s="167">
        <v>205.39500000000001</v>
      </c>
      <c r="AJ93" s="175"/>
      <c r="AK93" s="66">
        <v>8.7999999999999995E-2</v>
      </c>
      <c r="AL93" s="67">
        <v>0.2172</v>
      </c>
      <c r="AM93" s="42">
        <f t="shared" si="6"/>
        <v>40.607711999999999</v>
      </c>
      <c r="AN93" s="18">
        <v>1.5</v>
      </c>
      <c r="AO93" s="18"/>
      <c r="AP93" s="122">
        <f>AP92+AH93-AO93</f>
        <v>2444.2399999999989</v>
      </c>
      <c r="AQ93" s="123"/>
      <c r="AR93" s="44"/>
      <c r="AS93" s="49"/>
      <c r="AT93" s="42"/>
      <c r="AU93" s="42"/>
      <c r="AV93" s="42"/>
      <c r="AW93" s="42"/>
    </row>
    <row r="94" spans="1:49" x14ac:dyDescent="0.2">
      <c r="A94" s="197"/>
      <c r="B94" s="34">
        <v>3</v>
      </c>
      <c r="C94" s="11" t="s">
        <v>54</v>
      </c>
      <c r="D94" s="44">
        <v>13897</v>
      </c>
      <c r="E94" s="44">
        <v>4</v>
      </c>
      <c r="F94" s="44">
        <v>14966</v>
      </c>
      <c r="G94" s="38">
        <v>0.6</v>
      </c>
      <c r="H94" s="38">
        <v>3.3</v>
      </c>
      <c r="I94" s="44">
        <v>15597</v>
      </c>
      <c r="J94" s="44">
        <v>14627</v>
      </c>
      <c r="K94" s="66">
        <v>7.5999999999999998E-2</v>
      </c>
      <c r="L94" s="38">
        <f>J94*(1-K94)</f>
        <v>13515.348</v>
      </c>
      <c r="M94" s="29">
        <v>0.63700000000000001</v>
      </c>
      <c r="N94" s="26">
        <f>L94*M94</f>
        <v>8609.2766759999995</v>
      </c>
      <c r="O94" s="40">
        <v>0.253</v>
      </c>
      <c r="P94" s="26">
        <f>L94*O94</f>
        <v>3419.3830440000002</v>
      </c>
      <c r="Q94" s="40">
        <v>0.11</v>
      </c>
      <c r="R94" s="26">
        <f>L94*Q94</f>
        <v>1486.6882800000001</v>
      </c>
      <c r="S94" s="40">
        <v>0.20899999999999999</v>
      </c>
      <c r="T94" s="26">
        <f>L94*S94</f>
        <v>2824.7077319999999</v>
      </c>
      <c r="U94" s="40">
        <v>0.48699999999999999</v>
      </c>
      <c r="V94" s="26">
        <f>L94*U94</f>
        <v>6581.9744759999994</v>
      </c>
      <c r="W94" s="40">
        <v>0.41</v>
      </c>
      <c r="X94" s="26">
        <f>W94*L94</f>
        <v>5541.2926799999996</v>
      </c>
      <c r="Y94" s="48">
        <v>3.0699999999999998E-3</v>
      </c>
      <c r="Z94" s="18">
        <f>L94*Y94</f>
        <v>41.492118359999999</v>
      </c>
      <c r="AA94" s="28">
        <f>IF(J94&gt;0,(AC94+AM94)/J94,0)</f>
        <v>3.0372389758665484E-3</v>
      </c>
      <c r="AB94" s="48">
        <v>3.5E-4</v>
      </c>
      <c r="AC94" s="38">
        <f>AB94*L94</f>
        <v>4.7303718000000003</v>
      </c>
      <c r="AD94" s="29">
        <v>0.22489999999999999</v>
      </c>
      <c r="AE94" s="42">
        <f>AH94*(1-AK94)*AD94</f>
        <v>40.450738900000005</v>
      </c>
      <c r="AF94" s="29">
        <f>IF(AND(AD94&gt;0,AB94&gt;0,Y94&gt;0),((Y94-AB94)*AD94)/((AD94-AB94)*Y94),0)</f>
        <v>0.88737445937840209</v>
      </c>
      <c r="AG94" s="30">
        <f t="shared" si="3"/>
        <v>0.88616910279124206</v>
      </c>
      <c r="AH94" s="44">
        <v>197</v>
      </c>
      <c r="AI94" s="168">
        <v>197.04</v>
      </c>
      <c r="AJ94" s="176"/>
      <c r="AK94" s="66">
        <v>8.6999999999999994E-2</v>
      </c>
      <c r="AL94" s="67">
        <v>0.22070000000000001</v>
      </c>
      <c r="AM94" s="42">
        <f t="shared" si="6"/>
        <v>39.695322700000006</v>
      </c>
      <c r="AN94" s="18">
        <v>1.6</v>
      </c>
      <c r="AO94" s="18"/>
      <c r="AP94" s="122">
        <f>AP93+AH94-AO94</f>
        <v>2641.2399999999989</v>
      </c>
      <c r="AQ94" s="123"/>
      <c r="AR94" s="44"/>
      <c r="AS94" s="49"/>
      <c r="AT94" s="42"/>
      <c r="AU94" s="42"/>
      <c r="AV94" s="42"/>
      <c r="AW94" s="42"/>
    </row>
    <row r="95" spans="1:49" s="22" customFormat="1" ht="13.5" thickBot="1" x14ac:dyDescent="0.25">
      <c r="A95" s="198"/>
      <c r="B95" s="50" t="s">
        <v>38</v>
      </c>
      <c r="C95" s="51"/>
      <c r="D95" s="52">
        <f>SUM(D92:D94)</f>
        <v>46737</v>
      </c>
      <c r="E95" s="68"/>
      <c r="F95" s="52">
        <f>SUM(F92:F94)</f>
        <v>40486</v>
      </c>
      <c r="G95" s="53"/>
      <c r="H95" s="69"/>
      <c r="I95" s="52">
        <f>SUM(I92:I94)</f>
        <v>41730</v>
      </c>
      <c r="J95" s="52">
        <f>SUM(J92:J94)</f>
        <v>44250</v>
      </c>
      <c r="K95" s="21">
        <f>IF(J95&gt;0,(J92*K92+J93*K93+J94*K94)/J95,0)</f>
        <v>7.4995819209039555E-2</v>
      </c>
      <c r="L95" s="53">
        <f>L92+L93+L94</f>
        <v>40931.434999999998</v>
      </c>
      <c r="M95" s="54">
        <f>IF(L95&gt;0,N95/L95,0)</f>
        <v>0.69327439995690354</v>
      </c>
      <c r="N95" s="55">
        <f>N92+N93+N94</f>
        <v>28376.716038999999</v>
      </c>
      <c r="O95" s="21">
        <f>IF(L95&gt;0,P95/L95,0)</f>
        <v>0.21679860933290027</v>
      </c>
      <c r="P95" s="55">
        <f>P92+P93+P94</f>
        <v>8873.8781859999999</v>
      </c>
      <c r="Q95" s="21">
        <f>IF(L95&gt;0,R95/L95,0)</f>
        <v>8.9926990710196233E-2</v>
      </c>
      <c r="R95" s="55">
        <f>R92+R93+R94</f>
        <v>3680.8407750000006</v>
      </c>
      <c r="S95" s="21">
        <f>IF(L95&gt;0,T95/L95,0)</f>
        <v>0.20062608965456499</v>
      </c>
      <c r="T95" s="55">
        <f>T92+T93+T94</f>
        <v>8211.913747999999</v>
      </c>
      <c r="U95" s="21">
        <f>IF(L95&gt;0,V95/L95,0)</f>
        <v>0.50743117244728908</v>
      </c>
      <c r="V95" s="55">
        <f>V92+V93+V94</f>
        <v>20769.886052000002</v>
      </c>
      <c r="W95" s="21">
        <f>IF(L95&gt;0,X95/L95,0)</f>
        <v>0.40330194824588977</v>
      </c>
      <c r="X95" s="55">
        <f>X92+X93+X94</f>
        <v>16507.727480000001</v>
      </c>
      <c r="Y95" s="56">
        <f>IF(L95&gt;0,Z95/L95,0)</f>
        <v>3.0934527929450798E-3</v>
      </c>
      <c r="Z95" s="57">
        <f>SUM(Z92:Z94)</f>
        <v>126.61946191999999</v>
      </c>
      <c r="AA95" s="63">
        <f>IF(L95&gt;0,(AA92*L92+AA93*L93+AA94*L94)/L95,0)</f>
        <v>3.0668005783344755E-3</v>
      </c>
      <c r="AB95" s="56">
        <f>IF(J95&gt;0,(J92*AB92+J93*AB93+J94*AB94)/J95,0)</f>
        <v>3.3995819209039547E-4</v>
      </c>
      <c r="AC95" s="53">
        <f>SUM(AC92:AC94)</f>
        <v>13.914682260000003</v>
      </c>
      <c r="AD95" s="54">
        <f>IF(J95&gt;0,(J92*AD92+J93*AD93+J94*AD94)/J95,0)</f>
        <v>0.22279126327683615</v>
      </c>
      <c r="AE95" s="59">
        <f>SUM(AE92:AE94)</f>
        <v>123.95783410000001</v>
      </c>
      <c r="AF95" s="54">
        <f>IF(AND(Z95&gt;0),((Z92*AF92+Z93*AF93+Z94*AF94)/Z95),0)</f>
        <v>0.89146615146161767</v>
      </c>
      <c r="AG95" s="58">
        <f t="shared" si="3"/>
        <v>0.8905319781926907</v>
      </c>
      <c r="AH95" s="52">
        <f>SUM(AH92:AH94)</f>
        <v>609</v>
      </c>
      <c r="AI95" s="169">
        <f>SUM(AI92:AI94)</f>
        <v>609.46500000000003</v>
      </c>
      <c r="AJ95" s="177">
        <f>(AI95+AJ91)-AO95</f>
        <v>2819.6359999999986</v>
      </c>
      <c r="AK95" s="21">
        <f>IF(AH95&gt;0,(AK92*AH92+AK93*AH93+AK94*AH94)/AH95,0)</f>
        <v>8.631691297208538E-2</v>
      </c>
      <c r="AL95" s="54">
        <f>IF(J95&gt;0,(AL92*J92+AL93*J93+AL94*J94)/J95,0)</f>
        <v>0.21889251299435025</v>
      </c>
      <c r="AM95" s="59">
        <f>SUM(AM92:AM94)</f>
        <v>121.7901403</v>
      </c>
      <c r="AN95" s="70"/>
      <c r="AO95" s="57">
        <f>SUM(AO92:AO94)</f>
        <v>0</v>
      </c>
      <c r="AP95" s="124"/>
      <c r="AQ95" s="125">
        <f>AP94</f>
        <v>2641.2399999999989</v>
      </c>
      <c r="AR95" s="52">
        <f>SUM(AR92:AR94)</f>
        <v>0</v>
      </c>
      <c r="AS95" s="71"/>
      <c r="AT95" s="72"/>
      <c r="AU95" s="72"/>
      <c r="AV95" s="72"/>
      <c r="AW95" s="72"/>
    </row>
    <row r="96" spans="1:49" x14ac:dyDescent="0.2">
      <c r="A96" s="196">
        <v>24</v>
      </c>
      <c r="B96" s="23">
        <v>1</v>
      </c>
      <c r="C96" s="24" t="s">
        <v>51</v>
      </c>
      <c r="D96" s="12">
        <v>4100</v>
      </c>
      <c r="E96" s="12">
        <v>2</v>
      </c>
      <c r="F96" s="12">
        <v>8144</v>
      </c>
      <c r="G96" s="13">
        <v>0.4</v>
      </c>
      <c r="H96" s="13">
        <v>3.7</v>
      </c>
      <c r="I96" s="12">
        <v>8807</v>
      </c>
      <c r="J96" s="12">
        <v>14262</v>
      </c>
      <c r="K96" s="14">
        <v>7.6999999999999999E-2</v>
      </c>
      <c r="L96" s="25">
        <f>J96*(1-K96)</f>
        <v>13163.826000000001</v>
      </c>
      <c r="M96" s="15">
        <v>0.78100000000000003</v>
      </c>
      <c r="N96" s="26">
        <f>L96*M96</f>
        <v>10280.948106000002</v>
      </c>
      <c r="O96" s="14">
        <v>0.17</v>
      </c>
      <c r="P96" s="26">
        <f>L96*O96</f>
        <v>2237.8504200000002</v>
      </c>
      <c r="Q96" s="16">
        <v>4.9000000000000002E-2</v>
      </c>
      <c r="R96" s="26">
        <f>L96*Q96</f>
        <v>645.0274740000001</v>
      </c>
      <c r="S96" s="16">
        <v>0.19600000000000001</v>
      </c>
      <c r="T96" s="26">
        <f>L96*S96</f>
        <v>2580.1098960000004</v>
      </c>
      <c r="U96" s="16">
        <v>0.51300000000000001</v>
      </c>
      <c r="V96" s="26">
        <f>L96*U96</f>
        <v>6753.042738000001</v>
      </c>
      <c r="W96" s="16">
        <v>0.41</v>
      </c>
      <c r="X96" s="26">
        <f>W96*L96</f>
        <v>5397.1686600000003</v>
      </c>
      <c r="Y96" s="17">
        <v>3.13E-3</v>
      </c>
      <c r="Z96" s="61">
        <f>L96*Y96</f>
        <v>41.202775380000006</v>
      </c>
      <c r="AA96" s="28">
        <f>IF(J96&gt;0,(AC96+AM96)/J96,0)</f>
        <v>3.062344480437526E-3</v>
      </c>
      <c r="AB96" s="17">
        <v>3.3E-4</v>
      </c>
      <c r="AC96" s="25">
        <f>AB96*L96</f>
        <v>4.3440625800000001</v>
      </c>
      <c r="AD96" s="141">
        <v>0.21970000000000001</v>
      </c>
      <c r="AE96" s="31">
        <f>AH96*(1-AK96)*AD96</f>
        <v>38.871081600000004</v>
      </c>
      <c r="AF96" s="29">
        <f>IF(AND(AD96&gt;0,AB96&gt;0,Y96&gt;0),((Y96-AB96)*AD96)/((AD96-AB96)*Y96),0)</f>
        <v>0.89591439674548712</v>
      </c>
      <c r="AG96" s="62">
        <f t="shared" si="3"/>
        <v>0.89356590677587111</v>
      </c>
      <c r="AH96" s="12">
        <v>194</v>
      </c>
      <c r="AI96" s="170">
        <v>194.19</v>
      </c>
      <c r="AJ96" s="174"/>
      <c r="AK96" s="14">
        <v>8.7999999999999995E-2</v>
      </c>
      <c r="AL96" s="15">
        <v>0.2223</v>
      </c>
      <c r="AM96" s="31">
        <f t="shared" si="6"/>
        <v>39.331094399999998</v>
      </c>
      <c r="AN96" s="19">
        <v>1.6</v>
      </c>
      <c r="AO96" s="19">
        <v>1001.58</v>
      </c>
      <c r="AP96" s="119">
        <f>AP94+AH96-AO96</f>
        <v>1833.6599999999989</v>
      </c>
      <c r="AQ96" s="120"/>
      <c r="AR96" s="12"/>
      <c r="AS96" s="32"/>
      <c r="AT96" s="20"/>
      <c r="AU96" s="20"/>
      <c r="AV96" s="20"/>
      <c r="AW96" s="20"/>
    </row>
    <row r="97" spans="1:49" x14ac:dyDescent="0.2">
      <c r="A97" s="197"/>
      <c r="B97" s="34">
        <v>2</v>
      </c>
      <c r="C97" s="11" t="s">
        <v>49</v>
      </c>
      <c r="D97" s="35">
        <v>18203</v>
      </c>
      <c r="E97" s="44">
        <v>6</v>
      </c>
      <c r="F97" s="35">
        <v>13634</v>
      </c>
      <c r="G97" s="36">
        <v>0.7</v>
      </c>
      <c r="H97" s="38">
        <v>3.9</v>
      </c>
      <c r="I97" s="35">
        <v>15389</v>
      </c>
      <c r="J97" s="35">
        <v>14408</v>
      </c>
      <c r="K97" s="66">
        <v>7.4999999999999997E-2</v>
      </c>
      <c r="L97" s="38">
        <f>J97*(1-K97)</f>
        <v>13327.400000000001</v>
      </c>
      <c r="M97" s="39">
        <v>0.73699999999999999</v>
      </c>
      <c r="N97" s="26">
        <f>L97*M97</f>
        <v>9822.2938000000013</v>
      </c>
      <c r="O97" s="37">
        <v>0.24099999999999999</v>
      </c>
      <c r="P97" s="26">
        <f>L97*O97</f>
        <v>3211.9034000000001</v>
      </c>
      <c r="Q97" s="40">
        <v>2.1999999999999999E-2</v>
      </c>
      <c r="R97" s="26">
        <f>L97*Q97</f>
        <v>293.20280000000002</v>
      </c>
      <c r="S97" s="40">
        <v>0.19800000000000001</v>
      </c>
      <c r="T97" s="26">
        <f>L97*S97</f>
        <v>2638.8252000000002</v>
      </c>
      <c r="U97" s="40">
        <v>0.495</v>
      </c>
      <c r="V97" s="26">
        <f>L97*U97</f>
        <v>6597.063000000001</v>
      </c>
      <c r="W97" s="40">
        <v>0.4</v>
      </c>
      <c r="X97" s="26">
        <f>W97*L97</f>
        <v>5330.9600000000009</v>
      </c>
      <c r="Y97" s="41">
        <v>3.13E-3</v>
      </c>
      <c r="Z97" s="18">
        <f>L97*Y97</f>
        <v>41.714762000000007</v>
      </c>
      <c r="AA97" s="28">
        <f>IF(J97&gt;0,(AC97+AM97)/J97,0)</f>
        <v>2.9651853831204888E-3</v>
      </c>
      <c r="AB97" s="41">
        <v>3.3E-4</v>
      </c>
      <c r="AC97" s="38">
        <f>AB97*L97</f>
        <v>4.3980420000000002</v>
      </c>
      <c r="AD97" s="29">
        <v>0.2167</v>
      </c>
      <c r="AE97" s="42">
        <f>AH97*(1-AK97)*AD97</f>
        <v>37.426257</v>
      </c>
      <c r="AF97" s="29">
        <f>IF(AND(AD97&gt;0,AB97&gt;0,Y97&gt;0),((Y97-AB97)*AD97)/((AD97-AB97)*Y97),0)</f>
        <v>0.89593305515445754</v>
      </c>
      <c r="AG97" s="30">
        <f t="shared" si="3"/>
        <v>0.89003209298015218</v>
      </c>
      <c r="AH97" s="35">
        <v>190</v>
      </c>
      <c r="AI97" s="167">
        <v>190.959</v>
      </c>
      <c r="AJ97" s="175"/>
      <c r="AK97" s="66">
        <v>9.0999999999999998E-2</v>
      </c>
      <c r="AL97" s="67">
        <v>0.22189999999999999</v>
      </c>
      <c r="AM97" s="42">
        <f t="shared" si="6"/>
        <v>38.324348999999998</v>
      </c>
      <c r="AN97" s="18">
        <v>1.62</v>
      </c>
      <c r="AO97" s="18"/>
      <c r="AP97" s="122">
        <f>AP96+AH97-AO97</f>
        <v>2023.6599999999989</v>
      </c>
      <c r="AQ97" s="123"/>
      <c r="AR97" s="44"/>
      <c r="AS97" s="49"/>
      <c r="AT97" s="42"/>
      <c r="AU97" s="42"/>
      <c r="AV97" s="42"/>
      <c r="AW97" s="42"/>
    </row>
    <row r="98" spans="1:49" x14ac:dyDescent="0.2">
      <c r="A98" s="197"/>
      <c r="B98" s="34">
        <v>3</v>
      </c>
      <c r="C98" s="11" t="s">
        <v>52</v>
      </c>
      <c r="D98" s="44">
        <v>20960</v>
      </c>
      <c r="E98" s="44">
        <v>2</v>
      </c>
      <c r="F98" s="44">
        <v>17323</v>
      </c>
      <c r="G98" s="38">
        <v>0.6</v>
      </c>
      <c r="H98" s="38">
        <v>4</v>
      </c>
      <c r="I98" s="44">
        <v>17378</v>
      </c>
      <c r="J98" s="44">
        <v>14672</v>
      </c>
      <c r="K98" s="66">
        <v>7.1999999999999995E-2</v>
      </c>
      <c r="L98" s="38">
        <f>J98*(1-K98)</f>
        <v>13615.616</v>
      </c>
      <c r="M98" s="29">
        <v>0.79700000000000004</v>
      </c>
      <c r="N98" s="26">
        <f>L98*M98</f>
        <v>10851.645952000001</v>
      </c>
      <c r="O98" s="40">
        <v>0.18</v>
      </c>
      <c r="P98" s="26">
        <f>L98*O98</f>
        <v>2450.81088</v>
      </c>
      <c r="Q98" s="40">
        <v>2.3E-2</v>
      </c>
      <c r="R98" s="26">
        <f>L98*Q98</f>
        <v>313.15916800000002</v>
      </c>
      <c r="S98" s="40">
        <v>0.192</v>
      </c>
      <c r="T98" s="26">
        <f>L98*S98</f>
        <v>2614.1982720000001</v>
      </c>
      <c r="U98" s="40">
        <v>0.50600000000000001</v>
      </c>
      <c r="V98" s="26">
        <f>L98*U98</f>
        <v>6889.5016960000003</v>
      </c>
      <c r="W98" s="40">
        <v>0.4</v>
      </c>
      <c r="X98" s="26">
        <f>W98*L98</f>
        <v>5446.2464</v>
      </c>
      <c r="Y98" s="48">
        <v>3.2599999999999999E-3</v>
      </c>
      <c r="Z98" s="18">
        <f>L98*Y98</f>
        <v>44.386908159999997</v>
      </c>
      <c r="AA98" s="28">
        <f>IF(J98&gt;0,(AC98+AM98)/J98,0)</f>
        <v>3.043876393129771E-3</v>
      </c>
      <c r="AB98" s="48">
        <v>3.4000000000000002E-4</v>
      </c>
      <c r="AC98" s="38">
        <f>AB98*L98</f>
        <v>4.6293094400000001</v>
      </c>
      <c r="AD98" s="29">
        <v>0.22289999999999999</v>
      </c>
      <c r="AE98" s="42">
        <f>AH98*(1-AK98)*AD98</f>
        <v>39.221038199999995</v>
      </c>
      <c r="AF98" s="29">
        <f>IF(AND(AD98&gt;0,AB98&gt;0,Y98&gt;0),((Y98-AB98)*AD98)/((AD98-AB98)*Y98),0)</f>
        <v>0.89707387102891956</v>
      </c>
      <c r="AG98" s="30">
        <f t="shared" si="3"/>
        <v>0.88962988301398449</v>
      </c>
      <c r="AH98" s="44">
        <v>194</v>
      </c>
      <c r="AI98" s="168">
        <v>194.078</v>
      </c>
      <c r="AJ98" s="176"/>
      <c r="AK98" s="66">
        <v>9.2999999999999999E-2</v>
      </c>
      <c r="AL98" s="67">
        <v>0.22750000000000001</v>
      </c>
      <c r="AM98" s="42">
        <f t="shared" si="6"/>
        <v>40.030445</v>
      </c>
      <c r="AN98" s="18">
        <v>1.6</v>
      </c>
      <c r="AO98" s="18"/>
      <c r="AP98" s="122">
        <f>AP97+AH98-AO98</f>
        <v>2217.6599999999989</v>
      </c>
      <c r="AQ98" s="123"/>
      <c r="AR98" s="44"/>
      <c r="AS98" s="49"/>
      <c r="AT98" s="42"/>
      <c r="AU98" s="42"/>
      <c r="AV98" s="42"/>
      <c r="AW98" s="42"/>
    </row>
    <row r="99" spans="1:49" s="22" customFormat="1" ht="13.5" thickBot="1" x14ac:dyDescent="0.25">
      <c r="A99" s="198"/>
      <c r="B99" s="50" t="s">
        <v>38</v>
      </c>
      <c r="C99" s="51"/>
      <c r="D99" s="52">
        <f>SUM(D96:D98)</f>
        <v>43263</v>
      </c>
      <c r="E99" s="68"/>
      <c r="F99" s="52">
        <f>SUM(F96:F98)</f>
        <v>39101</v>
      </c>
      <c r="G99" s="53"/>
      <c r="H99" s="69"/>
      <c r="I99" s="52">
        <f>SUM(I96:I98)</f>
        <v>41574</v>
      </c>
      <c r="J99" s="52">
        <f>SUM(J96:J98)</f>
        <v>43342</v>
      </c>
      <c r="K99" s="21">
        <f>IF(J99&gt;0,(J96*K96+J97*K97+J98*K98)/J99,0)</f>
        <v>7.4642563794933323E-2</v>
      </c>
      <c r="L99" s="53">
        <f>L96+L97+L98</f>
        <v>40106.842000000004</v>
      </c>
      <c r="M99" s="54">
        <f>IF(L99&gt;0,N99/L99,0)</f>
        <v>0.77181065160901974</v>
      </c>
      <c r="N99" s="55">
        <f>N96+N97+N98</f>
        <v>30954.887858000002</v>
      </c>
      <c r="O99" s="21">
        <f>IF(L99&gt;0,P99/L99,0)</f>
        <v>0.19698795282859716</v>
      </c>
      <c r="P99" s="55">
        <f>P96+P97+P98</f>
        <v>7900.5646999999999</v>
      </c>
      <c r="Q99" s="21">
        <f>IF(L99&gt;0,R99/L99,0)</f>
        <v>3.1201395562383098E-2</v>
      </c>
      <c r="R99" s="55">
        <f>R96+R97+R98</f>
        <v>1251.3894420000001</v>
      </c>
      <c r="S99" s="21">
        <f>IF(L99&gt;0,T99/L99,0)</f>
        <v>0.19530666034488578</v>
      </c>
      <c r="T99" s="55">
        <f>T96+T97+T98</f>
        <v>7833.1333680000007</v>
      </c>
      <c r="U99" s="21">
        <f>IF(L99&gt;0,V99/L99,0)</f>
        <v>0.50464226113838628</v>
      </c>
      <c r="V99" s="55">
        <f>V96+V97+V98</f>
        <v>20239.607434000001</v>
      </c>
      <c r="W99" s="21">
        <f>IF(L99&gt;0,X99/L99,0)</f>
        <v>0.40328218960744905</v>
      </c>
      <c r="X99" s="55">
        <f>X96+X97+X98</f>
        <v>16174.375060000002</v>
      </c>
      <c r="Y99" s="56">
        <f>IF(L99&gt;0,Z99/L99,0)</f>
        <v>3.1741328708951955E-3</v>
      </c>
      <c r="Z99" s="57">
        <f>SUM(Z96:Z98)</f>
        <v>127.30444554000002</v>
      </c>
      <c r="AA99" s="63">
        <f>IF(L99&gt;0,(AA96*L96+AA97*L97+AA98*L98)/L99,0)</f>
        <v>3.0237891501868931E-3</v>
      </c>
      <c r="AB99" s="56">
        <f>IF(J99&gt;0,(J96*AB96+J97*AB97+J98*AB98)/J99,0)</f>
        <v>3.3338516912002219E-4</v>
      </c>
      <c r="AC99" s="53">
        <f>SUM(AC96:AC98)</f>
        <v>13.37141402</v>
      </c>
      <c r="AD99" s="54">
        <f>IF(J99&gt;0,(J96*AD96+J97*AD97+J98*AD98)/J99,0)</f>
        <v>0.21978597665082372</v>
      </c>
      <c r="AE99" s="59">
        <f>SUM(AE96:AE98)</f>
        <v>115.5183768</v>
      </c>
      <c r="AF99" s="54">
        <f>IF(AND(Z99&gt;0),((Z96*AF96+Z97*AF97+Z98*AF98)/Z99),0)</f>
        <v>0.89632478154705864</v>
      </c>
      <c r="AG99" s="58">
        <f t="shared" si="3"/>
        <v>0.89107253157567679</v>
      </c>
      <c r="AH99" s="52">
        <f>SUM(AH96:AH98)</f>
        <v>578</v>
      </c>
      <c r="AI99" s="169">
        <f>SUM(AI96:AI98)</f>
        <v>579.22699999999998</v>
      </c>
      <c r="AJ99" s="177">
        <f>(AI99+AJ95)-AO99</f>
        <v>2397.2829999999985</v>
      </c>
      <c r="AK99" s="21">
        <f>IF(AH99&gt;0,(AK96*AH96+AK97*AH97+AK98*AH98)/AH99,0)</f>
        <v>9.0664359861591687E-2</v>
      </c>
      <c r="AL99" s="54">
        <f>IF(J99&gt;0,(AL96*J96+AL97*J97+AL98*J98)/J99,0)</f>
        <v>0.2239273176134004</v>
      </c>
      <c r="AM99" s="59">
        <f>SUM(AM96:AM98)</f>
        <v>117.6858884</v>
      </c>
      <c r="AN99" s="70"/>
      <c r="AO99" s="57">
        <f>SUM(AO96:AO98)</f>
        <v>1001.58</v>
      </c>
      <c r="AP99" s="124"/>
      <c r="AQ99" s="125">
        <f>AP98</f>
        <v>2217.6599999999989</v>
      </c>
      <c r="AR99" s="52">
        <f>SUM(AR96:AR98)</f>
        <v>0</v>
      </c>
      <c r="AS99" s="71"/>
      <c r="AT99" s="72"/>
      <c r="AU99" s="72"/>
      <c r="AV99" s="72"/>
      <c r="AW99" s="72"/>
    </row>
    <row r="100" spans="1:49" x14ac:dyDescent="0.2">
      <c r="A100" s="199">
        <v>25</v>
      </c>
      <c r="B100" s="34">
        <v>1</v>
      </c>
      <c r="C100" s="11" t="s">
        <v>53</v>
      </c>
      <c r="D100" s="12">
        <v>3677</v>
      </c>
      <c r="E100" s="73">
        <v>2</v>
      </c>
      <c r="F100" s="12">
        <v>11124</v>
      </c>
      <c r="G100" s="74">
        <v>0.6</v>
      </c>
      <c r="H100" s="74">
        <v>2.8</v>
      </c>
      <c r="I100" s="12">
        <v>11815</v>
      </c>
      <c r="J100" s="12">
        <v>13953</v>
      </c>
      <c r="K100" s="66">
        <v>7.1999999999999995E-2</v>
      </c>
      <c r="L100" s="25">
        <f>J100*(1-K100)</f>
        <v>12948.384</v>
      </c>
      <c r="M100" s="15">
        <v>0.8</v>
      </c>
      <c r="N100" s="26">
        <f>L100*M100</f>
        <v>10358.707200000001</v>
      </c>
      <c r="O100" s="14">
        <v>0.153</v>
      </c>
      <c r="P100" s="26">
        <f>L100*O100</f>
        <v>1981.102752</v>
      </c>
      <c r="Q100" s="16">
        <v>4.7E-2</v>
      </c>
      <c r="R100" s="26">
        <f>L100*Q100</f>
        <v>608.57404799999995</v>
      </c>
      <c r="S100" s="16">
        <v>0.182</v>
      </c>
      <c r="T100" s="26">
        <f>L100*S100</f>
        <v>2356.605888</v>
      </c>
      <c r="U100" s="16">
        <v>0.53700000000000003</v>
      </c>
      <c r="V100" s="26">
        <f>L100*U100</f>
        <v>6953.2822080000005</v>
      </c>
      <c r="W100" s="16">
        <v>0.41</v>
      </c>
      <c r="X100" s="26">
        <f>W100*L100</f>
        <v>5308.8374399999993</v>
      </c>
      <c r="Y100" s="17">
        <v>3.3400000000000001E-3</v>
      </c>
      <c r="Z100" s="61">
        <f>L100*Y100</f>
        <v>43.247602560000004</v>
      </c>
      <c r="AA100" s="28">
        <f>IF(J100&gt;0,(AC100+AM100)/J100,0)</f>
        <v>2.9686855557944525E-3</v>
      </c>
      <c r="AB100" s="17">
        <v>3.4000000000000002E-4</v>
      </c>
      <c r="AC100" s="25">
        <f>AB100*L100</f>
        <v>4.4024505600000001</v>
      </c>
      <c r="AD100" s="141">
        <v>0.21809999999999999</v>
      </c>
      <c r="AE100" s="31">
        <f>AH100*(1-AK100)*AD100</f>
        <v>36.320192999999996</v>
      </c>
      <c r="AF100" s="29">
        <f>IF(AND(AD100&gt;0,AB100&gt;0,Y100&gt;0),((Y100-AB100)*AD100)/((AD100-AB100)*Y100),0)</f>
        <v>0.8996060047429022</v>
      </c>
      <c r="AG100" s="62">
        <f t="shared" ref="AG100:AG127" si="7">IF(AND(AA100&gt;0,AL100&gt;0,AB100&gt;0),((AL100*(AA100-AB100))/(AA100*(AL100-AB100))),0)</f>
        <v>0.88682756952541997</v>
      </c>
      <c r="AH100" s="12">
        <v>183</v>
      </c>
      <c r="AI100" s="170">
        <v>183.16</v>
      </c>
      <c r="AJ100" s="174"/>
      <c r="AK100" s="66">
        <v>0.09</v>
      </c>
      <c r="AL100" s="67">
        <v>0.2223</v>
      </c>
      <c r="AM100" s="31">
        <f t="shared" si="6"/>
        <v>37.019618999999999</v>
      </c>
      <c r="AN100" s="75">
        <v>1.7</v>
      </c>
      <c r="AO100" s="75">
        <v>1045.6400000000001</v>
      </c>
      <c r="AP100" s="119">
        <f>AP98+AH100-AO100</f>
        <v>1355.0199999999988</v>
      </c>
      <c r="AQ100" s="126"/>
      <c r="AR100" s="12"/>
      <c r="AS100" s="76"/>
      <c r="AT100" s="77"/>
      <c r="AU100" s="77"/>
      <c r="AV100" s="77"/>
      <c r="AW100" s="77"/>
    </row>
    <row r="101" spans="1:49" x14ac:dyDescent="0.2">
      <c r="A101" s="199"/>
      <c r="B101" s="34">
        <v>2</v>
      </c>
      <c r="C101" s="11" t="s">
        <v>49</v>
      </c>
      <c r="D101" s="35">
        <v>16561</v>
      </c>
      <c r="E101" s="44">
        <v>7</v>
      </c>
      <c r="F101" s="35">
        <v>13184</v>
      </c>
      <c r="G101" s="36">
        <v>0.7</v>
      </c>
      <c r="H101" s="38">
        <v>2.7</v>
      </c>
      <c r="I101" s="35">
        <v>14454</v>
      </c>
      <c r="J101" s="35">
        <v>14760</v>
      </c>
      <c r="K101" s="66">
        <v>7.8E-2</v>
      </c>
      <c r="L101" s="38">
        <f>J101*(1-K101)</f>
        <v>13608.720000000001</v>
      </c>
      <c r="M101" s="39">
        <v>0.72299999999999998</v>
      </c>
      <c r="N101" s="26">
        <f>L101*M101</f>
        <v>9839.1045599999998</v>
      </c>
      <c r="O101" s="37">
        <v>0.25900000000000001</v>
      </c>
      <c r="P101" s="26">
        <f>L101*O101</f>
        <v>3524.6584800000005</v>
      </c>
      <c r="Q101" s="40">
        <v>1.7999999999999999E-2</v>
      </c>
      <c r="R101" s="26">
        <f>L101*Q101</f>
        <v>244.95696000000001</v>
      </c>
      <c r="S101" s="40">
        <v>0.19900000000000001</v>
      </c>
      <c r="T101" s="26">
        <f>L101*S101</f>
        <v>2708.1352800000004</v>
      </c>
      <c r="U101" s="40">
        <v>0.51200000000000001</v>
      </c>
      <c r="V101" s="26">
        <f>L101*U101</f>
        <v>6967.6646400000009</v>
      </c>
      <c r="W101" s="40">
        <v>0.4</v>
      </c>
      <c r="X101" s="26">
        <f>W101*L101</f>
        <v>5443.4880000000012</v>
      </c>
      <c r="Y101" s="41">
        <v>3.3E-3</v>
      </c>
      <c r="Z101" s="18">
        <f>L101*Y101</f>
        <v>44.908776000000003</v>
      </c>
      <c r="AA101" s="28">
        <f>IF(J101&gt;0,(AC101+AM101)/J101,0)</f>
        <v>3.362284302168022E-3</v>
      </c>
      <c r="AB101" s="41">
        <v>3.4000000000000002E-4</v>
      </c>
      <c r="AC101" s="38">
        <f>AB101*L101</f>
        <v>4.6269648000000005</v>
      </c>
      <c r="AD101" s="29">
        <v>0.217</v>
      </c>
      <c r="AE101" s="42">
        <f>AH101*(1-AK101)*AD101</f>
        <v>43.496999000000002</v>
      </c>
      <c r="AF101" s="29">
        <f>IF(AND(AD101&gt;0,AB101&gt;0,Y101&gt;0),((Y101-AB101)*AD101)/((AD101-AB101)*Y101),0)</f>
        <v>0.89837729272788802</v>
      </c>
      <c r="AG101" s="30">
        <f t="shared" si="7"/>
        <v>0.90024166655377991</v>
      </c>
      <c r="AH101" s="35">
        <v>221</v>
      </c>
      <c r="AI101" s="167">
        <v>221.5</v>
      </c>
      <c r="AJ101" s="175"/>
      <c r="AK101" s="66">
        <v>9.2999999999999999E-2</v>
      </c>
      <c r="AL101" s="67">
        <v>0.22450000000000001</v>
      </c>
      <c r="AM101" s="42">
        <f t="shared" si="6"/>
        <v>45.000351500000001</v>
      </c>
      <c r="AN101" s="18">
        <v>1.68</v>
      </c>
      <c r="AO101" s="18"/>
      <c r="AP101" s="122">
        <f>AP100+AH101-AO101</f>
        <v>1576.0199999999988</v>
      </c>
      <c r="AQ101" s="123"/>
      <c r="AR101" s="44"/>
      <c r="AS101" s="49"/>
      <c r="AT101" s="42"/>
      <c r="AU101" s="42"/>
      <c r="AV101" s="42"/>
      <c r="AW101" s="42"/>
    </row>
    <row r="102" spans="1:49" x14ac:dyDescent="0.2">
      <c r="A102" s="199"/>
      <c r="B102" s="34">
        <v>3</v>
      </c>
      <c r="C102" s="11" t="s">
        <v>52</v>
      </c>
      <c r="D102" s="44">
        <v>21962</v>
      </c>
      <c r="E102" s="44">
        <v>4</v>
      </c>
      <c r="F102" s="44">
        <v>18031</v>
      </c>
      <c r="G102" s="38">
        <v>0.8</v>
      </c>
      <c r="H102" s="38">
        <v>3.5</v>
      </c>
      <c r="I102" s="44">
        <v>17778</v>
      </c>
      <c r="J102" s="44">
        <v>15031</v>
      </c>
      <c r="K102" s="66">
        <v>7.1999999999999995E-2</v>
      </c>
      <c r="L102" s="38">
        <f>J102*(1-K102)</f>
        <v>13948.768</v>
      </c>
      <c r="M102" s="29">
        <v>0.70899999999999996</v>
      </c>
      <c r="N102" s="26">
        <f>L102*M102</f>
        <v>9889.676512</v>
      </c>
      <c r="O102" s="40">
        <v>0.26</v>
      </c>
      <c r="P102" s="26">
        <f>L102*O102</f>
        <v>3626.6796800000002</v>
      </c>
      <c r="Q102" s="40">
        <v>3.1E-2</v>
      </c>
      <c r="R102" s="26">
        <f>L102*Q102</f>
        <v>432.41180800000001</v>
      </c>
      <c r="S102" s="40">
        <v>0.19400000000000001</v>
      </c>
      <c r="T102" s="26">
        <f>L102*S102</f>
        <v>2706.0609920000002</v>
      </c>
      <c r="U102" s="40">
        <v>0.51700000000000002</v>
      </c>
      <c r="V102" s="26">
        <f>L102*U102</f>
        <v>7211.5130559999998</v>
      </c>
      <c r="W102" s="40">
        <v>0.4</v>
      </c>
      <c r="X102" s="26">
        <f>W102*L102</f>
        <v>5579.5072</v>
      </c>
      <c r="Y102" s="48">
        <v>3.2000000000000002E-3</v>
      </c>
      <c r="Z102" s="18">
        <f>L102*Y102</f>
        <v>44.636057600000001</v>
      </c>
      <c r="AA102" s="28">
        <f>IF(J102&gt;0,(AC102+AM102)/J102,0)</f>
        <v>3.040106829884905E-3</v>
      </c>
      <c r="AB102" s="48">
        <v>3.2000000000000003E-4</v>
      </c>
      <c r="AC102" s="38">
        <f>AB102*L102</f>
        <v>4.4636057600000001</v>
      </c>
      <c r="AD102" s="29">
        <v>0.218</v>
      </c>
      <c r="AE102" s="42">
        <f>AH102*(1-AK102)*AD102</f>
        <v>41.614020000000004</v>
      </c>
      <c r="AF102" s="29">
        <f>IF(AND(AD102&gt;0,AB102&gt;0,Y102&gt;0),((Y102-AB102)*AD102)/((AD102-AB102)*Y102),0)</f>
        <v>0.90132304299889743</v>
      </c>
      <c r="AG102" s="30">
        <f t="shared" si="7"/>
        <v>0.89606804929218764</v>
      </c>
      <c r="AH102" s="44">
        <v>210</v>
      </c>
      <c r="AI102" s="168">
        <v>210.393</v>
      </c>
      <c r="AJ102" s="176"/>
      <c r="AK102" s="66">
        <v>9.0999999999999998E-2</v>
      </c>
      <c r="AL102" s="67">
        <v>0.216</v>
      </c>
      <c r="AM102" s="42">
        <f t="shared" si="6"/>
        <v>41.232240000000004</v>
      </c>
      <c r="AN102" s="18">
        <v>1.72</v>
      </c>
      <c r="AO102" s="18"/>
      <c r="AP102" s="122">
        <f>AP101+AH102-AO102</f>
        <v>1786.0199999999988</v>
      </c>
      <c r="AQ102" s="123"/>
      <c r="AR102" s="44"/>
      <c r="AS102" s="49"/>
      <c r="AT102" s="42"/>
      <c r="AU102" s="42"/>
      <c r="AV102" s="42"/>
      <c r="AW102" s="42"/>
    </row>
    <row r="103" spans="1:49" s="22" customFormat="1" ht="13.5" thickBot="1" x14ac:dyDescent="0.25">
      <c r="A103" s="199"/>
      <c r="B103" s="78" t="s">
        <v>38</v>
      </c>
      <c r="C103" s="51"/>
      <c r="D103" s="52">
        <f>SUM(D100:D102)</f>
        <v>42200</v>
      </c>
      <c r="E103" s="79"/>
      <c r="F103" s="52">
        <f>SUM(F100:F102)</f>
        <v>42339</v>
      </c>
      <c r="G103" s="146"/>
      <c r="H103" s="80"/>
      <c r="I103" s="52">
        <f>SUM(I100:I102)</f>
        <v>44047</v>
      </c>
      <c r="J103" s="52">
        <f>SUM(J100:J102)</f>
        <v>43744</v>
      </c>
      <c r="K103" s="21">
        <f>IF(J103&gt;0,(J100*K100+J101*K101+J102*K102)/J103,0)</f>
        <v>7.4024506217995598E-2</v>
      </c>
      <c r="L103" s="53">
        <f>L100+L101+L102</f>
        <v>40505.872000000003</v>
      </c>
      <c r="M103" s="54">
        <f>IF(L103&gt;0,N103/L103,0)</f>
        <v>0.74279324913681655</v>
      </c>
      <c r="N103" s="55">
        <f>N100+N101+N102</f>
        <v>30087.488272000002</v>
      </c>
      <c r="O103" s="21">
        <f>IF(L103&gt;0,P103/L103,0)</f>
        <v>0.22545967932748123</v>
      </c>
      <c r="P103" s="55">
        <f>P100+P101+P102</f>
        <v>9132.4409120000018</v>
      </c>
      <c r="Q103" s="21">
        <f>IF(L103&gt;0,R103/L103,0)</f>
        <v>3.1747071535702276E-2</v>
      </c>
      <c r="R103" s="55">
        <f>R100+R101+R102</f>
        <v>1285.942816</v>
      </c>
      <c r="S103" s="21">
        <f>IF(L103&gt;0,T103/L103,0)</f>
        <v>0.19184384328277146</v>
      </c>
      <c r="T103" s="55">
        <f>T100+T101+T102</f>
        <v>7770.8021600000011</v>
      </c>
      <c r="U103" s="21">
        <f>IF(L103&gt;0,V103/L103,0)</f>
        <v>0.52171349141675072</v>
      </c>
      <c r="V103" s="55">
        <f>V100+V101+V102</f>
        <v>21132.459904000003</v>
      </c>
      <c r="W103" s="21">
        <f>IF(L103&gt;0,X103/L103,0)</f>
        <v>0.4031966683744026</v>
      </c>
      <c r="X103" s="55">
        <f>X100+X101+X102</f>
        <v>16331.832640000001</v>
      </c>
      <c r="Y103" s="56">
        <f>IF(L103&gt;0,Z103/L103,0)</f>
        <v>3.2783502638827284E-3</v>
      </c>
      <c r="Z103" s="57">
        <f>SUM(Z100:Z102)</f>
        <v>132.79243616000002</v>
      </c>
      <c r="AA103" s="63">
        <f>IF(L103&gt;0,(AA100*L100+AA101*L101+AA102*L102)/L103,0)</f>
        <v>3.1255174816520433E-3</v>
      </c>
      <c r="AB103" s="56">
        <f>IF(J103&gt;0,(J100*AB100+J101*AB101+J102*AB102)/J103,0)</f>
        <v>3.3312774323335774E-4</v>
      </c>
      <c r="AC103" s="53">
        <f>SUM(AC100:AC102)</f>
        <v>13.493021120000002</v>
      </c>
      <c r="AD103" s="54">
        <f>IF(J103&gt;0,(J100*AD100+J101*AD101+J102*AD102)/J103,0)</f>
        <v>0.21769447924286761</v>
      </c>
      <c r="AE103" s="59">
        <f>SUM(AE100:AE102)</f>
        <v>121.43121200000002</v>
      </c>
      <c r="AF103" s="54">
        <f>IF(AND(Z103&gt;0),((Z100*AF100+Z101*AF101+Z102*AF102)/Z103),0)</f>
        <v>0.8997676243837931</v>
      </c>
      <c r="AG103" s="58">
        <f t="shared" si="7"/>
        <v>0.89476625904538176</v>
      </c>
      <c r="AH103" s="52">
        <f>SUM(AH100:AH102)</f>
        <v>614</v>
      </c>
      <c r="AI103" s="169">
        <f>SUM(AI100:AI102)</f>
        <v>615.053</v>
      </c>
      <c r="AJ103" s="177">
        <f>(AI103+AJ99)-AO103</f>
        <v>1966.6959999999983</v>
      </c>
      <c r="AK103" s="21">
        <f>IF(AH103&gt;0,(AK100*AH100+AK101*AH101+AK102*AH102)/AH103,0)</f>
        <v>9.1421824104234523E-2</v>
      </c>
      <c r="AL103" s="54">
        <f>IF(J103&gt;0,(AL100*J100+AL101*J101+AL102*J102)/J103,0)</f>
        <v>0.22087755806510606</v>
      </c>
      <c r="AM103" s="59">
        <f>SUM(AM100:AM102)</f>
        <v>123.2522105</v>
      </c>
      <c r="AN103" s="81"/>
      <c r="AO103" s="57">
        <f>SUM(AO100:AO102)</f>
        <v>1045.6400000000001</v>
      </c>
      <c r="AP103" s="127"/>
      <c r="AQ103" s="125">
        <f>AP102</f>
        <v>1786.0199999999988</v>
      </c>
      <c r="AR103" s="52">
        <f>SUM(AR100:AR102)</f>
        <v>0</v>
      </c>
      <c r="AS103" s="82"/>
      <c r="AT103" s="83"/>
      <c r="AU103" s="83"/>
      <c r="AV103" s="83"/>
      <c r="AW103" s="83"/>
    </row>
    <row r="104" spans="1:49" x14ac:dyDescent="0.2">
      <c r="A104" s="196">
        <v>26</v>
      </c>
      <c r="B104" s="23">
        <v>1</v>
      </c>
      <c r="C104" s="11" t="s">
        <v>53</v>
      </c>
      <c r="D104" s="12">
        <v>5129</v>
      </c>
      <c r="E104" s="12">
        <v>2</v>
      </c>
      <c r="F104" s="12">
        <v>10854</v>
      </c>
      <c r="G104" s="13">
        <v>0.7</v>
      </c>
      <c r="H104" s="13">
        <v>2.7</v>
      </c>
      <c r="I104" s="12">
        <v>11586</v>
      </c>
      <c r="J104" s="12">
        <v>14185</v>
      </c>
      <c r="K104" s="14">
        <v>7.3999999999999996E-2</v>
      </c>
      <c r="L104" s="25">
        <f>J104*(1-K104)</f>
        <v>13135.310000000001</v>
      </c>
      <c r="M104" s="15">
        <v>0.82299999999999995</v>
      </c>
      <c r="N104" s="26">
        <f>L104*M104</f>
        <v>10810.360130000001</v>
      </c>
      <c r="O104" s="14">
        <v>0.155</v>
      </c>
      <c r="P104" s="26">
        <f>L104*O104</f>
        <v>2035.9730500000003</v>
      </c>
      <c r="Q104" s="16">
        <v>2.1999999999999999E-2</v>
      </c>
      <c r="R104" s="26">
        <f>L104*Q104</f>
        <v>288.97682000000003</v>
      </c>
      <c r="S104" s="16">
        <v>0.20499999999999999</v>
      </c>
      <c r="T104" s="26">
        <f>L104*S104</f>
        <v>2692.73855</v>
      </c>
      <c r="U104" s="16">
        <v>0.504</v>
      </c>
      <c r="V104" s="26">
        <f>L104*U104</f>
        <v>6620.1962400000011</v>
      </c>
      <c r="W104" s="16">
        <v>0.41</v>
      </c>
      <c r="X104" s="26">
        <f>W104*L104</f>
        <v>5385.4771000000001</v>
      </c>
      <c r="Y104" s="17">
        <v>3.2000000000000002E-3</v>
      </c>
      <c r="Z104" s="61">
        <f>L104*Y104</f>
        <v>42.032992000000007</v>
      </c>
      <c r="AA104" s="28">
        <f>IF(J104&gt;0,(AC104+AM104)/J104,0)</f>
        <v>3.3050052238279871E-3</v>
      </c>
      <c r="AB104" s="17">
        <v>3.1E-4</v>
      </c>
      <c r="AC104" s="25">
        <f>AB104*L104</f>
        <v>4.0719461000000008</v>
      </c>
      <c r="AD104" s="141">
        <v>0.21879999999999999</v>
      </c>
      <c r="AE104" s="31">
        <f>AH104*(1-AK104)*AD104</f>
        <v>43.184556000000001</v>
      </c>
      <c r="AF104" s="29">
        <f>IF(AND(AD104&gt;0,AB104&gt;0,Y104&gt;0),((Y104-AB104)*AD104)/((AD104-AB104)*Y104),0)</f>
        <v>0.9044063801546981</v>
      </c>
      <c r="AG104" s="62">
        <f t="shared" si="7"/>
        <v>0.90749989753387128</v>
      </c>
      <c r="AH104" s="12">
        <v>215</v>
      </c>
      <c r="AI104" s="170">
        <v>214.8</v>
      </c>
      <c r="AJ104" s="174"/>
      <c r="AK104" s="14">
        <v>8.2000000000000003E-2</v>
      </c>
      <c r="AL104" s="15">
        <v>0.21690000000000001</v>
      </c>
      <c r="AM104" s="31">
        <f t="shared" ref="AM104:AM114" si="8">AH104*(1-AK104)*AL104</f>
        <v>42.809553000000001</v>
      </c>
      <c r="AN104" s="19">
        <v>1.75</v>
      </c>
      <c r="AO104" s="19">
        <v>1052.3</v>
      </c>
      <c r="AP104" s="119">
        <f>AP102+AH104-AO104</f>
        <v>948.71999999999889</v>
      </c>
      <c r="AQ104" s="120"/>
      <c r="AR104" s="12"/>
      <c r="AS104" s="32"/>
      <c r="AT104" s="20"/>
      <c r="AU104" s="20"/>
      <c r="AV104" s="20"/>
      <c r="AW104" s="20"/>
    </row>
    <row r="105" spans="1:49" x14ac:dyDescent="0.2">
      <c r="A105" s="197"/>
      <c r="B105" s="34">
        <v>2</v>
      </c>
      <c r="C105" s="11" t="s">
        <v>54</v>
      </c>
      <c r="D105" s="35">
        <v>20791</v>
      </c>
      <c r="E105" s="44">
        <v>7</v>
      </c>
      <c r="F105" s="35">
        <v>15935</v>
      </c>
      <c r="G105" s="36">
        <v>1.2</v>
      </c>
      <c r="H105" s="38">
        <v>3</v>
      </c>
      <c r="I105" s="35">
        <v>16195</v>
      </c>
      <c r="J105" s="35">
        <v>15002</v>
      </c>
      <c r="K105" s="66">
        <v>7.3999999999999996E-2</v>
      </c>
      <c r="L105" s="38">
        <f>J105*(1-K105)</f>
        <v>13891.852000000001</v>
      </c>
      <c r="M105" s="39">
        <v>0.83699999999999997</v>
      </c>
      <c r="N105" s="26">
        <f>L105*M105</f>
        <v>11627.480124</v>
      </c>
      <c r="O105" s="37">
        <v>8.5000000000000006E-2</v>
      </c>
      <c r="P105" s="26">
        <f>L105*O105</f>
        <v>1180.8074200000001</v>
      </c>
      <c r="Q105" s="40">
        <v>7.8E-2</v>
      </c>
      <c r="R105" s="26">
        <f>L105*Q105</f>
        <v>1083.5644560000001</v>
      </c>
      <c r="S105" s="40">
        <v>0.20499999999999999</v>
      </c>
      <c r="T105" s="26">
        <f>L105*S105</f>
        <v>2847.8296599999999</v>
      </c>
      <c r="U105" s="40">
        <v>0.504</v>
      </c>
      <c r="V105" s="26">
        <f>L105*U105</f>
        <v>7001.4934080000003</v>
      </c>
      <c r="W105" s="40">
        <v>0.4</v>
      </c>
      <c r="X105" s="26">
        <f>W105*L105</f>
        <v>5556.7408000000005</v>
      </c>
      <c r="Y105" s="41">
        <v>3.2200000000000002E-3</v>
      </c>
      <c r="Z105" s="18">
        <f>L105*Y105</f>
        <v>44.731763440000009</v>
      </c>
      <c r="AA105" s="28">
        <f>IF(J105&gt;0,(AC105+AM105)/J105,0)</f>
        <v>3.0709046420477268E-3</v>
      </c>
      <c r="AB105" s="41">
        <v>3.2000000000000003E-4</v>
      </c>
      <c r="AC105" s="38">
        <f>AB105*L105</f>
        <v>4.4453926400000006</v>
      </c>
      <c r="AD105" s="29">
        <v>0.2238</v>
      </c>
      <c r="AE105" s="42">
        <f>AH105*(1-AK105)*AD105</f>
        <v>41.999650799999998</v>
      </c>
      <c r="AF105" s="29">
        <f>IF(AND(AD105&gt;0,AB105&gt;0,Y105&gt;0),((Y105-AB105)*AD105)/((AD105-AB105)*Y105),0)</f>
        <v>0.90191071331295913</v>
      </c>
      <c r="AG105" s="30">
        <f t="shared" si="7"/>
        <v>0.89709044758389034</v>
      </c>
      <c r="AH105" s="35">
        <v>206</v>
      </c>
      <c r="AI105" s="167">
        <v>206.48</v>
      </c>
      <c r="AJ105" s="175"/>
      <c r="AK105" s="66">
        <v>8.8999999999999996E-2</v>
      </c>
      <c r="AL105" s="67">
        <v>0.2218</v>
      </c>
      <c r="AM105" s="42">
        <f t="shared" si="8"/>
        <v>41.624318799999998</v>
      </c>
      <c r="AN105" s="18">
        <v>1.68</v>
      </c>
      <c r="AO105" s="18"/>
      <c r="AP105" s="122">
        <f>AP104+AH105-AO105</f>
        <v>1154.7199999999989</v>
      </c>
      <c r="AQ105" s="123"/>
      <c r="AR105" s="44"/>
      <c r="AS105" s="49"/>
      <c r="AT105" s="42"/>
      <c r="AU105" s="42"/>
      <c r="AV105" s="42"/>
      <c r="AW105" s="42"/>
    </row>
    <row r="106" spans="1:49" x14ac:dyDescent="0.2">
      <c r="A106" s="197"/>
      <c r="B106" s="34">
        <v>3</v>
      </c>
      <c r="C106" s="24" t="s">
        <v>52</v>
      </c>
      <c r="D106" s="44">
        <v>23180</v>
      </c>
      <c r="E106" s="44">
        <v>2</v>
      </c>
      <c r="F106" s="44">
        <v>16237</v>
      </c>
      <c r="G106" s="38">
        <v>0.7</v>
      </c>
      <c r="H106" s="38">
        <v>3.3</v>
      </c>
      <c r="I106" s="44">
        <v>16551</v>
      </c>
      <c r="J106" s="44">
        <v>15259</v>
      </c>
      <c r="K106" s="66">
        <v>7.2999999999999995E-2</v>
      </c>
      <c r="L106" s="38">
        <f>J106*(1-K106)</f>
        <v>14145.093000000001</v>
      </c>
      <c r="M106" s="29">
        <v>0.87</v>
      </c>
      <c r="N106" s="26">
        <f>L106*M106</f>
        <v>12306.23091</v>
      </c>
      <c r="O106" s="40">
        <v>6.4000000000000001E-2</v>
      </c>
      <c r="P106" s="26">
        <f>L106*O106</f>
        <v>905.28595200000007</v>
      </c>
      <c r="Q106" s="40">
        <v>6.6000000000000003E-2</v>
      </c>
      <c r="R106" s="26">
        <f>L106*Q106</f>
        <v>933.57613800000013</v>
      </c>
      <c r="S106" s="40">
        <v>0.21199999999999999</v>
      </c>
      <c r="T106" s="26">
        <f>L106*S106</f>
        <v>2998.759716</v>
      </c>
      <c r="U106" s="40">
        <v>0.51100000000000001</v>
      </c>
      <c r="V106" s="26">
        <f>L106*U106</f>
        <v>7228.1425230000004</v>
      </c>
      <c r="W106" s="40">
        <v>0.4</v>
      </c>
      <c r="X106" s="26">
        <f>W106*L106</f>
        <v>5658.0372000000007</v>
      </c>
      <c r="Y106" s="48">
        <v>3.1800000000000001E-3</v>
      </c>
      <c r="Z106" s="18">
        <f>L106*Y106</f>
        <v>44.981395740000004</v>
      </c>
      <c r="AA106" s="28">
        <f>IF(J106&gt;0,(AC106+AM106)/J106,0)</f>
        <v>3.0834872003407824E-3</v>
      </c>
      <c r="AB106" s="48">
        <v>3.3E-4</v>
      </c>
      <c r="AC106" s="38">
        <f>AB106*L106</f>
        <v>4.6678806900000005</v>
      </c>
      <c r="AD106" s="29">
        <v>0.23319999999999999</v>
      </c>
      <c r="AE106" s="42">
        <f>AH106*(1-AK106)*AD106</f>
        <v>42.842337999999998</v>
      </c>
      <c r="AF106" s="29">
        <f>IF(AND(AD106&gt;0,AB106&gt;0,Y106&gt;0),((Y106-AB106)*AD106)/((AD106-AB106)*Y106),0)</f>
        <v>0.89749645725082661</v>
      </c>
      <c r="AG106" s="30">
        <f t="shared" si="7"/>
        <v>0.89425748561221008</v>
      </c>
      <c r="AH106" s="44">
        <v>203</v>
      </c>
      <c r="AI106" s="168">
        <v>203.56800000000001</v>
      </c>
      <c r="AJ106" s="176"/>
      <c r="AK106" s="66">
        <v>9.5000000000000001E-2</v>
      </c>
      <c r="AL106" s="67">
        <v>0.23069999999999999</v>
      </c>
      <c r="AM106" s="42">
        <f t="shared" si="8"/>
        <v>42.383050499999996</v>
      </c>
      <c r="AN106" s="18">
        <v>1.7</v>
      </c>
      <c r="AO106" s="18"/>
      <c r="AP106" s="122">
        <f>AP105+AH106-AO106</f>
        <v>1357.7199999999989</v>
      </c>
      <c r="AQ106" s="123"/>
      <c r="AR106" s="44"/>
      <c r="AS106" s="49"/>
      <c r="AT106" s="42"/>
      <c r="AU106" s="42"/>
      <c r="AV106" s="42"/>
      <c r="AW106" s="42"/>
    </row>
    <row r="107" spans="1:49" s="22" customFormat="1" ht="13.5" thickBot="1" x14ac:dyDescent="0.25">
      <c r="A107" s="198"/>
      <c r="B107" s="50" t="s">
        <v>38</v>
      </c>
      <c r="C107" s="51"/>
      <c r="D107" s="52">
        <f>SUM(D104:D106)</f>
        <v>49100</v>
      </c>
      <c r="E107" s="68"/>
      <c r="F107" s="52">
        <f>SUM(F104:F106)</f>
        <v>43026</v>
      </c>
      <c r="G107" s="53"/>
      <c r="H107" s="69"/>
      <c r="I107" s="52">
        <f>SUM(I104:I106)</f>
        <v>44332</v>
      </c>
      <c r="J107" s="52">
        <f>SUM(J104:J106)</f>
        <v>44446</v>
      </c>
      <c r="K107" s="21">
        <f>IF(J107&gt;0,(J104*K104+J105*K105+J106*K106)/J107,0)</f>
        <v>7.3656684516041931E-2</v>
      </c>
      <c r="L107" s="53">
        <f>L104+L105+L106</f>
        <v>41172.255000000005</v>
      </c>
      <c r="M107" s="54">
        <f>IF(L107&gt;0,N107/L107,0)</f>
        <v>0.84387097971680192</v>
      </c>
      <c r="N107" s="55">
        <f>N104+N105+N106</f>
        <v>34744.071164000001</v>
      </c>
      <c r="O107" s="21">
        <f>IF(L107&gt;0,P107/L107,0)</f>
        <v>0.100117577285966</v>
      </c>
      <c r="P107" s="55">
        <f>P104+P105+P106</f>
        <v>4122.0664220000008</v>
      </c>
      <c r="Q107" s="21">
        <f>IF(L107&gt;0,R107/L107,0)</f>
        <v>5.6011442997231993E-2</v>
      </c>
      <c r="R107" s="55">
        <f>R104+R105+R106</f>
        <v>2306.1174140000003</v>
      </c>
      <c r="S107" s="21">
        <f>IF(L107&gt;0,T107/L107,0)</f>
        <v>0.20740491202145714</v>
      </c>
      <c r="T107" s="55">
        <f>T104+T105+T106</f>
        <v>8539.3279259999999</v>
      </c>
      <c r="U107" s="21">
        <f>IF(L107&gt;0,V107/L107,0)</f>
        <v>0.50640491202145721</v>
      </c>
      <c r="V107" s="55">
        <f>V104+V105+V106</f>
        <v>20849.832171000002</v>
      </c>
      <c r="W107" s="21">
        <f>IF(L107&gt;0,X107/L107,0)</f>
        <v>0.40319033047861963</v>
      </c>
      <c r="X107" s="55">
        <f>X104+X105+X106</f>
        <v>16600.255100000002</v>
      </c>
      <c r="Y107" s="56">
        <f>IF(L107&gt;0,Z107/L107,0)</f>
        <v>3.1998769846344343E-3</v>
      </c>
      <c r="Z107" s="57">
        <f>SUM(Z104:Z106)</f>
        <v>131.74615118000003</v>
      </c>
      <c r="AA107" s="63">
        <f>IF(L107&gt;0,(AA104*L104+AA105*L105+AA106*L106)/L107,0)</f>
        <v>3.1499133135450071E-3</v>
      </c>
      <c r="AB107" s="56">
        <f>IF(J107&gt;0,(J104*AB104+J105*AB105+J106*AB106)/J107,0)</f>
        <v>3.2024164154254606E-4</v>
      </c>
      <c r="AC107" s="53">
        <f>SUM(AC104:AC106)</f>
        <v>13.185219430000002</v>
      </c>
      <c r="AD107" s="54">
        <f>IF(J107&gt;0,(J104*AD104+J105*AD105+J106*AD106)/J107,0)</f>
        <v>0.22543140890068844</v>
      </c>
      <c r="AE107" s="59">
        <f>SUM(AE104:AE106)</f>
        <v>128.02654480000001</v>
      </c>
      <c r="AF107" s="54">
        <f>IF(AND(Z107&gt;0),((Z104*AF104+Z105*AF105+Z106*AF106)/Z107),0)</f>
        <v>0.90119980788159637</v>
      </c>
      <c r="AG107" s="58">
        <f t="shared" si="7"/>
        <v>0.89962341573450344</v>
      </c>
      <c r="AH107" s="52">
        <f>SUM(AH104:AH106)</f>
        <v>624</v>
      </c>
      <c r="AI107" s="169">
        <f>SUM(AI104:AI106)</f>
        <v>624.84799999999996</v>
      </c>
      <c r="AJ107" s="177">
        <f>(AI107+AJ103)-AO107</f>
        <v>1539.2439999999981</v>
      </c>
      <c r="AK107" s="21">
        <f>IF(AH107&gt;0,(AK104*AH104+AK105*AH105+AK106*AH106)/AH107,0)</f>
        <v>8.8540064102564098E-2</v>
      </c>
      <c r="AL107" s="54">
        <f>IF(J107&gt;0,(AL104*J104+AL105*J105+AL106*J106)/J107,0)</f>
        <v>0.22329166629167976</v>
      </c>
      <c r="AM107" s="59">
        <f>SUM(AM104:AM106)</f>
        <v>126.81692229999999</v>
      </c>
      <c r="AN107" s="70"/>
      <c r="AO107" s="57">
        <f>SUM(AO104:AO106)</f>
        <v>1052.3</v>
      </c>
      <c r="AP107" s="124"/>
      <c r="AQ107" s="125">
        <f>AP106</f>
        <v>1357.7199999999989</v>
      </c>
      <c r="AR107" s="52">
        <f>SUM(AR104:AR106)</f>
        <v>0</v>
      </c>
      <c r="AS107" s="71"/>
      <c r="AT107" s="72"/>
      <c r="AU107" s="72"/>
      <c r="AV107" s="72"/>
      <c r="AW107" s="72"/>
    </row>
    <row r="108" spans="1:49" x14ac:dyDescent="0.2">
      <c r="A108" s="196">
        <v>27</v>
      </c>
      <c r="B108" s="23">
        <v>1</v>
      </c>
      <c r="C108" s="11" t="s">
        <v>53</v>
      </c>
      <c r="D108" s="12">
        <v>6249</v>
      </c>
      <c r="E108" s="12">
        <v>1</v>
      </c>
      <c r="F108" s="12">
        <v>11899</v>
      </c>
      <c r="G108" s="13">
        <v>0.4</v>
      </c>
      <c r="H108" s="13">
        <v>2.7</v>
      </c>
      <c r="I108" s="12">
        <v>12208</v>
      </c>
      <c r="J108" s="12">
        <v>15241</v>
      </c>
      <c r="K108" s="14">
        <v>7.0000000000000007E-2</v>
      </c>
      <c r="L108" s="25">
        <f>J108*(1-K108)</f>
        <v>14174.13</v>
      </c>
      <c r="M108" s="15">
        <v>0.83199999999999996</v>
      </c>
      <c r="N108" s="26">
        <f>L108*M108</f>
        <v>11792.876159999998</v>
      </c>
      <c r="O108" s="14">
        <v>0.157</v>
      </c>
      <c r="P108" s="26">
        <f>L108*O108</f>
        <v>2225.3384099999998</v>
      </c>
      <c r="Q108" s="16">
        <v>1.0999999999999999E-2</v>
      </c>
      <c r="R108" s="26">
        <f>L108*Q108</f>
        <v>155.91542999999999</v>
      </c>
      <c r="S108" s="16">
        <v>0.20799999999999999</v>
      </c>
      <c r="T108" s="26">
        <f>L108*S108</f>
        <v>2948.2190399999995</v>
      </c>
      <c r="U108" s="16">
        <v>0.495</v>
      </c>
      <c r="V108" s="26">
        <f>L108*U108</f>
        <v>7016.1943499999998</v>
      </c>
      <c r="W108" s="16">
        <v>0.42</v>
      </c>
      <c r="X108" s="26">
        <f>W108*L108</f>
        <v>5953.1345999999994</v>
      </c>
      <c r="Y108" s="17">
        <v>3.2200000000000002E-3</v>
      </c>
      <c r="Z108" s="61">
        <f>L108*Y108</f>
        <v>45.6406986</v>
      </c>
      <c r="AA108" s="28">
        <f>IF(J108&gt;0,(AC108+AM108)/J108,0)</f>
        <v>3.1114103667738342E-3</v>
      </c>
      <c r="AB108" s="17">
        <v>3.6000000000000002E-4</v>
      </c>
      <c r="AC108" s="25">
        <f>AB108*L108</f>
        <v>5.1026867999999999</v>
      </c>
      <c r="AD108" s="141">
        <v>0.22559999999999999</v>
      </c>
      <c r="AE108" s="31">
        <f>AH108*(1-AK108)*AD108</f>
        <v>40.487755200000002</v>
      </c>
      <c r="AF108" s="29">
        <f>IF(AND(AD108&gt;0,AB108&gt;0,Y108&gt;0),((Y108-AB108)*AD108)/((AD108-AB108)*Y108),0)</f>
        <v>0.88961836153237783</v>
      </c>
      <c r="AG108" s="62">
        <f t="shared" si="7"/>
        <v>0.88564897954028621</v>
      </c>
      <c r="AH108" s="12">
        <v>197</v>
      </c>
      <c r="AI108" s="170">
        <v>196.82599999999999</v>
      </c>
      <c r="AJ108" s="174"/>
      <c r="AK108" s="14">
        <v>8.8999999999999996E-2</v>
      </c>
      <c r="AL108" s="15">
        <v>0.23580000000000001</v>
      </c>
      <c r="AM108" s="31">
        <f t="shared" si="8"/>
        <v>42.318318600000005</v>
      </c>
      <c r="AN108" s="19">
        <v>1.7</v>
      </c>
      <c r="AO108" s="19">
        <v>1101.76</v>
      </c>
      <c r="AP108" s="119">
        <f>AP106+AH108-AO108</f>
        <v>452.9599999999989</v>
      </c>
      <c r="AQ108" s="120"/>
      <c r="AR108" s="12"/>
      <c r="AS108" s="32"/>
      <c r="AT108" s="20"/>
      <c r="AU108" s="20"/>
      <c r="AV108" s="20"/>
      <c r="AW108" s="20"/>
    </row>
    <row r="109" spans="1:49" x14ac:dyDescent="0.2">
      <c r="A109" s="197"/>
      <c r="B109" s="34">
        <v>2</v>
      </c>
      <c r="C109" s="11" t="s">
        <v>54</v>
      </c>
      <c r="D109" s="35">
        <v>19511</v>
      </c>
      <c r="E109" s="44">
        <v>6</v>
      </c>
      <c r="F109" s="35">
        <v>14931</v>
      </c>
      <c r="G109" s="36">
        <v>0.3</v>
      </c>
      <c r="H109" s="38">
        <v>3.1</v>
      </c>
      <c r="I109" s="35">
        <v>15534</v>
      </c>
      <c r="J109" s="35">
        <v>15111</v>
      </c>
      <c r="K109" s="66">
        <v>7.0999999999999994E-2</v>
      </c>
      <c r="L109" s="38">
        <f>J109*(1-K109)</f>
        <v>14038.119000000001</v>
      </c>
      <c r="M109" s="39">
        <v>0.82499999999999996</v>
      </c>
      <c r="N109" s="26">
        <f>L109*M109</f>
        <v>11581.448175</v>
      </c>
      <c r="O109" s="37">
        <v>8.8999999999999996E-2</v>
      </c>
      <c r="P109" s="26">
        <f>L109*O109</f>
        <v>1249.392591</v>
      </c>
      <c r="Q109" s="40">
        <v>8.5999999999999993E-2</v>
      </c>
      <c r="R109" s="26">
        <f>L109*Q109</f>
        <v>1207.2782339999999</v>
      </c>
      <c r="S109" s="40">
        <v>0.20899999999999999</v>
      </c>
      <c r="T109" s="26">
        <f>L109*S109</f>
        <v>2933.9668710000001</v>
      </c>
      <c r="U109" s="40">
        <v>0.49099999999999999</v>
      </c>
      <c r="V109" s="26">
        <f>L109*U109</f>
        <v>6892.7164290000001</v>
      </c>
      <c r="W109" s="40">
        <v>0.4</v>
      </c>
      <c r="X109" s="26">
        <f>W109*L109</f>
        <v>5615.2476000000006</v>
      </c>
      <c r="Y109" s="41">
        <v>3.2699999999999999E-3</v>
      </c>
      <c r="Z109" s="18">
        <f>L109*Y109</f>
        <v>45.904649130000003</v>
      </c>
      <c r="AA109" s="28">
        <f>IF(J109&gt;0,(AC109+AM109)/J109,0)</f>
        <v>3.2654585434451727E-3</v>
      </c>
      <c r="AB109" s="41">
        <v>3.5E-4</v>
      </c>
      <c r="AC109" s="38">
        <f>AB109*L109</f>
        <v>4.9133416500000004</v>
      </c>
      <c r="AD109" s="29">
        <v>0.22509999999999999</v>
      </c>
      <c r="AE109" s="42">
        <f>AH109*(1-AK109)*AD109</f>
        <v>43.617176799999996</v>
      </c>
      <c r="AF109" s="29">
        <f>IF(AND(AD109&gt;0,AB109&gt;0,Y109&gt;0),((Y109-AB109)*AD109)/((AD109-AB109)*Y109),0)</f>
        <v>0.89435696475526671</v>
      </c>
      <c r="AG109" s="30">
        <f t="shared" si="7"/>
        <v>0.89418236940628304</v>
      </c>
      <c r="AH109" s="35">
        <v>212</v>
      </c>
      <c r="AI109" s="167">
        <v>211.93</v>
      </c>
      <c r="AJ109" s="175"/>
      <c r="AK109" s="66">
        <v>8.5999999999999993E-2</v>
      </c>
      <c r="AL109" s="67">
        <v>0.2293</v>
      </c>
      <c r="AM109" s="42">
        <f t="shared" si="8"/>
        <v>44.431002400000004</v>
      </c>
      <c r="AN109" s="18">
        <v>1.76</v>
      </c>
      <c r="AO109" s="18"/>
      <c r="AP109" s="122">
        <f>AP108+AH109-AO109</f>
        <v>664.9599999999989</v>
      </c>
      <c r="AQ109" s="123"/>
      <c r="AR109" s="44"/>
      <c r="AS109" s="49"/>
      <c r="AT109" s="42"/>
      <c r="AU109" s="42"/>
      <c r="AV109" s="42"/>
      <c r="AW109" s="42"/>
    </row>
    <row r="110" spans="1:49" x14ac:dyDescent="0.2">
      <c r="A110" s="197"/>
      <c r="B110" s="34">
        <v>3</v>
      </c>
      <c r="C110" s="24" t="s">
        <v>51</v>
      </c>
      <c r="D110" s="44">
        <v>21440</v>
      </c>
      <c r="E110" s="44">
        <v>1</v>
      </c>
      <c r="F110" s="44">
        <v>15416</v>
      </c>
      <c r="G110" s="38">
        <v>0.7</v>
      </c>
      <c r="H110" s="38">
        <v>3.5</v>
      </c>
      <c r="I110" s="44">
        <v>15665</v>
      </c>
      <c r="J110" s="44">
        <v>15114</v>
      </c>
      <c r="K110" s="66">
        <v>7.0999999999999994E-2</v>
      </c>
      <c r="L110" s="38">
        <f>J110*(1-K110)</f>
        <v>14040.906000000001</v>
      </c>
      <c r="M110" s="29">
        <v>0.72099999999999997</v>
      </c>
      <c r="N110" s="26">
        <f>L110*M110</f>
        <v>10123.493226000001</v>
      </c>
      <c r="O110" s="40">
        <v>0.14099999999999999</v>
      </c>
      <c r="P110" s="26">
        <f>L110*O110</f>
        <v>1979.767746</v>
      </c>
      <c r="Q110" s="40">
        <v>0.13800000000000001</v>
      </c>
      <c r="R110" s="26">
        <f>L110*Q110</f>
        <v>1937.6450280000004</v>
      </c>
      <c r="S110" s="40">
        <v>0.20699999999999999</v>
      </c>
      <c r="T110" s="26">
        <f>L110*S110</f>
        <v>2906.4675419999999</v>
      </c>
      <c r="U110" s="40">
        <v>0.51300000000000001</v>
      </c>
      <c r="V110" s="26">
        <f>L110*U110</f>
        <v>7202.9847780000009</v>
      </c>
      <c r="W110" s="40">
        <v>0.4</v>
      </c>
      <c r="X110" s="26">
        <f>W110*L110</f>
        <v>5616.3624000000009</v>
      </c>
      <c r="Y110" s="48">
        <v>3.2799999999999999E-3</v>
      </c>
      <c r="Z110" s="18">
        <f>L110*Y110</f>
        <v>46.054171680000003</v>
      </c>
      <c r="AA110" s="28">
        <f>IF(J110&gt;0,(AC110+AM110)/J110,0)</f>
        <v>3.6378597353447137E-3</v>
      </c>
      <c r="AB110" s="48">
        <v>3.4000000000000002E-4</v>
      </c>
      <c r="AC110" s="38">
        <f>AB110*L110</f>
        <v>4.7739080400000002</v>
      </c>
      <c r="AD110" s="29">
        <v>0.222</v>
      </c>
      <c r="AE110" s="42">
        <f>AH110*(1-AK110)*AD110</f>
        <v>47.070660000000004</v>
      </c>
      <c r="AF110" s="29">
        <f>IF(AND(AD110&gt;0,AB110&gt;0,Y110&gt;0),((Y110-AB110)*AD110)/((AD110-AB110)*Y110),0)</f>
        <v>0.89771634430230429</v>
      </c>
      <c r="AG110" s="30">
        <f t="shared" si="7"/>
        <v>0.90784194189928102</v>
      </c>
      <c r="AH110" s="44">
        <v>233</v>
      </c>
      <c r="AI110" s="168">
        <v>233.07300000000001</v>
      </c>
      <c r="AJ110" s="176"/>
      <c r="AK110" s="66">
        <v>0.09</v>
      </c>
      <c r="AL110" s="67">
        <v>0.23680000000000001</v>
      </c>
      <c r="AM110" s="42">
        <f t="shared" si="8"/>
        <v>50.208704000000004</v>
      </c>
      <c r="AN110" s="18">
        <v>1.7</v>
      </c>
      <c r="AO110" s="18"/>
      <c r="AP110" s="122">
        <f>AP109+AH110-AO110</f>
        <v>897.9599999999989</v>
      </c>
      <c r="AQ110" s="123"/>
      <c r="AR110" s="44"/>
      <c r="AS110" s="49"/>
      <c r="AT110" s="42"/>
      <c r="AU110" s="42"/>
      <c r="AV110" s="42"/>
      <c r="AW110" s="42"/>
    </row>
    <row r="111" spans="1:49" s="22" customFormat="1" ht="13.5" thickBot="1" x14ac:dyDescent="0.25">
      <c r="A111" s="198"/>
      <c r="B111" s="50" t="s">
        <v>38</v>
      </c>
      <c r="C111" s="51"/>
      <c r="D111" s="52">
        <f>SUM(D108:D110)</f>
        <v>47200</v>
      </c>
      <c r="E111" s="68"/>
      <c r="F111" s="52">
        <f>SUM(F108:F110)</f>
        <v>42246</v>
      </c>
      <c r="G111" s="53"/>
      <c r="H111" s="69"/>
      <c r="I111" s="52">
        <f>SUM(I108:I110)</f>
        <v>43407</v>
      </c>
      <c r="J111" s="52">
        <f>SUM(J108:J110)</f>
        <v>45466</v>
      </c>
      <c r="K111" s="21">
        <f>IF(J111&gt;0,(J108*K108+J109*K109+J110*K110)/J111,0)</f>
        <v>7.0664782474816348E-2</v>
      </c>
      <c r="L111" s="53">
        <f>L108+L109+L110</f>
        <v>42253.154999999999</v>
      </c>
      <c r="M111" s="54">
        <f>IF(L111&gt;0,N111/L111,0)</f>
        <v>0.79278855178980123</v>
      </c>
      <c r="N111" s="55">
        <f>N108+N109+N110</f>
        <v>33497.817560999996</v>
      </c>
      <c r="O111" s="21">
        <f>IF(L111&gt;0,P111/L111,0)</f>
        <v>0.12909092225184129</v>
      </c>
      <c r="P111" s="55">
        <f>P108+P109+P110</f>
        <v>5454.4987469999996</v>
      </c>
      <c r="Q111" s="21">
        <f>IF(L111&gt;0,R111/L111,0)</f>
        <v>7.8120525958357431E-2</v>
      </c>
      <c r="R111" s="55">
        <f>R108+R109+R110</f>
        <v>3300.8386920000003</v>
      </c>
      <c r="S111" s="21">
        <f>IF(L111&gt;0,T111/L111,0)</f>
        <v>0.20799993404042844</v>
      </c>
      <c r="T111" s="55">
        <f>T108+T109+T110</f>
        <v>8788.653452999999</v>
      </c>
      <c r="U111" s="21">
        <f>IF(L111&gt;0,V111/L111,0)</f>
        <v>0.4996525243381234</v>
      </c>
      <c r="V111" s="55">
        <f>V108+V109+V110</f>
        <v>21111.895557</v>
      </c>
      <c r="W111" s="21">
        <f>IF(L111&gt;0,X111/L111,0)</f>
        <v>0.40670914633475302</v>
      </c>
      <c r="X111" s="55">
        <f>X108+X109+X110</f>
        <v>17184.744600000002</v>
      </c>
      <c r="Y111" s="56">
        <f>IF(L111&gt;0,Z111/L111,0)</f>
        <v>3.2565501773772869E-3</v>
      </c>
      <c r="Z111" s="57">
        <f>SUM(Z108:Z110)</f>
        <v>137.59951941</v>
      </c>
      <c r="AA111" s="63">
        <f>IF(L111&gt;0,(AA108*L108+AA109*L109+AA110*L110)/L111,0)</f>
        <v>3.3375324808197168E-3</v>
      </c>
      <c r="AB111" s="56">
        <f>IF(J111&gt;0,(J108*AB108+J109*AB109+J110*AB110)/J111,0)</f>
        <v>3.5002793296089391E-4</v>
      </c>
      <c r="AC111" s="53">
        <f>SUM(AC108:AC110)</f>
        <v>14.789936490000001</v>
      </c>
      <c r="AD111" s="54">
        <f>IF(J111&gt;0,(J108*AD108+J109*AD109+J110*AD110)/J111,0)</f>
        <v>0.22423709365239961</v>
      </c>
      <c r="AE111" s="59">
        <f>SUM(AE108:AE110)</f>
        <v>131.17559199999999</v>
      </c>
      <c r="AF111" s="54">
        <f>IF(AND(Z111&gt;0),((Z108*AF108+Z109*AF109+Z110*AF110)/Z111),0)</f>
        <v>0.89390958151332478</v>
      </c>
      <c r="AG111" s="58">
        <f t="shared" si="7"/>
        <v>0.89646487058136604</v>
      </c>
      <c r="AH111" s="52">
        <f>SUM(AH108:AH110)</f>
        <v>642</v>
      </c>
      <c r="AI111" s="169">
        <f>SUM(AI108:AI110)</f>
        <v>641.82899999999995</v>
      </c>
      <c r="AJ111" s="177">
        <f>(AI111+AJ107)-AO111</f>
        <v>1079.3129999999981</v>
      </c>
      <c r="AK111" s="21">
        <f>IF(AH111&gt;0,(AK108*AH108+AK109*AH109+AK110*AH110)/AH111,0)</f>
        <v>8.8372274143302176E-2</v>
      </c>
      <c r="AL111" s="54">
        <f>IF(J111&gt;0,(AL108*J108+AL109*J109+AL110*J110)/J111,0)</f>
        <v>0.23397209563190077</v>
      </c>
      <c r="AM111" s="59">
        <f>SUM(AM108:AM110)</f>
        <v>136.95802500000002</v>
      </c>
      <c r="AN111" s="70"/>
      <c r="AO111" s="57">
        <f>SUM(AO108:AO110)</f>
        <v>1101.76</v>
      </c>
      <c r="AP111" s="124"/>
      <c r="AQ111" s="125">
        <f>AP110</f>
        <v>897.9599999999989</v>
      </c>
      <c r="AR111" s="52">
        <f>SUM(AR108:AR110)</f>
        <v>0</v>
      </c>
      <c r="AS111" s="71"/>
      <c r="AT111" s="72"/>
      <c r="AU111" s="72"/>
      <c r="AV111" s="72"/>
      <c r="AW111" s="72"/>
    </row>
    <row r="112" spans="1:49" x14ac:dyDescent="0.2">
      <c r="A112" s="196">
        <v>28</v>
      </c>
      <c r="B112" s="23">
        <v>1</v>
      </c>
      <c r="C112" s="11" t="s">
        <v>49</v>
      </c>
      <c r="D112" s="12">
        <v>5137</v>
      </c>
      <c r="E112" s="12">
        <v>1</v>
      </c>
      <c r="F112" s="12">
        <v>9607</v>
      </c>
      <c r="G112" s="13">
        <v>0.5</v>
      </c>
      <c r="H112" s="13">
        <v>2.4</v>
      </c>
      <c r="I112" s="12">
        <v>9802</v>
      </c>
      <c r="J112" s="12">
        <v>15117</v>
      </c>
      <c r="K112" s="14">
        <v>7.3999999999999996E-2</v>
      </c>
      <c r="L112" s="25">
        <f>J112*(1-K112)</f>
        <v>13998.342000000001</v>
      </c>
      <c r="M112" s="15">
        <v>0.78500000000000003</v>
      </c>
      <c r="N112" s="26">
        <f>L112*M112</f>
        <v>10988.698470000001</v>
      </c>
      <c r="O112" s="14">
        <v>0.187</v>
      </c>
      <c r="P112" s="26">
        <f>L112*O112</f>
        <v>2617.6899539999999</v>
      </c>
      <c r="Q112" s="16">
        <v>2.8000000000000001E-2</v>
      </c>
      <c r="R112" s="26">
        <f>L112*Q112</f>
        <v>391.953576</v>
      </c>
      <c r="S112" s="16">
        <v>0.20799999999999999</v>
      </c>
      <c r="T112" s="26">
        <f>L112*S112</f>
        <v>2911.6551359999999</v>
      </c>
      <c r="U112" s="16">
        <v>0.51500000000000001</v>
      </c>
      <c r="V112" s="26">
        <f>L112*U112</f>
        <v>7209.1461300000001</v>
      </c>
      <c r="W112" s="16">
        <v>0.41</v>
      </c>
      <c r="X112" s="26">
        <f>W112*L112</f>
        <v>5739.3202199999996</v>
      </c>
      <c r="Y112" s="17">
        <v>3.1900000000000001E-3</v>
      </c>
      <c r="Z112" s="61">
        <f>L112*Y112</f>
        <v>44.654710980000004</v>
      </c>
      <c r="AA112" s="28">
        <f>IF(J112&gt;0,(AC112+AM112)/J112,0)</f>
        <v>3.7316027584838262E-3</v>
      </c>
      <c r="AB112" s="17">
        <v>3.5E-4</v>
      </c>
      <c r="AC112" s="25">
        <f>AB112*L112</f>
        <v>4.8994197000000002</v>
      </c>
      <c r="AD112" s="141">
        <v>0.2102</v>
      </c>
      <c r="AE112" s="31">
        <f>AH112*(1-AK112)*AD112</f>
        <v>47.158790400000001</v>
      </c>
      <c r="AF112" s="29">
        <f>IF(AND(AD112&gt;0,AB112&gt;0,Y112&gt;0),((Y112-AB112)*AD112)/((AD112-AB112)*Y112),0)</f>
        <v>0.89176699583147534</v>
      </c>
      <c r="AG112" s="62">
        <f t="shared" si="7"/>
        <v>0.90759004373844954</v>
      </c>
      <c r="AH112" s="12">
        <v>246</v>
      </c>
      <c r="AI112" s="170">
        <v>239.845</v>
      </c>
      <c r="AJ112" s="174"/>
      <c r="AK112" s="14">
        <v>8.7999999999999995E-2</v>
      </c>
      <c r="AL112" s="15">
        <v>0.2296</v>
      </c>
      <c r="AM112" s="31">
        <f t="shared" si="8"/>
        <v>51.511219199999999</v>
      </c>
      <c r="AN112" s="19">
        <v>1.8</v>
      </c>
      <c r="AO112" s="19">
        <v>1014.26</v>
      </c>
      <c r="AP112" s="119">
        <f>AP110+AH112-AO112-AQ112</f>
        <v>-1.0800249583553523E-12</v>
      </c>
      <c r="AQ112" s="120">
        <v>129.69999999999999</v>
      </c>
      <c r="AR112" s="12"/>
      <c r="AS112" s="32"/>
      <c r="AT112" s="20"/>
      <c r="AU112" s="20"/>
      <c r="AV112" s="20"/>
      <c r="AW112" s="20"/>
    </row>
    <row r="113" spans="1:49" x14ac:dyDescent="0.2">
      <c r="A113" s="197"/>
      <c r="B113" s="34">
        <v>2</v>
      </c>
      <c r="C113" s="11" t="s">
        <v>54</v>
      </c>
      <c r="D113" s="35">
        <v>18979</v>
      </c>
      <c r="E113" s="35">
        <v>4</v>
      </c>
      <c r="F113" s="35">
        <v>14772</v>
      </c>
      <c r="G113" s="36">
        <v>0.4</v>
      </c>
      <c r="H113" s="36">
        <v>2.6</v>
      </c>
      <c r="I113" s="35">
        <v>14508</v>
      </c>
      <c r="J113" s="35">
        <v>15142</v>
      </c>
      <c r="K113" s="37">
        <v>7.3999999999999996E-2</v>
      </c>
      <c r="L113" s="38">
        <f>J113*(1-K113)</f>
        <v>14021.492</v>
      </c>
      <c r="M113" s="39">
        <v>0.80100000000000005</v>
      </c>
      <c r="N113" s="26">
        <f>L113*M113</f>
        <v>11231.215092</v>
      </c>
      <c r="O113" s="37">
        <v>0.109</v>
      </c>
      <c r="P113" s="26">
        <f>L113*O113</f>
        <v>1528.3426280000001</v>
      </c>
      <c r="Q113" s="40">
        <v>0.09</v>
      </c>
      <c r="R113" s="26">
        <f>L113*Q113</f>
        <v>1261.9342799999999</v>
      </c>
      <c r="S113" s="40">
        <v>0.20899999999999999</v>
      </c>
      <c r="T113" s="26">
        <f>L113*S113</f>
        <v>2930.4918279999997</v>
      </c>
      <c r="U113" s="40">
        <v>0.504</v>
      </c>
      <c r="V113" s="26">
        <f>L113*U113</f>
        <v>7066.8319680000004</v>
      </c>
      <c r="W113" s="40">
        <v>0.41</v>
      </c>
      <c r="X113" s="26">
        <f>W113*L113</f>
        <v>5748.8117199999997</v>
      </c>
      <c r="Y113" s="41">
        <v>3.1800000000000001E-3</v>
      </c>
      <c r="Z113" s="18">
        <f>L113*Y113</f>
        <v>44.588344560000003</v>
      </c>
      <c r="AA113" s="28">
        <f>IF(J113&gt;0,(AC113+AM113)/J113,0)</f>
        <v>3.3662272064456482E-3</v>
      </c>
      <c r="AB113" s="41">
        <v>3.3E-4</v>
      </c>
      <c r="AC113" s="38">
        <f>AB113*L113</f>
        <v>4.6270923599999998</v>
      </c>
      <c r="AD113" s="29">
        <v>0.21579999999999999</v>
      </c>
      <c r="AE113" s="42">
        <f>AH113*(1-AK113)*AD113</f>
        <v>45.459564800000003</v>
      </c>
      <c r="AF113" s="29">
        <f>IF(AND(AD113&gt;0,AB113&gt;0,Y113&gt;0),((Y113-AB113)*AD113)/((AD113-AB113)*Y113),0)</f>
        <v>0.89759901785565743</v>
      </c>
      <c r="AG113" s="30">
        <f t="shared" si="7"/>
        <v>0.90332238513392504</v>
      </c>
      <c r="AH113" s="35">
        <v>232</v>
      </c>
      <c r="AI113" s="167">
        <v>219.81</v>
      </c>
      <c r="AJ113" s="175"/>
      <c r="AK113" s="66">
        <v>9.1999999999999998E-2</v>
      </c>
      <c r="AL113" s="67">
        <v>0.22</v>
      </c>
      <c r="AM113" s="42">
        <f t="shared" si="8"/>
        <v>46.344320000000003</v>
      </c>
      <c r="AN113" s="18">
        <v>1.75</v>
      </c>
      <c r="AO113" s="18"/>
      <c r="AP113" s="122">
        <f>AP112+AH113-AO113</f>
        <v>231.99999999999892</v>
      </c>
      <c r="AQ113" s="123"/>
      <c r="AR113" s="44"/>
      <c r="AS113" s="49"/>
      <c r="AT113" s="42"/>
      <c r="AU113" s="42"/>
      <c r="AV113" s="42"/>
      <c r="AW113" s="42"/>
    </row>
    <row r="114" spans="1:49" x14ac:dyDescent="0.2">
      <c r="A114" s="197"/>
      <c r="B114" s="34">
        <v>3</v>
      </c>
      <c r="C114" s="24" t="s">
        <v>51</v>
      </c>
      <c r="D114" s="44">
        <v>14200</v>
      </c>
      <c r="E114" s="44">
        <v>5</v>
      </c>
      <c r="F114" s="44">
        <v>15081</v>
      </c>
      <c r="G114" s="38">
        <v>0.7</v>
      </c>
      <c r="H114" s="38">
        <v>3.4</v>
      </c>
      <c r="I114" s="44">
        <v>15493</v>
      </c>
      <c r="J114" s="44">
        <v>15140</v>
      </c>
      <c r="K114" s="40">
        <v>7.1999999999999995E-2</v>
      </c>
      <c r="L114" s="38">
        <f>J114*(1-K114)</f>
        <v>14049.92</v>
      </c>
      <c r="M114" s="29">
        <v>0.79200000000000004</v>
      </c>
      <c r="N114" s="26">
        <f>L114*M114</f>
        <v>11127.53664</v>
      </c>
      <c r="O114" s="40">
        <v>0.154</v>
      </c>
      <c r="P114" s="26">
        <f>L114*O114</f>
        <v>2163.68768</v>
      </c>
      <c r="Q114" s="40">
        <v>5.3999999999999999E-2</v>
      </c>
      <c r="R114" s="26">
        <f>L114*Q114</f>
        <v>758.69568000000004</v>
      </c>
      <c r="S114" s="40">
        <v>0.22500000000000001</v>
      </c>
      <c r="T114" s="26">
        <f>L114*S114</f>
        <v>3161.232</v>
      </c>
      <c r="U114" s="40">
        <v>0.497</v>
      </c>
      <c r="V114" s="26">
        <f>L114*U114</f>
        <v>6982.8102399999998</v>
      </c>
      <c r="W114" s="40">
        <v>0.4</v>
      </c>
      <c r="X114" s="26">
        <f>W114*L114</f>
        <v>5619.9680000000008</v>
      </c>
      <c r="Y114" s="48">
        <v>3.1700000000000001E-3</v>
      </c>
      <c r="Z114" s="18">
        <f>L114*Y114</f>
        <v>44.538246399999998</v>
      </c>
      <c r="AA114" s="28">
        <f>IF(J114&gt;0,(AC114+AM114)/J114,0)</f>
        <v>3.2186723976221927E-3</v>
      </c>
      <c r="AB114" s="48">
        <v>3.3E-4</v>
      </c>
      <c r="AC114" s="38">
        <f>AB114*L114</f>
        <v>4.6364736000000004</v>
      </c>
      <c r="AD114" s="29">
        <v>0.21429999999999999</v>
      </c>
      <c r="AE114" s="42">
        <f>AH114*(1-AK114)*AD114</f>
        <v>42.660915299999999</v>
      </c>
      <c r="AF114" s="29">
        <f>IF(AND(AD114&gt;0,AB114&gt;0,Y114&gt;0),((Y114-AB114)*AD114)/((AD114-AB114)*Y114),0)</f>
        <v>0.8972807739048887</v>
      </c>
      <c r="AG114" s="30">
        <f t="shared" si="7"/>
        <v>0.89881234465822812</v>
      </c>
      <c r="AH114" s="44">
        <v>219</v>
      </c>
      <c r="AI114" s="168">
        <v>219.46</v>
      </c>
      <c r="AJ114" s="176"/>
      <c r="AK114" s="66">
        <v>9.0999999999999998E-2</v>
      </c>
      <c r="AL114" s="67">
        <v>0.2215</v>
      </c>
      <c r="AM114" s="42">
        <f t="shared" si="8"/>
        <v>44.094226499999998</v>
      </c>
      <c r="AN114" s="18">
        <v>1.65</v>
      </c>
      <c r="AO114" s="18"/>
      <c r="AP114" s="122">
        <f>AP113+AH114-AO114</f>
        <v>450.99999999999892</v>
      </c>
      <c r="AQ114" s="123"/>
      <c r="AR114" s="44"/>
      <c r="AS114" s="49"/>
      <c r="AT114" s="42"/>
      <c r="AU114" s="42"/>
      <c r="AV114" s="42"/>
      <c r="AW114" s="42"/>
    </row>
    <row r="115" spans="1:49" s="22" customFormat="1" ht="13.5" thickBot="1" x14ac:dyDescent="0.25">
      <c r="A115" s="198"/>
      <c r="B115" s="50" t="s">
        <v>38</v>
      </c>
      <c r="C115" s="51"/>
      <c r="D115" s="52">
        <f>SUM(D112:D114)</f>
        <v>38316</v>
      </c>
      <c r="E115" s="68"/>
      <c r="F115" s="52">
        <f>SUM(F112:F114)</f>
        <v>39460</v>
      </c>
      <c r="G115" s="53"/>
      <c r="H115" s="69"/>
      <c r="I115" s="52">
        <f>SUM(I112:I114)</f>
        <v>39803</v>
      </c>
      <c r="J115" s="52">
        <f>SUM(J112:J114)</f>
        <v>45399</v>
      </c>
      <c r="K115" s="21">
        <f>IF(J115&gt;0,(J112*K112+J113*K113+J114*K114)/J115,0)</f>
        <v>7.3333024956496837E-2</v>
      </c>
      <c r="L115" s="53">
        <f>L112+L113+L114</f>
        <v>42069.754000000001</v>
      </c>
      <c r="M115" s="54">
        <f>IF(L115&gt;0,N115/L115,0)</f>
        <v>0.79267043496379841</v>
      </c>
      <c r="N115" s="55">
        <f>N112+N113+N114</f>
        <v>33347.450202</v>
      </c>
      <c r="O115" s="21">
        <f>IF(L115&gt;0,P115/L115,0)</f>
        <v>0.14998234270635383</v>
      </c>
      <c r="P115" s="55">
        <f>P112+P113+P114</f>
        <v>6309.7202619999998</v>
      </c>
      <c r="Q115" s="21">
        <f>IF(L115&gt;0,R115/L115,0)</f>
        <v>5.7347222329847708E-2</v>
      </c>
      <c r="R115" s="55">
        <f>R112+R113+R114</f>
        <v>2412.5835360000001</v>
      </c>
      <c r="S115" s="21">
        <f>IF(L115&gt;0,T115/L115,0)</f>
        <v>0.21401073474306503</v>
      </c>
      <c r="T115" s="55">
        <f>T112+T113+T114</f>
        <v>9003.3789639999995</v>
      </c>
      <c r="U115" s="21">
        <f>IF(L115&gt;0,V115/L115,0)</f>
        <v>0.50532238286917475</v>
      </c>
      <c r="V115" s="55">
        <f>V112+V113+V114</f>
        <v>21258.788337999998</v>
      </c>
      <c r="W115" s="21">
        <f>IF(L115&gt;0,X115/L115,0)</f>
        <v>0.406660327512255</v>
      </c>
      <c r="X115" s="55">
        <f>X112+X113+X114</f>
        <v>17108.09994</v>
      </c>
      <c r="Y115" s="56">
        <f>IF(L115&gt;0,Z115/L115,0)</f>
        <v>3.1799877398855239E-3</v>
      </c>
      <c r="Z115" s="57">
        <f>SUM(Z112:Z114)</f>
        <v>133.78130193999999</v>
      </c>
      <c r="AA115" s="63">
        <f>IF(L115&gt;0,(AA112*L112+AA113*L113+AA114*L114)/L115,0)</f>
        <v>3.4385242461736285E-3</v>
      </c>
      <c r="AB115" s="56">
        <f>IF(J115&gt;0,(J112*AB112+J113*AB113+J114*AB114)/J115,0)</f>
        <v>3.3665961805326108E-4</v>
      </c>
      <c r="AC115" s="53">
        <f>SUM(AC112:AC114)</f>
        <v>14.16298566</v>
      </c>
      <c r="AD115" s="54">
        <f>IF(J115&gt;0,(J112*AD112+J113*AD113+J114*AD114)/J115,0)</f>
        <v>0.21343507566245951</v>
      </c>
      <c r="AE115" s="59">
        <f>SUM(AE112:AE114)</f>
        <v>135.2792705</v>
      </c>
      <c r="AF115" s="54">
        <f>IF(AND(Z115&gt;0),((Z112*AF112+Z113*AF113+Z114*AF114)/Z115),0)</f>
        <v>0.89554640451260126</v>
      </c>
      <c r="AG115" s="58">
        <f t="shared" si="7"/>
        <v>0.90345150733767532</v>
      </c>
      <c r="AH115" s="52">
        <f>SUM(AH112:AH114)</f>
        <v>697</v>
      </c>
      <c r="AI115" s="169">
        <f>SUM(AI112:AI114)</f>
        <v>679.11500000000001</v>
      </c>
      <c r="AJ115" s="177">
        <f>(AI115+AJ111)-AO115</f>
        <v>744.16799999999807</v>
      </c>
      <c r="AK115" s="21">
        <f>IF(AH115&gt;0,(AK112*AH112+AK113*AH113+AK114*AH114)/AH115,0)</f>
        <v>9.0274031563845059E-2</v>
      </c>
      <c r="AL115" s="54">
        <f>IF(J115&gt;0,(AL112*J112+AL113*J113+AL114*J114)/J115,0)</f>
        <v>0.2236968479481927</v>
      </c>
      <c r="AM115" s="59">
        <f>SUM(AM112:AM114)</f>
        <v>141.9497657</v>
      </c>
      <c r="AN115" s="70"/>
      <c r="AO115" s="57">
        <f>SUM(AO112:AO114)</f>
        <v>1014.26</v>
      </c>
      <c r="AP115" s="124"/>
      <c r="AQ115" s="125">
        <f>AP114</f>
        <v>450.99999999999892</v>
      </c>
      <c r="AR115" s="52">
        <f>SUM(AR112:AR114)</f>
        <v>0</v>
      </c>
      <c r="AS115" s="71"/>
      <c r="AT115" s="72"/>
      <c r="AU115" s="72"/>
      <c r="AV115" s="72"/>
      <c r="AW115" s="72"/>
    </row>
    <row r="116" spans="1:49" x14ac:dyDescent="0.2">
      <c r="A116" s="197">
        <v>29</v>
      </c>
      <c r="B116" s="34">
        <v>1</v>
      </c>
      <c r="C116" s="11" t="s">
        <v>49</v>
      </c>
      <c r="D116" s="12">
        <v>16974</v>
      </c>
      <c r="E116" s="73">
        <v>3</v>
      </c>
      <c r="F116" s="12">
        <v>16537</v>
      </c>
      <c r="G116" s="74">
        <v>0.7</v>
      </c>
      <c r="H116" s="74">
        <v>3.9</v>
      </c>
      <c r="I116" s="12">
        <v>16244</v>
      </c>
      <c r="J116" s="12">
        <v>15126</v>
      </c>
      <c r="K116" s="14">
        <v>7.2999999999999995E-2</v>
      </c>
      <c r="L116" s="25">
        <f t="shared" ref="L116:L126" si="9">J116*(1-K116)</f>
        <v>14021.802000000001</v>
      </c>
      <c r="M116" s="15">
        <v>0.77400000000000002</v>
      </c>
      <c r="N116" s="26">
        <f>L116*M116</f>
        <v>10852.874748000002</v>
      </c>
      <c r="O116" s="14">
        <v>0.19800000000000001</v>
      </c>
      <c r="P116" s="26">
        <f>L116*O116</f>
        <v>2776.3167960000005</v>
      </c>
      <c r="Q116" s="16">
        <v>2.8000000000000001E-2</v>
      </c>
      <c r="R116" s="26">
        <f>L116*Q116</f>
        <v>392.61045600000006</v>
      </c>
      <c r="S116" s="16">
        <v>0.221</v>
      </c>
      <c r="T116" s="26">
        <f>L116*S116</f>
        <v>3098.8182420000003</v>
      </c>
      <c r="U116" s="16">
        <v>0.48799999999999999</v>
      </c>
      <c r="V116" s="26">
        <f>L116*U116</f>
        <v>6842.639376000001</v>
      </c>
      <c r="W116" s="16">
        <v>0.41</v>
      </c>
      <c r="X116" s="26">
        <f>W116*L116</f>
        <v>5748.9388200000003</v>
      </c>
      <c r="Y116" s="17">
        <v>3.2499999999999999E-3</v>
      </c>
      <c r="Z116" s="61">
        <f>L116*Y116</f>
        <v>45.570856500000005</v>
      </c>
      <c r="AA116" s="28">
        <f>IF(J116&gt;0,(AC116+AM116)/J116,0)</f>
        <v>3.2809006095464764E-3</v>
      </c>
      <c r="AB116" s="17">
        <v>3.1E-4</v>
      </c>
      <c r="AC116" s="25">
        <f>AB116*L116</f>
        <v>4.3467586200000001</v>
      </c>
      <c r="AD116" s="141">
        <v>0.21640000000000001</v>
      </c>
      <c r="AE116" s="31">
        <f>AH116*(1-AK116)*AD116</f>
        <v>44.701748000000002</v>
      </c>
      <c r="AF116" s="29">
        <f>IF(AND(AD116&gt;0,AB116&gt;0,Y116&gt;0),((Y116-AB116)*AD116)/((AD116-AB116)*Y116),0)</f>
        <v>0.90591313448456312</v>
      </c>
      <c r="AG116" s="62">
        <f t="shared" si="7"/>
        <v>0.90679617013367908</v>
      </c>
      <c r="AH116" s="12">
        <v>227</v>
      </c>
      <c r="AI116" s="170">
        <v>227.63900000000001</v>
      </c>
      <c r="AJ116" s="174"/>
      <c r="AK116" s="14">
        <v>0.09</v>
      </c>
      <c r="AL116" s="15">
        <v>0.21920000000000001</v>
      </c>
      <c r="AM116" s="31">
        <f t="shared" ref="AM116:AM126" si="10">AH116*(1-AK116)*AL116</f>
        <v>45.280144</v>
      </c>
      <c r="AN116" s="75">
        <v>1.72</v>
      </c>
      <c r="AO116" s="75"/>
      <c r="AP116" s="119">
        <f>AP114+AH116-AO116</f>
        <v>677.99999999999886</v>
      </c>
      <c r="AQ116" s="126"/>
      <c r="AR116" s="12"/>
      <c r="AS116" s="76"/>
      <c r="AT116" s="77"/>
      <c r="AU116" s="77"/>
      <c r="AV116" s="77"/>
      <c r="AW116" s="77"/>
    </row>
    <row r="117" spans="1:49" x14ac:dyDescent="0.2">
      <c r="A117" s="197"/>
      <c r="B117" s="34">
        <v>2</v>
      </c>
      <c r="C117" s="11" t="s">
        <v>52</v>
      </c>
      <c r="D117" s="73">
        <v>18910</v>
      </c>
      <c r="E117" s="44">
        <v>6</v>
      </c>
      <c r="F117" s="35">
        <v>16191</v>
      </c>
      <c r="G117" s="36">
        <v>0.5</v>
      </c>
      <c r="H117" s="38">
        <v>4.0999999999999996</v>
      </c>
      <c r="I117" s="35">
        <v>15909</v>
      </c>
      <c r="J117" s="35">
        <v>15210</v>
      </c>
      <c r="K117" s="66">
        <v>6.9000000000000006E-2</v>
      </c>
      <c r="L117" s="38">
        <f t="shared" si="9"/>
        <v>14160.51</v>
      </c>
      <c r="M117" s="39">
        <v>0.70799999999999996</v>
      </c>
      <c r="N117" s="26">
        <f>L117*M117</f>
        <v>10025.641079999999</v>
      </c>
      <c r="O117" s="37">
        <v>0.23499999999999999</v>
      </c>
      <c r="P117" s="26">
        <f>L117*O117</f>
        <v>3327.71985</v>
      </c>
      <c r="Q117" s="40">
        <v>5.7000000000000002E-2</v>
      </c>
      <c r="R117" s="26">
        <f>L117*Q117</f>
        <v>807.14907000000005</v>
      </c>
      <c r="S117" s="40">
        <v>0.22500000000000001</v>
      </c>
      <c r="T117" s="26">
        <f>L117*S117</f>
        <v>3186.1147500000002</v>
      </c>
      <c r="U117" s="40">
        <v>0.49099999999999999</v>
      </c>
      <c r="V117" s="26">
        <f>L117*U117</f>
        <v>6952.81041</v>
      </c>
      <c r="W117" s="40">
        <v>0.41</v>
      </c>
      <c r="X117" s="26">
        <f>W117*L117</f>
        <v>5805.8090999999995</v>
      </c>
      <c r="Y117" s="41">
        <v>3.3300000000000001E-3</v>
      </c>
      <c r="Z117" s="18">
        <f>L117*Y117</f>
        <v>47.1544983</v>
      </c>
      <c r="AA117" s="28">
        <f>IF(J117&gt;0,(AC117+AM117)/J117,0)</f>
        <v>3.2642487179487178E-3</v>
      </c>
      <c r="AB117" s="41">
        <v>3.4000000000000002E-4</v>
      </c>
      <c r="AC117" s="38">
        <f>AB117*L117</f>
        <v>4.8145734000000004</v>
      </c>
      <c r="AD117" s="29">
        <v>0.2155</v>
      </c>
      <c r="AE117" s="42">
        <f>AH117*(1-AK117)*AD117</f>
        <v>45.596352000000003</v>
      </c>
      <c r="AF117" s="29">
        <f>IF(AND(AD117&gt;0,AB117&gt;0,Y117&gt;0),((Y117-AB117)*AD117)/((AD117-AB117)*Y117),0)</f>
        <v>0.89931677354990247</v>
      </c>
      <c r="AG117" s="30">
        <f t="shared" si="7"/>
        <v>0.89728098491773056</v>
      </c>
      <c r="AH117" s="35">
        <v>232</v>
      </c>
      <c r="AI117" s="167">
        <v>232.57</v>
      </c>
      <c r="AJ117" s="175"/>
      <c r="AK117" s="66">
        <v>8.7999999999999995E-2</v>
      </c>
      <c r="AL117" s="67">
        <v>0.21190000000000001</v>
      </c>
      <c r="AM117" s="42">
        <f t="shared" si="10"/>
        <v>44.834649599999999</v>
      </c>
      <c r="AN117" s="18">
        <v>1.85</v>
      </c>
      <c r="AO117" s="18"/>
      <c r="AP117" s="122">
        <f>AP116+AH117-AO117</f>
        <v>909.99999999999886</v>
      </c>
      <c r="AQ117" s="123"/>
      <c r="AR117" s="44"/>
      <c r="AS117" s="49"/>
      <c r="AT117" s="42"/>
      <c r="AU117" s="42"/>
      <c r="AV117" s="42"/>
      <c r="AW117" s="42"/>
    </row>
    <row r="118" spans="1:49" x14ac:dyDescent="0.2">
      <c r="A118" s="197"/>
      <c r="B118" s="34">
        <v>3</v>
      </c>
      <c r="C118" s="24" t="s">
        <v>51</v>
      </c>
      <c r="D118" s="73">
        <v>14100</v>
      </c>
      <c r="E118" s="44">
        <v>5</v>
      </c>
      <c r="F118" s="44">
        <v>15922</v>
      </c>
      <c r="G118" s="38">
        <v>0.7</v>
      </c>
      <c r="H118" s="38">
        <v>3.1</v>
      </c>
      <c r="I118" s="44">
        <v>16160</v>
      </c>
      <c r="J118" s="44">
        <v>15129</v>
      </c>
      <c r="K118" s="66">
        <v>6.8000000000000005E-2</v>
      </c>
      <c r="L118" s="38">
        <f t="shared" si="9"/>
        <v>14100.227999999999</v>
      </c>
      <c r="M118" s="29">
        <v>0.82</v>
      </c>
      <c r="N118" s="26">
        <f>L118*M118</f>
        <v>11562.186959999999</v>
      </c>
      <c r="O118" s="40">
        <v>0.13400000000000001</v>
      </c>
      <c r="P118" s="26">
        <f>L118*O118</f>
        <v>1889.430552</v>
      </c>
      <c r="Q118" s="40">
        <v>4.5999999999999999E-2</v>
      </c>
      <c r="R118" s="26">
        <f>L118*Q118</f>
        <v>648.61048799999992</v>
      </c>
      <c r="S118" s="40">
        <v>0.22500000000000001</v>
      </c>
      <c r="T118" s="26">
        <f>L118*S118</f>
        <v>3172.5513000000001</v>
      </c>
      <c r="U118" s="40">
        <v>0.501</v>
      </c>
      <c r="V118" s="26">
        <f>L118*U118</f>
        <v>7064.2142279999998</v>
      </c>
      <c r="W118" s="40">
        <v>0.4</v>
      </c>
      <c r="X118" s="26">
        <f>W118*L118</f>
        <v>5640.0911999999998</v>
      </c>
      <c r="Y118" s="48">
        <v>3.29E-3</v>
      </c>
      <c r="Z118" s="18">
        <f>L118*Y118</f>
        <v>46.389750119999995</v>
      </c>
      <c r="AA118" s="28">
        <f>IF(J118&gt;0,(AC118+AM118)/J118,0)</f>
        <v>3.0878817489589528E-3</v>
      </c>
      <c r="AB118" s="48">
        <v>3.1E-4</v>
      </c>
      <c r="AC118" s="38">
        <f>AB118*L118</f>
        <v>4.3710706799999999</v>
      </c>
      <c r="AD118" s="29">
        <v>0.2195</v>
      </c>
      <c r="AE118" s="42">
        <f>AH118*(1-AK118)*AD118</f>
        <v>44.494186499999998</v>
      </c>
      <c r="AF118" s="29">
        <f>IF(AND(AD118&gt;0,AB118&gt;0,Y118&gt;0),((Y118-AB118)*AD118)/((AD118-AB118)*Y118),0)</f>
        <v>0.90705611195461155</v>
      </c>
      <c r="AG118" s="30">
        <f t="shared" si="7"/>
        <v>0.90094452345794929</v>
      </c>
      <c r="AH118" s="44">
        <v>223</v>
      </c>
      <c r="AI118" s="168">
        <v>223.17</v>
      </c>
      <c r="AJ118" s="176"/>
      <c r="AK118" s="66">
        <v>9.0999999999999998E-2</v>
      </c>
      <c r="AL118" s="67">
        <v>0.2089</v>
      </c>
      <c r="AM118" s="42">
        <f t="shared" si="10"/>
        <v>42.345492299999997</v>
      </c>
      <c r="AN118" s="18">
        <v>1.75</v>
      </c>
      <c r="AO118" s="18"/>
      <c r="AP118" s="122">
        <f>AP117+AH118-AO118</f>
        <v>1132.9999999999989</v>
      </c>
      <c r="AQ118" s="123"/>
      <c r="AR118" s="44"/>
      <c r="AS118" s="49"/>
      <c r="AT118" s="42"/>
      <c r="AU118" s="42"/>
      <c r="AV118" s="42"/>
      <c r="AW118" s="42"/>
    </row>
    <row r="119" spans="1:49" s="22" customFormat="1" ht="13.5" thickBot="1" x14ac:dyDescent="0.25">
      <c r="A119" s="198"/>
      <c r="B119" s="50" t="s">
        <v>38</v>
      </c>
      <c r="C119" s="51"/>
      <c r="D119" s="52">
        <f>SUM(D116:D118)</f>
        <v>49984</v>
      </c>
      <c r="E119" s="68"/>
      <c r="F119" s="52">
        <f>SUM(F116:F118)</f>
        <v>48650</v>
      </c>
      <c r="G119" s="53"/>
      <c r="H119" s="69"/>
      <c r="I119" s="52">
        <f>SUM(I116:I118)</f>
        <v>48313</v>
      </c>
      <c r="J119" s="52">
        <f>SUM(J116:J118)</f>
        <v>45465</v>
      </c>
      <c r="K119" s="21">
        <f>IF(J119&gt;0,(J116*K116+J117*K117+J118*K118)/J119,0)</f>
        <v>6.9998020455295282E-2</v>
      </c>
      <c r="L119" s="53">
        <f>L116+L117+L118</f>
        <v>42282.54</v>
      </c>
      <c r="M119" s="54">
        <f>IF(L119&gt;0,N119/L119,0)</f>
        <v>0.76723637671719824</v>
      </c>
      <c r="N119" s="55">
        <f>N116+N117+N118</f>
        <v>32440.702788000002</v>
      </c>
      <c r="O119" s="21">
        <f>IF(L119&gt;0,P119/L119,0)</f>
        <v>0.18904888869022532</v>
      </c>
      <c r="P119" s="55">
        <f>P116+P117+P118</f>
        <v>7993.4671980000003</v>
      </c>
      <c r="Q119" s="21">
        <f>IF(L119&gt;0,R119/L119,0)</f>
        <v>4.3714734592576514E-2</v>
      </c>
      <c r="R119" s="55">
        <f>R116+R117+R118</f>
        <v>1848.3700140000001</v>
      </c>
      <c r="S119" s="21">
        <f>IF(L119&gt;0,T119/L119,0)</f>
        <v>0.223673513748228</v>
      </c>
      <c r="T119" s="55">
        <f>T116+T117+T118</f>
        <v>9457.484292000001</v>
      </c>
      <c r="U119" s="21">
        <f>IF(L119&gt;0,V119/L119,0)</f>
        <v>0.49333989902214959</v>
      </c>
      <c r="V119" s="55">
        <f>V116+V117+V118</f>
        <v>20859.664014000002</v>
      </c>
      <c r="W119" s="21">
        <f>IF(L119&gt;0,X119/L119,0)</f>
        <v>0.4066652362890214</v>
      </c>
      <c r="X119" s="55">
        <f>X116+X117+X118</f>
        <v>17194.839120000001</v>
      </c>
      <c r="Y119" s="56">
        <f>IF(L119&gt;0,Z119/L119,0)</f>
        <v>3.2901312201206452E-3</v>
      </c>
      <c r="Z119" s="57">
        <f>SUM(Z116:Z118)</f>
        <v>139.11510491999999</v>
      </c>
      <c r="AA119" s="63">
        <f>IF(L119&gt;0,(AA116*L116+AA117*L117+AA118*L118)/L119,0)</f>
        <v>3.2109566274660887E-3</v>
      </c>
      <c r="AB119" s="56">
        <f>IF(J119&gt;0,(J116*AB116+J117*AB117+J118*AB118)/J119,0)</f>
        <v>3.200362916529198E-4</v>
      </c>
      <c r="AC119" s="53">
        <f>SUM(AC116:AC118)</f>
        <v>13.532402699999999</v>
      </c>
      <c r="AD119" s="54">
        <f>IF(J119&gt;0,(J116*AD116+J117*AD117+J118*AD118)/J119,0)</f>
        <v>0.21713047179148795</v>
      </c>
      <c r="AE119" s="59">
        <f>SUM(AE116:AE118)</f>
        <v>134.79228649999999</v>
      </c>
      <c r="AF119" s="54">
        <f>IF(AND(Z119&gt;0),((Z116*AF116+Z117*AF117+Z118*AF118)/Z119),0)</f>
        <v>0.90405837075204343</v>
      </c>
      <c r="AG119" s="58">
        <f t="shared" si="7"/>
        <v>0.90168261979316078</v>
      </c>
      <c r="AH119" s="52">
        <f>SUM(AH116:AH118)</f>
        <v>682</v>
      </c>
      <c r="AI119" s="169">
        <f>SUM(AI116:AI118)</f>
        <v>683.37900000000002</v>
      </c>
      <c r="AJ119" s="177">
        <f>(AI119+AJ115)-AO119</f>
        <v>1427.5469999999982</v>
      </c>
      <c r="AK119" s="21">
        <f>IF(AH119&gt;0,(AK116*AH116+AK117*AH117+AK118*AH118)/AH119,0)</f>
        <v>8.9646627565982406E-2</v>
      </c>
      <c r="AL119" s="54">
        <f>IF(J119&gt;0,(AL116*J116+AL117*J117+AL118*J118)/J119,0)</f>
        <v>0.21333039260969977</v>
      </c>
      <c r="AM119" s="59">
        <f>SUM(AM116:AM118)</f>
        <v>132.4602859</v>
      </c>
      <c r="AN119" s="70"/>
      <c r="AO119" s="57">
        <f>SUM(AO116:AO118)</f>
        <v>0</v>
      </c>
      <c r="AP119" s="124"/>
      <c r="AQ119" s="125">
        <f>AP118</f>
        <v>1132.9999999999989</v>
      </c>
      <c r="AR119" s="52">
        <f>SUM(AR116:AR118)</f>
        <v>0</v>
      </c>
      <c r="AS119" s="71"/>
      <c r="AT119" s="72"/>
      <c r="AU119" s="72"/>
      <c r="AV119" s="72"/>
      <c r="AW119" s="72"/>
    </row>
    <row r="120" spans="1:49" x14ac:dyDescent="0.2">
      <c r="A120" s="196">
        <v>30</v>
      </c>
      <c r="B120" s="23">
        <v>1</v>
      </c>
      <c r="C120" s="11" t="s">
        <v>49</v>
      </c>
      <c r="D120" s="12">
        <v>18143</v>
      </c>
      <c r="E120" s="12">
        <v>5</v>
      </c>
      <c r="F120" s="12">
        <v>15055</v>
      </c>
      <c r="G120" s="13">
        <v>0.6</v>
      </c>
      <c r="H120" s="13">
        <v>3.1</v>
      </c>
      <c r="I120" s="12">
        <v>14843</v>
      </c>
      <c r="J120" s="12">
        <v>14929</v>
      </c>
      <c r="K120" s="14">
        <v>7.0999999999999994E-2</v>
      </c>
      <c r="L120" s="25">
        <f>J120*(1-K120)</f>
        <v>13869.041000000001</v>
      </c>
      <c r="M120" s="15">
        <v>0.78</v>
      </c>
      <c r="N120" s="26">
        <f>L120*M120</f>
        <v>10817.851980000001</v>
      </c>
      <c r="O120" s="14">
        <v>0.183</v>
      </c>
      <c r="P120" s="26">
        <f>L120*O120</f>
        <v>2538.0345030000003</v>
      </c>
      <c r="Q120" s="16">
        <v>3.6999999999999998E-2</v>
      </c>
      <c r="R120" s="26">
        <f>L120*Q120</f>
        <v>513.15451700000006</v>
      </c>
      <c r="S120" s="16">
        <v>0.215</v>
      </c>
      <c r="T120" s="26">
        <f>L120*S120</f>
        <v>2981.8438150000002</v>
      </c>
      <c r="U120" s="16">
        <v>0.51100000000000001</v>
      </c>
      <c r="V120" s="26">
        <f>L120*U120</f>
        <v>7087.0799510000006</v>
      </c>
      <c r="W120" s="16">
        <v>0.41</v>
      </c>
      <c r="X120" s="26">
        <f>W120*L120</f>
        <v>5686.30681</v>
      </c>
      <c r="Y120" s="17">
        <v>3.2399999999999998E-3</v>
      </c>
      <c r="Z120" s="61">
        <f>L120*Y120</f>
        <v>44.935692840000002</v>
      </c>
      <c r="AA120" s="28">
        <f>IF(J120&gt;0,(AC120+AM120)/J120,0)</f>
        <v>3.4135034027731265E-3</v>
      </c>
      <c r="AB120" s="17">
        <v>2.9999999999999997E-4</v>
      </c>
      <c r="AC120" s="25">
        <f>AB120*L120</f>
        <v>4.1607123000000001</v>
      </c>
      <c r="AD120" s="141">
        <v>0.22470000000000001</v>
      </c>
      <c r="AE120" s="31">
        <f>AH120*(1-AK120)*AD120</f>
        <v>47.029710000000001</v>
      </c>
      <c r="AF120" s="29">
        <f>IF(AND(AD120&gt;0,AB120&gt;0,Y120&gt;0),((Y120-AB120)*AD120)/((AD120-AB120)*Y120),0)</f>
        <v>0.90862051891463647</v>
      </c>
      <c r="AG120" s="62">
        <f t="shared" si="7"/>
        <v>0.91333916426267414</v>
      </c>
      <c r="AH120" s="12">
        <v>230</v>
      </c>
      <c r="AI120" s="170">
        <v>230.02500000000001</v>
      </c>
      <c r="AJ120" s="174"/>
      <c r="AK120" s="14">
        <v>0.09</v>
      </c>
      <c r="AL120" s="15">
        <v>0.22359999999999999</v>
      </c>
      <c r="AM120" s="31">
        <f t="shared" si="10"/>
        <v>46.799480000000003</v>
      </c>
      <c r="AN120" s="19">
        <v>1.75</v>
      </c>
      <c r="AO120" s="19"/>
      <c r="AP120" s="119">
        <f>AP118+AH120-AO120</f>
        <v>1362.9999999999989</v>
      </c>
      <c r="AQ120" s="120"/>
      <c r="AR120" s="12"/>
      <c r="AS120" s="32"/>
      <c r="AT120" s="20"/>
      <c r="AU120" s="20"/>
      <c r="AV120" s="20"/>
      <c r="AW120" s="20"/>
    </row>
    <row r="121" spans="1:49" x14ac:dyDescent="0.2">
      <c r="A121" s="197"/>
      <c r="B121" s="34">
        <v>2</v>
      </c>
      <c r="C121" s="11" t="s">
        <v>52</v>
      </c>
      <c r="D121" s="73">
        <v>19157</v>
      </c>
      <c r="E121" s="44">
        <v>6</v>
      </c>
      <c r="F121" s="35">
        <v>14619</v>
      </c>
      <c r="G121" s="36">
        <v>0.5</v>
      </c>
      <c r="H121" s="38">
        <v>3.2</v>
      </c>
      <c r="I121" s="35">
        <v>14700</v>
      </c>
      <c r="J121" s="35">
        <v>14830</v>
      </c>
      <c r="K121" s="66">
        <v>6.8000000000000005E-2</v>
      </c>
      <c r="L121" s="38">
        <f t="shared" si="9"/>
        <v>13821.56</v>
      </c>
      <c r="M121" s="39">
        <v>0.77700000000000002</v>
      </c>
      <c r="N121" s="26">
        <f>L121*M121</f>
        <v>10739.35212</v>
      </c>
      <c r="O121" s="37">
        <v>0.191</v>
      </c>
      <c r="P121" s="26">
        <f>L121*O121</f>
        <v>2639.9179599999998</v>
      </c>
      <c r="Q121" s="40">
        <v>3.2000000000000001E-2</v>
      </c>
      <c r="R121" s="26">
        <f>L121*Q121</f>
        <v>442.28992</v>
      </c>
      <c r="S121" s="40">
        <v>0.20599999999999999</v>
      </c>
      <c r="T121" s="26">
        <f>L121*S121</f>
        <v>2847.2413599999995</v>
      </c>
      <c r="U121" s="40">
        <v>0.503</v>
      </c>
      <c r="V121" s="26">
        <f>L121*U121</f>
        <v>6952.2446799999998</v>
      </c>
      <c r="W121" s="40">
        <v>0.41</v>
      </c>
      <c r="X121" s="26">
        <f>W121*L121</f>
        <v>5666.8395999999993</v>
      </c>
      <c r="Y121" s="41">
        <v>3.2000000000000002E-3</v>
      </c>
      <c r="Z121" s="18">
        <f>L121*Y121</f>
        <v>44.228991999999998</v>
      </c>
      <c r="AA121" s="28">
        <f>IF(J121&gt;0,(AC121+AM121)/J121,0)</f>
        <v>2.70311753202967E-3</v>
      </c>
      <c r="AB121" s="41">
        <v>2.9999999999999997E-4</v>
      </c>
      <c r="AC121" s="38">
        <f>AB121*L121</f>
        <v>4.1464679999999996</v>
      </c>
      <c r="AD121" s="29">
        <v>0.22639999999999999</v>
      </c>
      <c r="AE121" s="42">
        <f>AH121*(1-AK121)*AD121</f>
        <v>36.212679999999999</v>
      </c>
      <c r="AF121" s="29">
        <f>IF(AND(AD121&gt;0,AB121&gt;0,Y121&gt;0),((Y121-AB121)*AD121)/((AD121-AB121)*Y121),0)</f>
        <v>0.90745245466607694</v>
      </c>
      <c r="AG121" s="30">
        <f t="shared" si="7"/>
        <v>0.89020555987299166</v>
      </c>
      <c r="AH121" s="35">
        <v>175</v>
      </c>
      <c r="AI121" s="167">
        <v>175.72399999999999</v>
      </c>
      <c r="AJ121" s="175"/>
      <c r="AK121" s="66">
        <v>8.5999999999999993E-2</v>
      </c>
      <c r="AL121" s="67">
        <v>0.22470000000000001</v>
      </c>
      <c r="AM121" s="42">
        <f t="shared" si="10"/>
        <v>35.940765000000006</v>
      </c>
      <c r="AN121" s="18">
        <v>1.65</v>
      </c>
      <c r="AO121" s="18"/>
      <c r="AP121" s="122">
        <f>AP120+AH121-AO121</f>
        <v>1537.9999999999989</v>
      </c>
      <c r="AQ121" s="123"/>
      <c r="AR121" s="44"/>
      <c r="AS121" s="49"/>
      <c r="AT121" s="42"/>
      <c r="AU121" s="42"/>
      <c r="AV121" s="42"/>
      <c r="AW121" s="42"/>
    </row>
    <row r="122" spans="1:49" x14ac:dyDescent="0.2">
      <c r="A122" s="197"/>
      <c r="B122" s="34">
        <v>3</v>
      </c>
      <c r="C122" s="11" t="s">
        <v>53</v>
      </c>
      <c r="D122" s="73">
        <v>14000</v>
      </c>
      <c r="E122" s="44">
        <v>5</v>
      </c>
      <c r="F122" s="44">
        <v>16914</v>
      </c>
      <c r="G122" s="38">
        <v>0.4</v>
      </c>
      <c r="H122" s="38">
        <v>3</v>
      </c>
      <c r="I122" s="44">
        <v>16745</v>
      </c>
      <c r="J122" s="44">
        <v>13443</v>
      </c>
      <c r="K122" s="66">
        <v>7.3999999999999996E-2</v>
      </c>
      <c r="L122" s="38">
        <f t="shared" si="9"/>
        <v>12448.218000000001</v>
      </c>
      <c r="M122" s="29">
        <v>0.84599999999999997</v>
      </c>
      <c r="N122" s="26">
        <f>L122*M122</f>
        <v>10531.192428</v>
      </c>
      <c r="O122" s="40">
        <v>0.14299999999999999</v>
      </c>
      <c r="P122" s="26">
        <f>L122*O122</f>
        <v>1780.095174</v>
      </c>
      <c r="Q122" s="40">
        <v>1.0999999999999999E-2</v>
      </c>
      <c r="R122" s="26">
        <f>L122*Q122</f>
        <v>136.930398</v>
      </c>
      <c r="S122" s="40">
        <v>0.216</v>
      </c>
      <c r="T122" s="26">
        <f>L122*S122</f>
        <v>2688.8150880000003</v>
      </c>
      <c r="U122" s="40">
        <v>0.48499999999999999</v>
      </c>
      <c r="V122" s="26">
        <f>L122*U122</f>
        <v>6037.38573</v>
      </c>
      <c r="W122" s="40">
        <v>0.41</v>
      </c>
      <c r="X122" s="26">
        <f>W122*L122</f>
        <v>5103.7693799999997</v>
      </c>
      <c r="Y122" s="48">
        <v>3.2200000000000002E-3</v>
      </c>
      <c r="Z122" s="18">
        <f>L122*Y122</f>
        <v>40.083261960000002</v>
      </c>
      <c r="AA122" s="28">
        <f>IF(J122&gt;0,(AC122+AM122)/J122,0)</f>
        <v>3.5526627538495876E-3</v>
      </c>
      <c r="AB122" s="48">
        <v>2.9999999999999997E-4</v>
      </c>
      <c r="AC122" s="38">
        <f>AB122*L122</f>
        <v>3.7344653999999999</v>
      </c>
      <c r="AD122" s="29">
        <v>0.22270000000000001</v>
      </c>
      <c r="AE122" s="42">
        <f>AH122*(1-AK122)*AD122</f>
        <v>44.584540000000004</v>
      </c>
      <c r="AF122" s="29">
        <f>IF(AND(AD122&gt;0,AB122&gt;0,Y122&gt;0),((Y122-AB122)*AD122)/((AD122-AB122)*Y122),0)</f>
        <v>0.9080555431431252</v>
      </c>
      <c r="AG122" s="30">
        <f t="shared" si="7"/>
        <v>0.91680705653034811</v>
      </c>
      <c r="AH122" s="44">
        <v>220</v>
      </c>
      <c r="AI122" s="168">
        <v>186.47</v>
      </c>
      <c r="AJ122" s="176"/>
      <c r="AK122" s="66">
        <v>0.09</v>
      </c>
      <c r="AL122" s="67">
        <v>0.21990000000000001</v>
      </c>
      <c r="AM122" s="42">
        <f t="shared" si="10"/>
        <v>44.023980000000009</v>
      </c>
      <c r="AN122" s="18">
        <v>1.7</v>
      </c>
      <c r="AO122" s="18"/>
      <c r="AP122" s="122">
        <f>AP121+AH122-AO122</f>
        <v>1757.9999999999989</v>
      </c>
      <c r="AQ122" s="123"/>
      <c r="AR122" s="44"/>
      <c r="AS122" s="49"/>
      <c r="AT122" s="42"/>
      <c r="AU122" s="42"/>
      <c r="AV122" s="42"/>
      <c r="AW122" s="42"/>
    </row>
    <row r="123" spans="1:49" s="22" customFormat="1" ht="13.5" thickBot="1" x14ac:dyDescent="0.25">
      <c r="A123" s="198"/>
      <c r="B123" s="50" t="s">
        <v>38</v>
      </c>
      <c r="C123" s="51"/>
      <c r="D123" s="52">
        <f>SUM(D120:D122)</f>
        <v>51300</v>
      </c>
      <c r="E123" s="68"/>
      <c r="F123" s="52">
        <f>SUM(F120:F122)</f>
        <v>46588</v>
      </c>
      <c r="G123" s="53"/>
      <c r="H123" s="69"/>
      <c r="I123" s="52">
        <f>SUM(I120:I122)</f>
        <v>46288</v>
      </c>
      <c r="J123" s="52">
        <f>SUM(J120:J122)</f>
        <v>43202</v>
      </c>
      <c r="K123" s="21">
        <f>IF(J123&gt;0,(J120*K120+J121*K121+J122*K122)/J123,0)</f>
        <v>7.0903685014582649E-2</v>
      </c>
      <c r="L123" s="53">
        <f>L120+L121+L122</f>
        <v>40138.819000000003</v>
      </c>
      <c r="M123" s="54">
        <f>IF(L123&gt;0,N123/L123,0)</f>
        <v>0.79943549230982613</v>
      </c>
      <c r="N123" s="55">
        <f>N120+N121+N122</f>
        <v>32088.396528000005</v>
      </c>
      <c r="O123" s="21">
        <f>IF(L123&gt;0,P123/L123,0)</f>
        <v>0.17334958552218488</v>
      </c>
      <c r="P123" s="55">
        <f>P120+P121+P122</f>
        <v>6958.0476369999997</v>
      </c>
      <c r="Q123" s="21">
        <f>IF(L123&gt;0,R123/L123,0)</f>
        <v>2.7214922167989049E-2</v>
      </c>
      <c r="R123" s="55">
        <f>R120+R121+R122</f>
        <v>1092.3748350000001</v>
      </c>
      <c r="S123" s="21">
        <f>IF(L123&gt;0,T123/L123,0)</f>
        <v>0.21221103348855377</v>
      </c>
      <c r="T123" s="55">
        <f>T120+T121+T122</f>
        <v>8517.9002629999995</v>
      </c>
      <c r="U123" s="21">
        <f>IF(L123&gt;0,V123/L123,0)</f>
        <v>0.50018189027933269</v>
      </c>
      <c r="V123" s="55">
        <f>V120+V121+V122</f>
        <v>20076.710360999998</v>
      </c>
      <c r="W123" s="21">
        <f>IF(L123&gt;0,X123/L123,0)</f>
        <v>0.40999999999999992</v>
      </c>
      <c r="X123" s="55">
        <f>X120+X121+X122</f>
        <v>16456.915789999999</v>
      </c>
      <c r="Y123" s="56">
        <f>IF(L123&gt;0,Z123/L123,0)</f>
        <v>3.220023658394135E-3</v>
      </c>
      <c r="Z123" s="57">
        <f>SUM(Z120:Z122)</f>
        <v>129.24794680000002</v>
      </c>
      <c r="AA123" s="63">
        <f>IF(L123&gt;0,(AA120*L120+AA121*L121+AA122*L122)/L123,0)</f>
        <v>3.2120436887567625E-3</v>
      </c>
      <c r="AB123" s="56">
        <f>IF(J123&gt;0,(J120*AB120+J121*AB121+J122*AB122)/J123,0)</f>
        <v>2.9999999999999997E-4</v>
      </c>
      <c r="AC123" s="53">
        <f>SUM(AC120:AC122)</f>
        <v>12.041645699999998</v>
      </c>
      <c r="AD123" s="54">
        <f>IF(J123&gt;0,(J120*AD120+J121*AD121+J122*AD122)/J123,0)</f>
        <v>0.22466122864682189</v>
      </c>
      <c r="AE123" s="59">
        <f>SUM(AE120:AE122)</f>
        <v>127.82693</v>
      </c>
      <c r="AF123" s="54">
        <f>IF(AND(Z123&gt;0),((Z120*AF120+Z121*AF121+Z122*AF122)/Z123),0)</f>
        <v>0.90804559004346019</v>
      </c>
      <c r="AG123" s="58">
        <f t="shared" si="7"/>
        <v>0.90782375913721225</v>
      </c>
      <c r="AH123" s="52">
        <f>SUM(AH120:AH122)</f>
        <v>625</v>
      </c>
      <c r="AI123" s="169">
        <f>SUM(AI120:AI122)</f>
        <v>592.21900000000005</v>
      </c>
      <c r="AJ123" s="177">
        <f>(AI123+AJ119)-AO123</f>
        <v>2019.7659999999983</v>
      </c>
      <c r="AK123" s="21">
        <f>IF(AH123&gt;0,(AK120*AH120+AK121*AH121+AK122*AH122)/AH123,0)</f>
        <v>8.8880000000000001E-2</v>
      </c>
      <c r="AL123" s="54">
        <f>IF(J123&gt;0,(AL120*J120+AL121*J121+AL122*J122)/J123,0)</f>
        <v>0.22282628350539327</v>
      </c>
      <c r="AM123" s="59">
        <f>SUM(AM120:AM122)</f>
        <v>126.76422500000002</v>
      </c>
      <c r="AN123" s="70"/>
      <c r="AO123" s="57">
        <f>SUM(AO120:AO122)</f>
        <v>0</v>
      </c>
      <c r="AP123" s="124"/>
      <c r="AQ123" s="125">
        <f>AP122</f>
        <v>1757.9999999999989</v>
      </c>
      <c r="AR123" s="52">
        <f>SUM(AR120:AR122)</f>
        <v>0</v>
      </c>
      <c r="AS123" s="71"/>
      <c r="AT123" s="72"/>
      <c r="AU123" s="72"/>
      <c r="AV123" s="72"/>
      <c r="AW123" s="72"/>
    </row>
    <row r="124" spans="1:49" x14ac:dyDescent="0.2">
      <c r="A124" s="196">
        <v>31</v>
      </c>
      <c r="B124" s="23">
        <v>1</v>
      </c>
      <c r="C124" s="11" t="s">
        <v>54</v>
      </c>
      <c r="D124" s="12">
        <v>5089</v>
      </c>
      <c r="E124" s="12">
        <v>5</v>
      </c>
      <c r="F124" s="12">
        <v>7882</v>
      </c>
      <c r="G124" s="147">
        <v>0.3</v>
      </c>
      <c r="H124" s="13">
        <v>3.2</v>
      </c>
      <c r="I124" s="12">
        <v>7775</v>
      </c>
      <c r="J124" s="12">
        <v>12901</v>
      </c>
      <c r="K124" s="14">
        <v>7.1999999999999995E-2</v>
      </c>
      <c r="L124" s="25">
        <f>J124*(1-K124)</f>
        <v>11972.128000000001</v>
      </c>
      <c r="M124" s="15">
        <v>0.73699999999999999</v>
      </c>
      <c r="N124" s="26">
        <f>L124*M124</f>
        <v>8823.4583359999997</v>
      </c>
      <c r="O124" s="14">
        <v>0.156</v>
      </c>
      <c r="P124" s="26">
        <f>L124*O124</f>
        <v>1867.6519680000001</v>
      </c>
      <c r="Q124" s="16">
        <v>0.107</v>
      </c>
      <c r="R124" s="26">
        <f>L124*Q124</f>
        <v>1281.0176960000001</v>
      </c>
      <c r="S124" s="16">
        <v>0.19500000000000001</v>
      </c>
      <c r="T124" s="26">
        <f>L124*S124</f>
        <v>2334.5649600000002</v>
      </c>
      <c r="U124" s="16">
        <v>0.505</v>
      </c>
      <c r="V124" s="26">
        <f>L124*U124</f>
        <v>6045.9246400000002</v>
      </c>
      <c r="W124" s="16">
        <v>0.41</v>
      </c>
      <c r="X124" s="26">
        <f>W124*L124</f>
        <v>4908.5724799999998</v>
      </c>
      <c r="Y124" s="17">
        <v>3.2200000000000002E-3</v>
      </c>
      <c r="Z124" s="61">
        <f>L124*Y124</f>
        <v>38.550252160000007</v>
      </c>
      <c r="AA124" s="28">
        <f>IF(J124&gt;0,(AC124+AM124)/J124,0)</f>
        <v>3.2655856879311683E-3</v>
      </c>
      <c r="AB124" s="17">
        <v>3.2000000000000003E-4</v>
      </c>
      <c r="AC124" s="25">
        <f>AB124*L124</f>
        <v>3.8310809600000004</v>
      </c>
      <c r="AD124" s="141">
        <v>0.21870000000000001</v>
      </c>
      <c r="AE124" s="31">
        <f>AH124*(1-AK124)*AD124</f>
        <v>38.421216000000001</v>
      </c>
      <c r="AF124" s="29">
        <f>IF(AND(AD124&gt;0,AB124&gt;0,Y124&gt;0),((Y124-AB124)*AD124)/((AD124-AB124)*Y124),0)</f>
        <v>0.9019408302468942</v>
      </c>
      <c r="AG124" s="62">
        <f t="shared" si="7"/>
        <v>0.90333438516850062</v>
      </c>
      <c r="AH124" s="12">
        <v>192</v>
      </c>
      <c r="AI124" s="170">
        <v>192.703</v>
      </c>
      <c r="AJ124" s="174"/>
      <c r="AK124" s="14">
        <v>8.5000000000000006E-2</v>
      </c>
      <c r="AL124" s="15">
        <v>0.218</v>
      </c>
      <c r="AM124" s="31">
        <f t="shared" si="10"/>
        <v>38.29824</v>
      </c>
      <c r="AN124" s="19">
        <v>1.75</v>
      </c>
      <c r="AO124" s="19">
        <v>1055.56</v>
      </c>
      <c r="AP124" s="119">
        <f>AP122+AH124-AO124-AQ124</f>
        <v>727.43999999999892</v>
      </c>
      <c r="AQ124" s="120">
        <v>167</v>
      </c>
      <c r="AR124" s="12"/>
      <c r="AS124" s="32"/>
      <c r="AT124" s="20"/>
      <c r="AU124" s="20"/>
      <c r="AV124" s="20"/>
      <c r="AW124" s="20"/>
    </row>
    <row r="125" spans="1:49" x14ac:dyDescent="0.2">
      <c r="A125" s="197"/>
      <c r="B125" s="34">
        <v>2</v>
      </c>
      <c r="C125" s="11" t="s">
        <v>52</v>
      </c>
      <c r="D125" s="73">
        <v>18511</v>
      </c>
      <c r="E125" s="44">
        <v>9</v>
      </c>
      <c r="F125" s="35">
        <v>17055</v>
      </c>
      <c r="G125" s="148">
        <v>0.5</v>
      </c>
      <c r="H125" s="38">
        <v>3.4</v>
      </c>
      <c r="I125" s="35">
        <v>16250</v>
      </c>
      <c r="J125" s="35">
        <v>13161</v>
      </c>
      <c r="K125" s="66">
        <v>8.1000000000000003E-2</v>
      </c>
      <c r="L125" s="38">
        <f t="shared" si="9"/>
        <v>12094.959000000001</v>
      </c>
      <c r="M125" s="39">
        <v>0.82599999999999996</v>
      </c>
      <c r="N125" s="26">
        <f>L125*M125</f>
        <v>9990.4361339999996</v>
      </c>
      <c r="O125" s="37">
        <v>0.113</v>
      </c>
      <c r="P125" s="26">
        <f>L125*O125</f>
        <v>1366.7303670000001</v>
      </c>
      <c r="Q125" s="40">
        <v>6.0999999999999999E-2</v>
      </c>
      <c r="R125" s="26">
        <f>L125*Q125</f>
        <v>737.79249900000002</v>
      </c>
      <c r="S125" s="40">
        <v>0.2</v>
      </c>
      <c r="T125" s="26">
        <f>L125*S125</f>
        <v>2418.9918000000002</v>
      </c>
      <c r="U125" s="40">
        <v>0.52500000000000002</v>
      </c>
      <c r="V125" s="26">
        <f>L125*U125</f>
        <v>6349.8534750000008</v>
      </c>
      <c r="W125" s="40">
        <v>0.41</v>
      </c>
      <c r="X125" s="26">
        <f>W125*L125</f>
        <v>4958.9331899999997</v>
      </c>
      <c r="Y125" s="41">
        <v>3.1800000000000001E-3</v>
      </c>
      <c r="Z125" s="18">
        <f>L125*Y125</f>
        <v>38.461969620000005</v>
      </c>
      <c r="AA125" s="28">
        <f>IF(J125&gt;0,(AC125+AM125)/J125,0)</f>
        <v>3.1142750011397317E-3</v>
      </c>
      <c r="AB125" s="41">
        <v>3.1E-4</v>
      </c>
      <c r="AC125" s="38">
        <f>AB125*L125</f>
        <v>3.7494372900000004</v>
      </c>
      <c r="AD125" s="29">
        <v>0.22470000000000001</v>
      </c>
      <c r="AE125" s="42">
        <f>AH125*(1-AK125)*AD125</f>
        <v>39.561580800000009</v>
      </c>
      <c r="AF125" s="29">
        <f>IF(AND(AD125&gt;0,AB125&gt;0,Y125&gt;0),((Y125-AB125)*AD125)/((AD125-AB125)*Y125),0)</f>
        <v>0.90376256971731328</v>
      </c>
      <c r="AG125" s="30">
        <f t="shared" si="7"/>
        <v>0.90178013128508328</v>
      </c>
      <c r="AH125" s="35">
        <v>192</v>
      </c>
      <c r="AI125" s="167">
        <v>192.74299999999999</v>
      </c>
      <c r="AJ125" s="175"/>
      <c r="AK125" s="66">
        <v>8.3000000000000004E-2</v>
      </c>
      <c r="AL125" s="67">
        <v>0.21149999999999999</v>
      </c>
      <c r="AM125" s="42">
        <f t="shared" si="10"/>
        <v>37.237536000000006</v>
      </c>
      <c r="AN125" s="18">
        <v>1.62</v>
      </c>
      <c r="AO125" s="18"/>
      <c r="AP125" s="122">
        <f>AP124+AH125-AO125</f>
        <v>919.43999999999892</v>
      </c>
      <c r="AQ125" s="123"/>
      <c r="AR125" s="44"/>
      <c r="AS125" s="49"/>
      <c r="AT125" s="42"/>
      <c r="AU125" s="42"/>
      <c r="AV125" s="42"/>
      <c r="AW125" s="42"/>
    </row>
    <row r="126" spans="1:49" x14ac:dyDescent="0.2">
      <c r="A126" s="197"/>
      <c r="B126" s="34">
        <v>3</v>
      </c>
      <c r="C126" s="11" t="s">
        <v>53</v>
      </c>
      <c r="D126" s="73">
        <v>20300</v>
      </c>
      <c r="E126" s="44">
        <v>6</v>
      </c>
      <c r="F126" s="44">
        <v>18611</v>
      </c>
      <c r="G126" s="149">
        <v>0.4</v>
      </c>
      <c r="H126" s="38">
        <v>3.2</v>
      </c>
      <c r="I126" s="44">
        <v>18583</v>
      </c>
      <c r="J126" s="44">
        <v>13311</v>
      </c>
      <c r="K126" s="66">
        <v>0.08</v>
      </c>
      <c r="L126" s="38">
        <f t="shared" si="9"/>
        <v>12246.12</v>
      </c>
      <c r="M126" s="29">
        <v>0.83099999999999996</v>
      </c>
      <c r="N126" s="26">
        <f>L126*M126</f>
        <v>10176.52572</v>
      </c>
      <c r="O126" s="40">
        <v>0.11600000000000001</v>
      </c>
      <c r="P126" s="26">
        <f>L126*O126</f>
        <v>1420.5499200000002</v>
      </c>
      <c r="Q126" s="40">
        <v>5.2999999999999999E-2</v>
      </c>
      <c r="R126" s="26">
        <f>L126*Q126</f>
        <v>649.04435999999998</v>
      </c>
      <c r="S126" s="40">
        <v>0.191</v>
      </c>
      <c r="T126" s="26">
        <f>L126*S126</f>
        <v>2339.0089200000002</v>
      </c>
      <c r="U126" s="40">
        <v>0.52400000000000002</v>
      </c>
      <c r="V126" s="26">
        <f>L126*U126</f>
        <v>6416.9668800000009</v>
      </c>
      <c r="W126" s="40">
        <v>0.41</v>
      </c>
      <c r="X126" s="26">
        <f>W126*L126</f>
        <v>5020.9092000000001</v>
      </c>
      <c r="Y126" s="48">
        <v>3.13E-3</v>
      </c>
      <c r="Z126" s="18">
        <f>L126*Y126</f>
        <v>38.330355600000004</v>
      </c>
      <c r="AA126" s="28">
        <f>IF(J126&gt;0,(AC126+AM126)/J126,0)</f>
        <v>3.2894758921192999E-3</v>
      </c>
      <c r="AB126" s="48">
        <v>2.7999999999999998E-4</v>
      </c>
      <c r="AC126" s="38">
        <f>AB126*L126</f>
        <v>3.4289136</v>
      </c>
      <c r="AD126" s="29">
        <v>0.22720000000000001</v>
      </c>
      <c r="AE126" s="42">
        <f>AH126*(1-AK126)*AD126</f>
        <v>41.395840000000007</v>
      </c>
      <c r="AF126" s="29">
        <f>IF(AND(AD126&gt;0,AB126&gt;0,Y126&gt;0),((Y126-AB126)*AD126)/((AD126-AB126)*Y126),0)</f>
        <v>0.91166666385079487</v>
      </c>
      <c r="AG126" s="30">
        <f t="shared" si="7"/>
        <v>0.91603802845552151</v>
      </c>
      <c r="AH126" s="44">
        <v>200</v>
      </c>
      <c r="AI126" s="168">
        <v>199.99600000000001</v>
      </c>
      <c r="AJ126" s="176"/>
      <c r="AK126" s="66">
        <v>8.8999999999999996E-2</v>
      </c>
      <c r="AL126" s="67">
        <v>0.2215</v>
      </c>
      <c r="AM126" s="42">
        <f t="shared" si="10"/>
        <v>40.357300000000002</v>
      </c>
      <c r="AN126" s="18">
        <v>1.65</v>
      </c>
      <c r="AO126" s="18"/>
      <c r="AP126" s="122">
        <f>AP125+AH126-AO126</f>
        <v>1119.4399999999989</v>
      </c>
      <c r="AQ126" s="123"/>
      <c r="AR126" s="44"/>
      <c r="AS126" s="49"/>
      <c r="AT126" s="42"/>
      <c r="AU126" s="42"/>
      <c r="AV126" s="42"/>
      <c r="AW126" s="42"/>
    </row>
    <row r="127" spans="1:49" s="22" customFormat="1" ht="13.5" thickBot="1" x14ac:dyDescent="0.25">
      <c r="A127" s="198"/>
      <c r="B127" s="50" t="s">
        <v>38</v>
      </c>
      <c r="C127" s="51"/>
      <c r="D127" s="52">
        <f>SUM(D124:D126)</f>
        <v>43900</v>
      </c>
      <c r="E127" s="68"/>
      <c r="F127" s="52">
        <f>SUM(F124:F126)</f>
        <v>43548</v>
      </c>
      <c r="G127" s="69"/>
      <c r="H127" s="69"/>
      <c r="I127" s="52">
        <f>SUM(I124:I126)</f>
        <v>42608</v>
      </c>
      <c r="J127" s="52">
        <f>SUM(J124:J126)</f>
        <v>39373</v>
      </c>
      <c r="K127" s="21">
        <f>IF(J127&gt;0,(J124*K124+J125*K125+J126*K126)/J127,0)</f>
        <v>7.7712975897188438E-2</v>
      </c>
      <c r="L127" s="53">
        <f>L124+L125+L126</f>
        <v>36313.207000000002</v>
      </c>
      <c r="M127" s="54">
        <f>IF(L127&gt;0,N127/L127,0)</f>
        <v>0.79834370426164769</v>
      </c>
      <c r="N127" s="55">
        <f>N124+N125+N126</f>
        <v>28990.420189999997</v>
      </c>
      <c r="O127" s="21">
        <f>IF(L127&gt;0,P127/L127,0)</f>
        <v>0.12818840966043016</v>
      </c>
      <c r="P127" s="55">
        <f>P124+P125+P126</f>
        <v>4654.9322550000006</v>
      </c>
      <c r="Q127" s="21">
        <f>IF(L127&gt;0,R127/L127,0)</f>
        <v>7.3467886077921998E-2</v>
      </c>
      <c r="R127" s="55">
        <f>R124+R125+R126</f>
        <v>2667.8545549999999</v>
      </c>
      <c r="S127" s="21">
        <f>IF(L127&gt;0,T127/L127,0)</f>
        <v>0.19531642247956785</v>
      </c>
      <c r="T127" s="55">
        <f>T124+T125+T126</f>
        <v>7092.5656800000006</v>
      </c>
      <c r="U127" s="21">
        <f>IF(L127&gt;0,V127/L127,0)</f>
        <v>0.51806894926686042</v>
      </c>
      <c r="V127" s="55">
        <f>V124+V125+V126</f>
        <v>18812.744995000001</v>
      </c>
      <c r="W127" s="21">
        <f>IF(L127&gt;0,X127/L127,0)</f>
        <v>0.40999999999999992</v>
      </c>
      <c r="X127" s="55">
        <f>X124+X125+X126</f>
        <v>14888.414869999999</v>
      </c>
      <c r="Y127" s="56">
        <f>IF(L127&gt;0,Z127/L127,0)</f>
        <v>3.1763258304340898E-3</v>
      </c>
      <c r="Z127" s="57">
        <f>SUM(Z124:Z126)</f>
        <v>115.34257738000001</v>
      </c>
      <c r="AA127" s="63">
        <f>IF(L127&gt;0,(AA124*L124+AA125*L125+AA126*L126)/L127,0)</f>
        <v>3.2232447774824739E-3</v>
      </c>
      <c r="AB127" s="56">
        <f>IF(J127&gt;0,(J124*AB124+J125*AB125+J126*AB126)/J127,0)</f>
        <v>3.0313438142889795E-4</v>
      </c>
      <c r="AC127" s="53">
        <f>SUM(AC124:AC126)</f>
        <v>11.00943185</v>
      </c>
      <c r="AD127" s="54">
        <f>IF(J127&gt;0,(J124*AD124+J125*AD125+J126*AD126)/J127,0)</f>
        <v>0.22357921926193075</v>
      </c>
      <c r="AE127" s="59">
        <f>SUM(AE124:AE126)</f>
        <v>119.37863680000002</v>
      </c>
      <c r="AF127" s="54">
        <f>IF(AND(Z127&gt;0),((Z124*AF124+Z125*AF125+Z126*AF126)/Z127),0)</f>
        <v>0.90578036945930263</v>
      </c>
      <c r="AG127" s="58">
        <f t="shared" si="7"/>
        <v>0.90722092273008159</v>
      </c>
      <c r="AH127" s="52">
        <f>SUM(AH124:AH126)</f>
        <v>584</v>
      </c>
      <c r="AI127" s="169">
        <f>SUM(AI124:AI126)</f>
        <v>585.44200000000001</v>
      </c>
      <c r="AJ127" s="177">
        <f>(AI127+AJ123)-AO127</f>
        <v>1549.6479999999983</v>
      </c>
      <c r="AK127" s="21">
        <f>IF(AH127&gt;0,(AK124*AH124+AK125*AH125+AK126*AH126)/AH127,0)</f>
        <v>8.5712328767123286E-2</v>
      </c>
      <c r="AL127" s="54">
        <f>IF(J127&gt;0,(AL124*J124+AL125*J125+AL126*J126)/J127,0)</f>
        <v>0.21701054021791583</v>
      </c>
      <c r="AM127" s="59">
        <f>SUM(AM124:AM126)</f>
        <v>115.89307600000001</v>
      </c>
      <c r="AN127" s="70"/>
      <c r="AO127" s="57">
        <f>SUM(AO124:AO126)</f>
        <v>1055.56</v>
      </c>
      <c r="AP127" s="124"/>
      <c r="AQ127" s="125">
        <f>AP126</f>
        <v>1119.4399999999989</v>
      </c>
      <c r="AR127" s="52">
        <f>SUM(AR124:AR126)</f>
        <v>0</v>
      </c>
      <c r="AS127" s="71"/>
      <c r="AT127" s="72"/>
      <c r="AU127" s="72"/>
      <c r="AV127" s="72"/>
      <c r="AW127" s="72"/>
    </row>
    <row r="128" spans="1:49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1391675</v>
      </c>
      <c r="E128" s="86"/>
      <c r="F128" s="86">
        <f>SUM(F127,F123,F119,F115,F111,F107,F103,F99,F95,F91,F87,F83,F79,F75,F71,F67,F63,F59,F55,F51,F47,F43,F39,F35,F31,F27,F23,F19,F15,F11,F7)</f>
        <v>1295331</v>
      </c>
      <c r="G128" s="92"/>
      <c r="H128" s="86"/>
      <c r="I128" s="86">
        <f>SUM(I127,I123,I119,I115,I111,I107,I103,I99,I95,I91,I87,I83,I79,I75,I71,I67,I63,I59,I55,I51,I47,I43,I39,I35,I31,I27,I23,I19,I15,I11,I7)</f>
        <v>1298046</v>
      </c>
      <c r="J128" s="86">
        <f>SUM(J127,J123,J119,J115,J111,J107,J103,J99,J95,J91,J87,J83,J79,J75,J71,J67,J63,J59,J55,J51,J47,J43,J39,J35,J31,J27,J23,J19,J15,J11,J7)</f>
        <v>1339974</v>
      </c>
      <c r="K128" s="87">
        <f>1-L128/J128</f>
        <v>7.2023469112087457E-2</v>
      </c>
      <c r="L128" s="86">
        <f>SUM(L127,L123,L119,L115,L111,L107,L103,L99,L95,L91,L87,L83,L79,L75,L71,L67,L63,L59,L55,L51,L47,L43,L39,L35,L31,L27,L23,L19,L15,L11,L7)</f>
        <v>1243464.4239999996</v>
      </c>
      <c r="M128" s="88">
        <f>IF(AND(L128&gt;0),(N128/L128),0)</f>
        <v>0.7422172606081735</v>
      </c>
      <c r="N128" s="86">
        <f>SUM(N127,N123,N119,N115,N111,N107,N103,N99,N95,N91,N87,N83,N79,N75,N71,N67,N63,N59,N55,N51,N47,N43,N39,N35,N31,N27,N23,N19,N15,N11,N7)</f>
        <v>922920.75844500004</v>
      </c>
      <c r="O128" s="88">
        <f>P128/L128</f>
        <v>0.17084710140689965</v>
      </c>
      <c r="P128" s="86">
        <f>SUM(P127,P123,P119,P115,P111,P107,P103,P99,P95,P91,P87,P83,P79,P75,P71,P67,P63,P59,P55,P51,P47,P43,P39,P35,P31,P27,P23,P19,P15,P11,P7)</f>
        <v>212442.29254300002</v>
      </c>
      <c r="Q128" s="88">
        <f>R128/L128</f>
        <v>8.6935637984927219E-2</v>
      </c>
      <c r="R128" s="86">
        <f>SUM(R127,R123,R119,R115,R111,R107,R103,R99,R95,R91,R87,R83,R79,R75,R71,R67,R63,R59,R55,R51,R47,R43,R39,R35,R31,R27,R23,R19,R15,R11,R7)</f>
        <v>108101.37301200001</v>
      </c>
      <c r="S128" s="88">
        <f>T128/L128</f>
        <v>0.2024696449353344</v>
      </c>
      <c r="T128" s="86">
        <f>SUM(T127,T123,T119,T115,T111,T107,T103,T99,T95,T91,T87,T83,T79,T75,T71,T67,T63,T59,T55,T51,T47,T43,T39,T35,T31,T27,T23,T19,T15,T11,T7)</f>
        <v>251763.80041700002</v>
      </c>
      <c r="U128" s="88">
        <f>V128/L128</f>
        <v>0.50919682660257604</v>
      </c>
      <c r="V128" s="86">
        <f>SUM(V127,V123,V119,V115,V111,V107,V103,V99,V95,V91,V87,V83,V79,V75,V71,V67,V63,V59,V55,V51,V47,V43,V39,V35,V31,V27,V23,V19,V15,V11,V7)</f>
        <v>633168.13869399996</v>
      </c>
      <c r="W128" s="88">
        <f>IF(AND(L128&gt;0),(X128/L128),0)</f>
        <v>0.40425326671026662</v>
      </c>
      <c r="X128" s="86">
        <f>SUM(X127,X123,X119,X115,X111,X107,X103,X99,X95,X91,X87,X83,X79,X75,X71,X67,X63,X59,X55,X51,X47,X43,X39,X35,X31,X27,X23,X19,X15,X11,X7)</f>
        <v>502674.55543999991</v>
      </c>
      <c r="Y128" s="89">
        <f>IF(AND(L128&gt;0),(Z128/L128),0)</f>
        <v>3.2140111251305094E-3</v>
      </c>
      <c r="Z128" s="86">
        <f>SUM(Z127,Z123,Z119,Z115,Z111,Z107,Z103,Z99,Z95,Z91,Z87,Z83,Z79,Z75,Z71,Z67,Z63,Z59,Z55,Z51,Z47,Z43,Z39,Z35,Z31,Z27,Z23,Z19,Z15,Z11,Z7)</f>
        <v>3996.5084924399998</v>
      </c>
      <c r="AA128" s="90">
        <f>(AC128+AM128)/J128</f>
        <v>3.1448360630579393E-3</v>
      </c>
      <c r="AB128" s="91">
        <f>AC128/(L128-AH128)</f>
        <v>3.2613242910323957E-4</v>
      </c>
      <c r="AC128" s="92">
        <f>SUM(AC127,AC123,AC119,AC115,AC111,AC107,AC103,AC99,AC95,AC91,AC87,AC83,AC79,AC75,AC71,AC67,AC63,AC59,AC55,AC51,AC47,AC43,AC39,AC35,AC31,AC27,AC23,AC19,AC15,AC11,AC7)</f>
        <v>399.22080154000002</v>
      </c>
      <c r="AD128" s="88">
        <f>AE128/AH128</f>
        <v>0.19865976845748529</v>
      </c>
      <c r="AE128" s="86">
        <f>SUM(AE127,AE123,AE119,AE115,AE111,AE107,AE103,AE99,AE95,AE91,AE87,AE83,AE79,AE75,AE71,AE67,AE63,AE59,AE55,AE51,AE47,AE43,AE39,AE35,AE31,AE27,AE23,AE19,AE15,AE11,AE7)</f>
        <v>3845.6557978000001</v>
      </c>
      <c r="AF128" s="93">
        <f>((Y128-AB128)*AL128)/((AL128-AB128)*Y128)</f>
        <v>0.90001739407390369</v>
      </c>
      <c r="AG128" s="94">
        <f>((AA128-AB128)*AL128)/((AL128-AB128)*AA128)</f>
        <v>0.8977816736843558</v>
      </c>
      <c r="AH128" s="86">
        <f>SUM(AH127,AH123,AH119,AH115,AH111,AH107,AH103,AH99,AH95,AH91,AH87,AH83,AH79,AH75,AH71,AH67,AH63,AH59,AH55,AH51,AH47,AH43,AH39,AH35,AH31,AH27,AH23,AH19,AH15,AH11,AH7)</f>
        <v>19358</v>
      </c>
      <c r="AI128" s="165">
        <f>SUM(AI7+AI11+AI15+AI19+AI23+AI27+AI31+AI35+AI39+AI43+AI47+AI51+AI55+AI59+AI63+AI67+AI71+AI75+AI79+AI83+AI87+AI91+AI95+AI99+AI103+AI107+AI111+AI115+AI119+AI123+AI127)</f>
        <v>19281.149000000005</v>
      </c>
      <c r="AJ128" s="178"/>
      <c r="AK128" s="87">
        <f>(AK7*AH7+AH11*AK11+AH15*AK15+AK19*AH19+AK23*AH23+AH27*AK27+AH31*AK31+AH35*AK35+AH39*AK39+AH43*AK43+AH47*AK47+AH51*AK51+AH55*AK55+AH59*AK59+AH63*AK63+AH67*AK67+AH71*AK71+AH75*AK75+AH79*AK79+AH83*AK83+AH87*AK87+AH91*AK91+AH95*AK95+AH99*AK99+AH103*AK103+AH107*AK107+AH111*AK111+AH115*AK115+AH119*AK119+AH123*AK123+AH127*AK127)/AH128</f>
        <v>8.693790290806451E-2</v>
      </c>
      <c r="AL128" s="88">
        <f>AM128/AH128</f>
        <v>0.1970646635613183</v>
      </c>
      <c r="AM128" s="86">
        <f>SUM(AM127,AM123,AM119,AM115,AM111,AM107,AM103,AM99,AM95,AM91,AM87,AM83,AM79,AM75,AM71,AM67,AM63,AM59,AM55,AM51,AM47,AM43,AM39,AM35,AM31,AM27,AM23,AM19,AM15,AM11,AM7)</f>
        <v>3814.7777572199998</v>
      </c>
      <c r="AN128" s="86"/>
      <c r="AO128" s="128">
        <f>SUM(AO127,AO123,AO119,AO115,AO111,AO107,AO103,AO99,AO95,AO91,AO87,AO83,AO79,AO75,AO71,AO67,AO63,AO59,AO55,AO51,AO47,AO43,AO39,AO35,AO31,AO27,AO23,AO19,AO15,AO11,AO7)</f>
        <v>18957.439999999999</v>
      </c>
      <c r="AP128" s="129"/>
      <c r="AQ128" s="130"/>
      <c r="AR128" s="86">
        <f>SUM(AR127,AR123,AR119,AR115,AR111,AR107,AR103,AR99,AR95,AR91,AR87,AR83,AR79,AR75,AR71,AR67,AR63,AR59,AR55,AR51,AR47,AR43,AR39,AR35,AR31,AR27,AR23,AR19,AR15,AR11,AR7)</f>
        <v>0</v>
      </c>
      <c r="AS128" s="86"/>
      <c r="AT128" s="86"/>
      <c r="AU128" s="86"/>
      <c r="AV128" s="86"/>
      <c r="AW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M1:AM1048576 N1:N1048576 L1:L1048576 R1:R1048576 AC1:AC1048576 AG1:AG1048576 Z1:AA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T1:AU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2"/>
  <sheetViews>
    <sheetView zoomScale="110" zoomScaleNormal="110" workbookViewId="0">
      <pane ySplit="2" topLeftCell="A108" activePane="bottomLeft" state="frozen"/>
      <selection pane="bottomLeft" activeCell="C131" sqref="C131"/>
    </sheetView>
  </sheetViews>
  <sheetFormatPr defaultColWidth="9.140625" defaultRowHeight="12.75" x14ac:dyDescent="0.2"/>
  <cols>
    <col min="1" max="1" width="3.28515625" style="96" bestFit="1" customWidth="1"/>
    <col min="2" max="2" width="5.85546875" style="22" customWidth="1"/>
    <col min="3" max="3" width="18.140625" style="33" customWidth="1"/>
    <col min="4" max="4" width="13.7109375" style="33" bestFit="1" customWidth="1"/>
    <col min="5" max="5" width="11.28515625" style="33" bestFit="1" customWidth="1"/>
    <col min="6" max="6" width="11.28515625" style="33" customWidth="1"/>
    <col min="7" max="7" width="11.28515625" style="98" customWidth="1"/>
    <col min="8" max="8" width="8.85546875" style="33" customWidth="1"/>
    <col min="9" max="9" width="13.42578125" style="33" bestFit="1" customWidth="1"/>
    <col min="10" max="10" width="13" style="33" customWidth="1"/>
    <col min="11" max="11" width="14.5703125" style="33" customWidth="1"/>
    <col min="12" max="12" width="12.5703125" style="33" customWidth="1"/>
    <col min="13" max="13" width="8.5703125" style="33" bestFit="1" customWidth="1"/>
    <col min="14" max="14" width="10.7109375" style="33" hidden="1" customWidth="1"/>
    <col min="15" max="15" width="7.7109375" style="33" bestFit="1" customWidth="1"/>
    <col min="16" max="16" width="11.85546875" style="33" hidden="1" customWidth="1"/>
    <col min="17" max="17" width="7.7109375" style="33" bestFit="1" customWidth="1"/>
    <col min="18" max="18" width="8.42578125" style="33" hidden="1" customWidth="1"/>
    <col min="19" max="19" width="9" style="33" customWidth="1"/>
    <col min="20" max="20" width="6.7109375" style="33" hidden="1" customWidth="1"/>
    <col min="21" max="21" width="9" style="33" customWidth="1"/>
    <col min="22" max="22" width="7.42578125" style="33" hidden="1" customWidth="1"/>
    <col min="23" max="23" width="9.85546875" style="33" customWidth="1"/>
    <col min="24" max="24" width="14.42578125" style="33" hidden="1" customWidth="1"/>
    <col min="25" max="25" width="11.5703125" style="33" bestFit="1" customWidth="1"/>
    <col min="26" max="26" width="7.5703125" style="33" hidden="1" customWidth="1"/>
    <col min="27" max="27" width="11.7109375" style="33" hidden="1" customWidth="1"/>
    <col min="28" max="28" width="11.5703125" style="33" bestFit="1" customWidth="1"/>
    <col min="29" max="29" width="12.28515625" style="33" hidden="1" customWidth="1"/>
    <col min="30" max="30" width="15" style="97" customWidth="1"/>
    <col min="31" max="31" width="15" style="99" hidden="1" customWidth="1"/>
    <col min="32" max="32" width="13.85546875" style="33" customWidth="1"/>
    <col min="33" max="33" width="10" style="33" customWidth="1"/>
    <col min="34" max="34" width="12" style="33" customWidth="1"/>
    <col min="35" max="35" width="11.5703125" style="98" customWidth="1"/>
    <col min="36" max="36" width="12.28515625" style="99" bestFit="1" customWidth="1"/>
    <col min="37" max="37" width="11.7109375" style="33" bestFit="1" customWidth="1"/>
    <col min="38" max="38" width="11.85546875" style="33" customWidth="1"/>
    <col min="39" max="39" width="11.42578125" style="131" customWidth="1"/>
    <col min="40" max="40" width="11" style="132" customWidth="1"/>
    <col min="41" max="41" width="11.5703125" style="133" customWidth="1"/>
    <col min="42" max="42" width="12.140625" style="100" customWidth="1"/>
    <col min="43" max="43" width="14.85546875" style="33" customWidth="1"/>
    <col min="44" max="44" width="8.7109375" style="33" customWidth="1"/>
    <col min="45" max="45" width="10.42578125" style="33" customWidth="1"/>
    <col min="46" max="46" width="6.42578125" style="33" bestFit="1" customWidth="1"/>
    <col min="47" max="47" width="11.140625" style="33" customWidth="1"/>
    <col min="48" max="16384" width="9.140625" style="33"/>
  </cols>
  <sheetData>
    <row r="1" spans="1:49" s="22" customFormat="1" ht="66" customHeight="1" x14ac:dyDescent="0.2">
      <c r="A1" s="201" t="s">
        <v>47</v>
      </c>
      <c r="B1" s="203" t="s">
        <v>46</v>
      </c>
      <c r="C1" s="205" t="s">
        <v>45</v>
      </c>
      <c r="D1" s="150" t="s">
        <v>0</v>
      </c>
      <c r="E1" s="150" t="s">
        <v>1</v>
      </c>
      <c r="F1" s="150" t="s">
        <v>2</v>
      </c>
      <c r="G1" s="2" t="s">
        <v>48</v>
      </c>
      <c r="H1" s="150" t="s">
        <v>3</v>
      </c>
      <c r="I1" s="150" t="s">
        <v>4</v>
      </c>
      <c r="J1" s="150" t="s">
        <v>5</v>
      </c>
      <c r="K1" s="150" t="s">
        <v>6</v>
      </c>
      <c r="L1" s="150" t="s">
        <v>7</v>
      </c>
      <c r="M1" s="150" t="s">
        <v>8</v>
      </c>
      <c r="N1" s="150"/>
      <c r="O1" s="1" t="s">
        <v>9</v>
      </c>
      <c r="P1" s="1"/>
      <c r="Q1" s="1" t="s">
        <v>10</v>
      </c>
      <c r="R1" s="1"/>
      <c r="S1" s="150" t="s">
        <v>11</v>
      </c>
      <c r="T1" s="150"/>
      <c r="U1" s="150" t="s">
        <v>12</v>
      </c>
      <c r="V1" s="150"/>
      <c r="W1" s="150" t="s">
        <v>13</v>
      </c>
      <c r="X1" s="150"/>
      <c r="Y1" s="150" t="s">
        <v>14</v>
      </c>
      <c r="Z1" s="150" t="s">
        <v>15</v>
      </c>
      <c r="AA1" s="150" t="s">
        <v>16</v>
      </c>
      <c r="AB1" s="150" t="s">
        <v>17</v>
      </c>
      <c r="AC1" s="150" t="s">
        <v>18</v>
      </c>
      <c r="AD1" s="138" t="s">
        <v>43</v>
      </c>
      <c r="AE1" s="3" t="s">
        <v>44</v>
      </c>
      <c r="AF1" s="150" t="s">
        <v>19</v>
      </c>
      <c r="AG1" s="150" t="s">
        <v>20</v>
      </c>
      <c r="AH1" s="150" t="s">
        <v>21</v>
      </c>
      <c r="AI1" s="162" t="s">
        <v>56</v>
      </c>
      <c r="AJ1" s="171" t="s">
        <v>57</v>
      </c>
      <c r="AK1" s="2" t="s">
        <v>22</v>
      </c>
      <c r="AL1" s="3" t="s">
        <v>23</v>
      </c>
      <c r="AM1" s="150" t="s">
        <v>24</v>
      </c>
      <c r="AN1" s="150" t="s">
        <v>25</v>
      </c>
      <c r="AO1" s="110" t="s">
        <v>40</v>
      </c>
      <c r="AP1" s="111" t="s">
        <v>41</v>
      </c>
      <c r="AQ1" s="112" t="s">
        <v>41</v>
      </c>
      <c r="AR1" s="4" t="s">
        <v>26</v>
      </c>
      <c r="AS1" s="150" t="s">
        <v>27</v>
      </c>
      <c r="AT1" s="200" t="s">
        <v>28</v>
      </c>
      <c r="AU1" s="200"/>
      <c r="AV1" s="200" t="s">
        <v>29</v>
      </c>
      <c r="AW1" s="200"/>
    </row>
    <row r="2" spans="1:49" s="22" customFormat="1" ht="13.5" thickBot="1" x14ac:dyDescent="0.25">
      <c r="A2" s="202"/>
      <c r="B2" s="204"/>
      <c r="C2" s="20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39" t="s">
        <v>32</v>
      </c>
      <c r="AE2" s="144" t="s">
        <v>30</v>
      </c>
      <c r="AF2" s="7" t="s">
        <v>32</v>
      </c>
      <c r="AG2" s="7" t="s">
        <v>32</v>
      </c>
      <c r="AH2" s="5" t="s">
        <v>30</v>
      </c>
      <c r="AI2" s="163" t="s">
        <v>30</v>
      </c>
      <c r="AJ2" s="172"/>
      <c r="AK2" s="8" t="s">
        <v>32</v>
      </c>
      <c r="AL2" s="9" t="s">
        <v>32</v>
      </c>
      <c r="AM2" s="5" t="s">
        <v>30</v>
      </c>
      <c r="AN2" s="5" t="s">
        <v>34</v>
      </c>
      <c r="AO2" s="113" t="s">
        <v>42</v>
      </c>
      <c r="AP2" s="114" t="s">
        <v>42</v>
      </c>
      <c r="AQ2" s="115" t="s">
        <v>42</v>
      </c>
      <c r="AR2" s="10" t="s">
        <v>35</v>
      </c>
      <c r="AS2" s="5" t="s">
        <v>32</v>
      </c>
      <c r="AT2" s="5" t="s">
        <v>36</v>
      </c>
      <c r="AU2" s="5" t="s">
        <v>37</v>
      </c>
      <c r="AV2" s="5" t="s">
        <v>36</v>
      </c>
      <c r="AW2" s="5" t="s">
        <v>37</v>
      </c>
    </row>
    <row r="3" spans="1:49" s="22" customFormat="1" ht="13.5" thickBot="1" x14ac:dyDescent="0.25">
      <c r="A3" s="101"/>
      <c r="B3" s="102"/>
      <c r="C3" s="108"/>
      <c r="D3" s="151"/>
      <c r="E3" s="151"/>
      <c r="F3" s="151"/>
      <c r="G3" s="105"/>
      <c r="H3" s="151"/>
      <c r="I3" s="151"/>
      <c r="J3" s="151"/>
      <c r="K3" s="151"/>
      <c r="L3" s="151"/>
      <c r="M3" s="151"/>
      <c r="N3" s="6"/>
      <c r="O3" s="151"/>
      <c r="P3" s="6"/>
      <c r="Q3" s="151"/>
      <c r="R3" s="6"/>
      <c r="S3" s="108"/>
      <c r="T3" s="6"/>
      <c r="U3" s="151"/>
      <c r="V3" s="6"/>
      <c r="W3" s="151"/>
      <c r="X3" s="6"/>
      <c r="Y3" s="103"/>
      <c r="Z3" s="104"/>
      <c r="AA3" s="103"/>
      <c r="AB3" s="103"/>
      <c r="AC3" s="103"/>
      <c r="AD3" s="140"/>
      <c r="AE3" s="145"/>
      <c r="AF3" s="109"/>
      <c r="AG3" s="109"/>
      <c r="AH3" s="151"/>
      <c r="AI3" s="164"/>
      <c r="AJ3" s="173"/>
      <c r="AK3" s="105"/>
      <c r="AL3" s="106"/>
      <c r="AM3" s="151"/>
      <c r="AN3" s="151"/>
      <c r="AO3" s="116"/>
      <c r="AP3" s="117">
        <f>Август!AQ127</f>
        <v>1119.4399999999989</v>
      </c>
      <c r="AQ3" s="118"/>
      <c r="AR3" s="107"/>
      <c r="AS3" s="151"/>
      <c r="AT3" s="151"/>
      <c r="AU3" s="151"/>
      <c r="AV3" s="151"/>
      <c r="AW3" s="151"/>
    </row>
    <row r="4" spans="1:49" x14ac:dyDescent="0.2">
      <c r="A4" s="196">
        <v>1</v>
      </c>
      <c r="B4" s="23">
        <v>1</v>
      </c>
      <c r="C4" s="24" t="s">
        <v>54</v>
      </c>
      <c r="D4" s="12">
        <v>5116</v>
      </c>
      <c r="E4" s="12">
        <v>5</v>
      </c>
      <c r="F4" s="12">
        <v>5654</v>
      </c>
      <c r="G4" s="13">
        <v>0.3</v>
      </c>
      <c r="H4" s="13">
        <v>2.9</v>
      </c>
      <c r="I4" s="12">
        <v>5948</v>
      </c>
      <c r="J4" s="12">
        <v>12990</v>
      </c>
      <c r="K4" s="14">
        <v>7.2999999999999995E-2</v>
      </c>
      <c r="L4" s="25">
        <f>J4*(1-K4)</f>
        <v>12041.730000000001</v>
      </c>
      <c r="M4" s="15">
        <v>0.73399999999999999</v>
      </c>
      <c r="N4" s="26">
        <f>L4*M4</f>
        <v>8838.6298200000001</v>
      </c>
      <c r="O4" s="14">
        <v>0.20799999999999999</v>
      </c>
      <c r="P4" s="26">
        <f>L4*O4</f>
        <v>2504.6798400000002</v>
      </c>
      <c r="Q4" s="16">
        <v>5.8000000000000003E-2</v>
      </c>
      <c r="R4" s="26">
        <f>L4*Q4</f>
        <v>698.42034000000012</v>
      </c>
      <c r="S4" s="27">
        <v>0.182</v>
      </c>
      <c r="T4" s="26">
        <f>L4*S4</f>
        <v>2191.5948600000002</v>
      </c>
      <c r="U4" s="16">
        <v>0.503</v>
      </c>
      <c r="V4" s="26">
        <f>L4*U4</f>
        <v>6056.9901900000004</v>
      </c>
      <c r="W4" s="16">
        <v>0.41</v>
      </c>
      <c r="X4" s="26">
        <f>W4*L4</f>
        <v>4937.1093000000001</v>
      </c>
      <c r="Y4" s="17">
        <v>3.0999999999999999E-3</v>
      </c>
      <c r="Z4" s="18">
        <f>L4*Y4</f>
        <v>37.329363000000001</v>
      </c>
      <c r="AA4" s="28">
        <f>IF(J4&gt;0,(AC4+AM4)/J4,0)</f>
        <v>3.0756789838337181E-3</v>
      </c>
      <c r="AB4" s="17">
        <v>2.7E-4</v>
      </c>
      <c r="AC4" s="25">
        <f>AB4*L4</f>
        <v>3.2512671000000006</v>
      </c>
      <c r="AD4" s="141">
        <v>0.222</v>
      </c>
      <c r="AE4" s="31">
        <f>AH4*(1-AK4)*AD4</f>
        <v>36.685277999999997</v>
      </c>
      <c r="AF4" s="29">
        <f>IF(AND(AD4&gt;0,AB4&gt;0,Y4&gt;0),((Y4-AB4)*AD4)/((AD4-AB4)*Y4),0)</f>
        <v>0.91401486550774491</v>
      </c>
      <c r="AG4" s="62">
        <f t="shared" ref="AG4:AG35" si="0">IF(AND(AA4&gt;0,AL4&gt;0,AB4&gt;0),((AL4*(AA4-AB4))/(AA4*(AL4-AB4))),0)</f>
        <v>0.91332480597320076</v>
      </c>
      <c r="AH4" s="12">
        <v>183</v>
      </c>
      <c r="AI4" s="20">
        <v>183.57</v>
      </c>
      <c r="AJ4" s="174">
        <f>AP3</f>
        <v>1119.4399999999989</v>
      </c>
      <c r="AK4" s="14">
        <v>9.7000000000000003E-2</v>
      </c>
      <c r="AL4" s="15">
        <v>0.22209999999999999</v>
      </c>
      <c r="AM4" s="31">
        <f>AH4*(1-AK4)*AL4</f>
        <v>36.701802899999997</v>
      </c>
      <c r="AN4" s="187">
        <v>1.65</v>
      </c>
      <c r="AO4" s="19">
        <v>502.84</v>
      </c>
      <c r="AP4" s="119">
        <f>AP3+AH4-AO4</f>
        <v>799.599999999999</v>
      </c>
      <c r="AQ4" s="120"/>
      <c r="AR4" s="12"/>
      <c r="AS4" s="32"/>
      <c r="AT4" s="20"/>
      <c r="AU4" s="20"/>
      <c r="AV4" s="20"/>
      <c r="AW4" s="20"/>
    </row>
    <row r="5" spans="1:49" x14ac:dyDescent="0.2">
      <c r="A5" s="197"/>
      <c r="B5" s="34">
        <v>2</v>
      </c>
      <c r="C5" s="24" t="s">
        <v>51</v>
      </c>
      <c r="D5" s="35">
        <v>18629</v>
      </c>
      <c r="E5" s="35">
        <v>10</v>
      </c>
      <c r="F5" s="35">
        <v>17798</v>
      </c>
      <c r="G5" s="36">
        <v>0.2</v>
      </c>
      <c r="H5" s="36">
        <v>2.6</v>
      </c>
      <c r="I5" s="35">
        <v>17273</v>
      </c>
      <c r="J5" s="35">
        <v>13066</v>
      </c>
      <c r="K5" s="37">
        <v>7.5999999999999998E-2</v>
      </c>
      <c r="L5" s="38">
        <f>J5*(1-K5)</f>
        <v>12072.984</v>
      </c>
      <c r="M5" s="39">
        <v>0.86299999999999999</v>
      </c>
      <c r="N5" s="26">
        <f>L5*M5</f>
        <v>10418.985192</v>
      </c>
      <c r="O5" s="37">
        <v>7.8E-2</v>
      </c>
      <c r="P5" s="26">
        <f>L5*O5</f>
        <v>941.69275200000004</v>
      </c>
      <c r="Q5" s="40">
        <v>5.8999999999999997E-2</v>
      </c>
      <c r="R5" s="26">
        <f>L5*Q5</f>
        <v>712.30605600000001</v>
      </c>
      <c r="S5" s="29">
        <v>0.17</v>
      </c>
      <c r="T5" s="26">
        <f>L5*S5</f>
        <v>2052.4072800000004</v>
      </c>
      <c r="U5" s="40">
        <v>0.52100000000000002</v>
      </c>
      <c r="V5" s="26">
        <f>L5*U5</f>
        <v>6290.0246640000005</v>
      </c>
      <c r="W5" s="40">
        <v>0.4</v>
      </c>
      <c r="X5" s="26">
        <f>W5*L5</f>
        <v>4829.1936000000005</v>
      </c>
      <c r="Y5" s="41">
        <v>3.14E-3</v>
      </c>
      <c r="Z5" s="18">
        <f>L5*Y5</f>
        <v>37.909169760000005</v>
      </c>
      <c r="AA5" s="28">
        <f>IF(J5&gt;0,(AC5+AM5)/J5,0)</f>
        <v>2.9483710148476968E-3</v>
      </c>
      <c r="AB5" s="41">
        <v>2.7E-4</v>
      </c>
      <c r="AC5" s="38">
        <f>AB5*L5</f>
        <v>3.2597056800000002</v>
      </c>
      <c r="AD5" s="29">
        <v>0.2195</v>
      </c>
      <c r="AE5" s="42">
        <f>AH5*(1-AK5)*AD5</f>
        <v>35.587974000000003</v>
      </c>
      <c r="AF5" s="29">
        <f>IF(AND(AD5&gt;0,AB5&gt;0,Y5&gt;0),((Y5-AB5)*AD5)/((AD5-AB5)*Y5),0)</f>
        <v>0.91513842165006587</v>
      </c>
      <c r="AG5" s="30">
        <f t="shared" si="0"/>
        <v>0.90955310856961569</v>
      </c>
      <c r="AH5" s="35">
        <v>177</v>
      </c>
      <c r="AI5" s="167">
        <v>177.173</v>
      </c>
      <c r="AJ5" s="175"/>
      <c r="AK5" s="37">
        <v>8.4000000000000005E-2</v>
      </c>
      <c r="AL5" s="39">
        <v>0.2175</v>
      </c>
      <c r="AM5" s="42">
        <f>AH5*(1-AK5)*AL5</f>
        <v>35.263710000000003</v>
      </c>
      <c r="AN5" s="188">
        <v>1.75</v>
      </c>
      <c r="AO5" s="43"/>
      <c r="AP5" s="134">
        <f>AP4+AH5-AO5</f>
        <v>976.599999999999</v>
      </c>
      <c r="AQ5" s="121"/>
      <c r="AR5" s="44"/>
      <c r="AS5" s="45"/>
      <c r="AT5" s="46"/>
      <c r="AU5" s="46"/>
      <c r="AV5" s="46"/>
      <c r="AW5" s="46"/>
    </row>
    <row r="6" spans="1:49" x14ac:dyDescent="0.2">
      <c r="A6" s="197"/>
      <c r="B6" s="34">
        <v>3</v>
      </c>
      <c r="C6" s="11" t="s">
        <v>53</v>
      </c>
      <c r="D6" s="44">
        <v>21895</v>
      </c>
      <c r="E6" s="44">
        <v>10</v>
      </c>
      <c r="F6" s="44">
        <v>17402</v>
      </c>
      <c r="G6" s="38">
        <v>0.4</v>
      </c>
      <c r="H6" s="38">
        <v>2.7</v>
      </c>
      <c r="I6" s="44">
        <v>17911</v>
      </c>
      <c r="J6" s="44">
        <v>13678</v>
      </c>
      <c r="K6" s="40">
        <v>7.8E-2</v>
      </c>
      <c r="L6" s="38">
        <f>J6*(1-K6)</f>
        <v>12611.116</v>
      </c>
      <c r="M6" s="29">
        <v>0.78400000000000003</v>
      </c>
      <c r="N6" s="26">
        <f>L6*M6</f>
        <v>9887.1149440000008</v>
      </c>
      <c r="O6" s="40">
        <v>0.20799999999999999</v>
      </c>
      <c r="P6" s="26">
        <f>L6*O6</f>
        <v>2623.1121279999998</v>
      </c>
      <c r="Q6" s="40">
        <v>8.0000000000000002E-3</v>
      </c>
      <c r="R6" s="26">
        <f>L6*Q6</f>
        <v>100.88892800000001</v>
      </c>
      <c r="S6" s="29">
        <v>0.20899999999999999</v>
      </c>
      <c r="T6" s="26">
        <f>L6*S6</f>
        <v>2635.7232439999998</v>
      </c>
      <c r="U6" s="40">
        <v>0.51200000000000001</v>
      </c>
      <c r="V6" s="26">
        <f>L6*U6</f>
        <v>6456.8913920000005</v>
      </c>
      <c r="W6" s="40">
        <v>0.42</v>
      </c>
      <c r="X6" s="26">
        <f>W6*L6</f>
        <v>5296.6687199999997</v>
      </c>
      <c r="Y6" s="48">
        <v>3.1700000000000001E-3</v>
      </c>
      <c r="Z6" s="18">
        <f>L6*Y6</f>
        <v>39.977237719999998</v>
      </c>
      <c r="AA6" s="28">
        <f>IF(J6&gt;0,(AC6+AM6)/J6,0)</f>
        <v>3.2912563971340836E-3</v>
      </c>
      <c r="AB6" s="48">
        <v>2.9999999999999997E-4</v>
      </c>
      <c r="AC6" s="38">
        <f>AB6*L6</f>
        <v>3.7833347999999996</v>
      </c>
      <c r="AD6" s="29">
        <v>0.2019</v>
      </c>
      <c r="AE6" s="42">
        <f>AH6*(1-AK6)*AD6</f>
        <v>40.044442199999999</v>
      </c>
      <c r="AF6" s="29">
        <f>IF(AND(AD6&gt;0,AB6&gt;0,Y6&gt;0),((Y6-AB6)*AD6)/((AD6-AB6)*Y6),0)</f>
        <v>0.9067100420609886</v>
      </c>
      <c r="AG6" s="30">
        <f t="shared" si="0"/>
        <v>0.9101627647708892</v>
      </c>
      <c r="AH6" s="44">
        <v>217</v>
      </c>
      <c r="AI6" s="168">
        <v>217.422</v>
      </c>
      <c r="AJ6" s="176"/>
      <c r="AK6" s="40">
        <v>8.5999999999999993E-2</v>
      </c>
      <c r="AL6" s="29">
        <v>0.2079</v>
      </c>
      <c r="AM6" s="42">
        <f>AH6*(1-AK6)*AL6</f>
        <v>41.234470199999997</v>
      </c>
      <c r="AN6" s="189">
        <v>1.8</v>
      </c>
      <c r="AO6" s="18"/>
      <c r="AP6" s="134">
        <f>AP5+AH6-AO6</f>
        <v>1193.599999999999</v>
      </c>
      <c r="AQ6" s="123"/>
      <c r="AR6" s="44"/>
      <c r="AS6" s="49"/>
      <c r="AT6" s="42"/>
      <c r="AU6" s="42"/>
      <c r="AV6" s="42"/>
      <c r="AW6" s="42"/>
    </row>
    <row r="7" spans="1:49" s="22" customFormat="1" ht="13.5" thickBot="1" x14ac:dyDescent="0.25">
      <c r="A7" s="198"/>
      <c r="B7" s="50" t="s">
        <v>38</v>
      </c>
      <c r="C7" s="51"/>
      <c r="D7" s="52">
        <f>SUM(D4:D6)</f>
        <v>45640</v>
      </c>
      <c r="E7" s="52"/>
      <c r="F7" s="52">
        <f>SUM(F4:F6)</f>
        <v>40854</v>
      </c>
      <c r="G7" s="53"/>
      <c r="H7" s="53"/>
      <c r="I7" s="52">
        <f>SUM(I4:I6)</f>
        <v>41132</v>
      </c>
      <c r="J7" s="52">
        <f>SUM(J4:J6)</f>
        <v>39734</v>
      </c>
      <c r="K7" s="21">
        <f>IF(J7&gt;0,(J4*K4+J5*K5+J6*K6)/J7,0)</f>
        <v>7.5707706246539483E-2</v>
      </c>
      <c r="L7" s="53">
        <f>L4+L5+L6</f>
        <v>36725.83</v>
      </c>
      <c r="M7" s="54">
        <f>IF(L7&gt;0,N7/L7,0)</f>
        <v>0.79357580090089186</v>
      </c>
      <c r="N7" s="55">
        <f>N4+N5+N6</f>
        <v>29144.729956000003</v>
      </c>
      <c r="O7" s="21">
        <f>IF(L7&gt;0,P7/L7,0)</f>
        <v>0.16526473928567442</v>
      </c>
      <c r="P7" s="55">
        <f>P4+P5+P6</f>
        <v>6069.4847200000004</v>
      </c>
      <c r="Q7" s="21">
        <f>IF(L7&gt;0,R7/L7,0)</f>
        <v>4.115945981343376E-2</v>
      </c>
      <c r="R7" s="55">
        <f>R4+R5+R6</f>
        <v>1511.6153240000001</v>
      </c>
      <c r="S7" s="21">
        <f>IF(L7&gt;0,T7/L7,0)</f>
        <v>0.1873266141023906</v>
      </c>
      <c r="T7" s="55">
        <f>T4+T5+T6</f>
        <v>6879.7253840000003</v>
      </c>
      <c r="U7" s="21">
        <f>IF(L7&gt;0,V7/L7,0)</f>
        <v>0.51200765907809298</v>
      </c>
      <c r="V7" s="55">
        <f>V4+V5+V6</f>
        <v>18803.906246000002</v>
      </c>
      <c r="W7" s="21">
        <f>IF(L7&gt;0,X7/L7,0)</f>
        <v>0.41014652684500252</v>
      </c>
      <c r="X7" s="55">
        <f>X4+X5+X6</f>
        <v>15062.97162</v>
      </c>
      <c r="Y7" s="56">
        <f>IF(L7&gt;0,Z7/L7,0)</f>
        <v>3.1371862931348317E-3</v>
      </c>
      <c r="Z7" s="57">
        <f>SUM(Z4:Z6)</f>
        <v>115.21577048</v>
      </c>
      <c r="AA7" s="56">
        <f>IF(L7&gt;0,(AA4*L4+AA5*L5+AA6*L6)/L7,0)</f>
        <v>3.1078548310091293E-3</v>
      </c>
      <c r="AB7" s="56">
        <f>IF(J7&gt;0,(J4*AB4+J5*AB5+J6*AB6)/J7,0)</f>
        <v>2.8032717571852819E-4</v>
      </c>
      <c r="AC7" s="53">
        <f>SUM(AC4:AC6)</f>
        <v>10.294307580000002</v>
      </c>
      <c r="AD7" s="54">
        <f>IF(J7&gt;0,(J4*AD4+J5*AD5+J6*AD6)/J7,0)</f>
        <v>0.21425870035737654</v>
      </c>
      <c r="AE7" s="59">
        <f>SUM(AE4:AE6)</f>
        <v>112.31769420000001</v>
      </c>
      <c r="AF7" s="54">
        <f>IF(AND(Z7&gt;0),((Z4*AF4+Z5*AF5+Z6*AF6)/Z7),0)</f>
        <v>0.91184993980477647</v>
      </c>
      <c r="AG7" s="58">
        <f t="shared" si="0"/>
        <v>0.91098436247406667</v>
      </c>
      <c r="AH7" s="52">
        <f>SUM(AH4:AH6)</f>
        <v>577</v>
      </c>
      <c r="AI7" s="169">
        <f>SUM(AI4:AI6)</f>
        <v>578.16499999999996</v>
      </c>
      <c r="AJ7" s="177">
        <f>SUM(AJ4:AJ6)+AI7-AO7</f>
        <v>1194.764999999999</v>
      </c>
      <c r="AK7" s="21">
        <f>IF(AH7&gt;0,(AK4*AH4+AK5*AH5+AK6*AH6)/AH7,0)</f>
        <v>8.8875216637781626E-2</v>
      </c>
      <c r="AL7" s="54">
        <f>IF(J7&gt;0,(AL4*J4+AL5*J5+AL6*J6)/J7,0)</f>
        <v>0.21569915437660439</v>
      </c>
      <c r="AM7" s="59">
        <f>SUM(AM4:AM6)</f>
        <v>113.1999831</v>
      </c>
      <c r="AN7" s="57"/>
      <c r="AO7" s="57">
        <f>SUM(AO4:AO6)</f>
        <v>502.84</v>
      </c>
      <c r="AP7" s="124"/>
      <c r="AQ7" s="125">
        <f>AP6</f>
        <v>1193.599999999999</v>
      </c>
      <c r="AR7" s="52">
        <f>SUM(AR4:AR6)</f>
        <v>0</v>
      </c>
      <c r="AS7" s="60"/>
      <c r="AT7" s="59"/>
      <c r="AU7" s="59"/>
      <c r="AV7" s="59"/>
      <c r="AW7" s="59"/>
    </row>
    <row r="8" spans="1:49" x14ac:dyDescent="0.2">
      <c r="A8" s="196">
        <v>2</v>
      </c>
      <c r="B8" s="23">
        <v>1</v>
      </c>
      <c r="C8" s="11" t="s">
        <v>54</v>
      </c>
      <c r="D8" s="12">
        <v>5067</v>
      </c>
      <c r="E8" s="12">
        <v>9</v>
      </c>
      <c r="F8" s="12">
        <v>4718</v>
      </c>
      <c r="G8" s="13">
        <v>0.6</v>
      </c>
      <c r="H8" s="13">
        <v>2.9</v>
      </c>
      <c r="I8" s="12">
        <v>5121</v>
      </c>
      <c r="J8" s="12">
        <v>13948</v>
      </c>
      <c r="K8" s="14">
        <v>7.2999999999999995E-2</v>
      </c>
      <c r="L8" s="25">
        <f>J8*(1-K8)</f>
        <v>12929.796</v>
      </c>
      <c r="M8" s="15">
        <v>0.70199999999999996</v>
      </c>
      <c r="N8" s="26">
        <f>L8*M8</f>
        <v>9076.7167919999993</v>
      </c>
      <c r="O8" s="14">
        <v>0.26</v>
      </c>
      <c r="P8" s="26">
        <f>L8*O8</f>
        <v>3361.7469600000004</v>
      </c>
      <c r="Q8" s="16">
        <v>3.7999999999999999E-2</v>
      </c>
      <c r="R8" s="26">
        <f>L8*Q8</f>
        <v>491.33224799999999</v>
      </c>
      <c r="S8" s="16">
        <v>0.20499999999999999</v>
      </c>
      <c r="T8" s="26">
        <f>L8*S8</f>
        <v>2650.6081799999997</v>
      </c>
      <c r="U8" s="16">
        <v>0.52800000000000002</v>
      </c>
      <c r="V8" s="26">
        <f>L8*U8</f>
        <v>6826.9322880000009</v>
      </c>
      <c r="W8" s="16">
        <v>0.41</v>
      </c>
      <c r="X8" s="26">
        <f>W8*L8</f>
        <v>5301.2163599999994</v>
      </c>
      <c r="Y8" s="17">
        <v>3.2000000000000002E-3</v>
      </c>
      <c r="Z8" s="61">
        <f>L8*Y8</f>
        <v>41.3753472</v>
      </c>
      <c r="AA8" s="28">
        <f>IF(J8&gt;0,(AC8+AM8)/J8,0)</f>
        <v>2.8910002638371096E-3</v>
      </c>
      <c r="AB8" s="17">
        <v>3.3E-4</v>
      </c>
      <c r="AC8" s="25">
        <f>AB8*L8</f>
        <v>4.2668326800000003</v>
      </c>
      <c r="AD8" s="141">
        <v>0.23419999999999999</v>
      </c>
      <c r="AE8" s="31">
        <f>AH8*(1-AK8)*AD8</f>
        <v>41.132545999999998</v>
      </c>
      <c r="AF8" s="29">
        <f>IF(AND(AD8&gt;0,AB8&gt;0,Y8&gt;0),((Y8-AB8)*AD8)/((AD8-AB8)*Y8),0)</f>
        <v>0.89814052678838663</v>
      </c>
      <c r="AG8" s="62">
        <f t="shared" si="0"/>
        <v>0.88727887199035727</v>
      </c>
      <c r="AH8" s="12">
        <v>193</v>
      </c>
      <c r="AI8" s="170">
        <v>193.02</v>
      </c>
      <c r="AJ8" s="174"/>
      <c r="AK8" s="14">
        <v>0.09</v>
      </c>
      <c r="AL8" s="15">
        <v>0.20530000000000001</v>
      </c>
      <c r="AM8" s="31">
        <f>AH8*(1-AK8)*AL8</f>
        <v>36.056839000000004</v>
      </c>
      <c r="AN8" s="19">
        <v>1.65</v>
      </c>
      <c r="AO8" s="19">
        <v>505.24</v>
      </c>
      <c r="AP8" s="119">
        <f>AP6+AH8-AO8</f>
        <v>881.35999999999899</v>
      </c>
      <c r="AQ8" s="120"/>
      <c r="AR8" s="12"/>
      <c r="AS8" s="32"/>
      <c r="AT8" s="20"/>
      <c r="AU8" s="20"/>
      <c r="AV8" s="20"/>
      <c r="AW8" s="20"/>
    </row>
    <row r="9" spans="1:49" x14ac:dyDescent="0.2">
      <c r="A9" s="197"/>
      <c r="B9" s="34">
        <v>2</v>
      </c>
      <c r="C9" s="24" t="s">
        <v>51</v>
      </c>
      <c r="D9" s="35">
        <v>23848</v>
      </c>
      <c r="E9" s="44">
        <v>3</v>
      </c>
      <c r="F9" s="35">
        <v>15184</v>
      </c>
      <c r="G9" s="36">
        <v>0.5</v>
      </c>
      <c r="H9" s="38">
        <v>3</v>
      </c>
      <c r="I9" s="35">
        <v>14916</v>
      </c>
      <c r="J9" s="35">
        <v>13858</v>
      </c>
      <c r="K9" s="40">
        <v>6.6000000000000003E-2</v>
      </c>
      <c r="L9" s="38">
        <f>J9*(1-K9)</f>
        <v>12943.371999999999</v>
      </c>
      <c r="M9" s="39">
        <v>0.57799999999999996</v>
      </c>
      <c r="N9" s="26">
        <f>L9*M9</f>
        <v>7481.2690159999993</v>
      </c>
      <c r="O9" s="37">
        <v>0.39</v>
      </c>
      <c r="P9" s="26">
        <f>L9*O9</f>
        <v>5047.9150799999998</v>
      </c>
      <c r="Q9" s="40">
        <v>3.1E-2</v>
      </c>
      <c r="R9" s="26">
        <f>L9*Q9</f>
        <v>401.24453199999999</v>
      </c>
      <c r="S9" s="40">
        <v>0.21299999999999999</v>
      </c>
      <c r="T9" s="26">
        <f>L9*S9</f>
        <v>2756.938236</v>
      </c>
      <c r="U9" s="40">
        <v>0.51200000000000001</v>
      </c>
      <c r="V9" s="26">
        <f>L9*U9</f>
        <v>6627.0064640000001</v>
      </c>
      <c r="W9" s="40">
        <v>0.41</v>
      </c>
      <c r="X9" s="26">
        <f>W9*L9</f>
        <v>5306.7825199999997</v>
      </c>
      <c r="Y9" s="41">
        <v>3.1700000000000001E-3</v>
      </c>
      <c r="Z9" s="18">
        <f>L9*Y9</f>
        <v>41.030489240000001</v>
      </c>
      <c r="AA9" s="28">
        <f>IF(J9&gt;0,(AC9+AM9)/J9,0)</f>
        <v>3.1775662664165101E-3</v>
      </c>
      <c r="AB9" s="41">
        <v>3.1E-4</v>
      </c>
      <c r="AC9" s="38">
        <f>AB9*L9</f>
        <v>4.0124453199999994</v>
      </c>
      <c r="AD9" s="29">
        <v>0.23699999999999999</v>
      </c>
      <c r="AE9" s="42">
        <f>AH9*(1-AK9)*AD9</f>
        <v>42.194294999999997</v>
      </c>
      <c r="AF9" s="29">
        <f>IF(AND(AD9&gt;0,AB9&gt;0,Y9&gt;0),((Y9-AB9)*AD9)/((AD9-AB9)*Y9),0)</f>
        <v>0.90338985106502367</v>
      </c>
      <c r="AG9" s="30">
        <f t="shared" si="0"/>
        <v>0.90368724690078128</v>
      </c>
      <c r="AH9" s="35">
        <v>195</v>
      </c>
      <c r="AI9" s="167">
        <v>195.65</v>
      </c>
      <c r="AJ9" s="175"/>
      <c r="AK9" s="40">
        <v>8.6999999999999994E-2</v>
      </c>
      <c r="AL9" s="39">
        <v>0.2248</v>
      </c>
      <c r="AM9" s="42">
        <f>AH9*(1-AK9)*AL9</f>
        <v>40.022267999999997</v>
      </c>
      <c r="AN9" s="18">
        <v>1.7</v>
      </c>
      <c r="AO9" s="18"/>
      <c r="AP9" s="134">
        <f>AP8+AH9-AO9</f>
        <v>1076.359999999999</v>
      </c>
      <c r="AQ9" s="123"/>
      <c r="AR9" s="44"/>
      <c r="AS9" s="49"/>
      <c r="AT9" s="42"/>
      <c r="AU9" s="42"/>
      <c r="AV9" s="42"/>
      <c r="AW9" s="42"/>
    </row>
    <row r="10" spans="1:49" x14ac:dyDescent="0.2">
      <c r="A10" s="197"/>
      <c r="B10" s="34">
        <v>3</v>
      </c>
      <c r="C10" s="11" t="s">
        <v>49</v>
      </c>
      <c r="D10" s="44">
        <v>19385</v>
      </c>
      <c r="E10" s="44">
        <v>2</v>
      </c>
      <c r="F10" s="44">
        <v>17896</v>
      </c>
      <c r="G10" s="38">
        <v>0.6</v>
      </c>
      <c r="H10" s="38">
        <v>3.3</v>
      </c>
      <c r="I10" s="44">
        <v>18009</v>
      </c>
      <c r="J10" s="44">
        <v>13733</v>
      </c>
      <c r="K10" s="40">
        <v>7.0000000000000007E-2</v>
      </c>
      <c r="L10" s="38">
        <f>J10*(1-K10)</f>
        <v>12771.689999999999</v>
      </c>
      <c r="M10" s="29">
        <v>0.66900000000000004</v>
      </c>
      <c r="N10" s="26">
        <f>L10*M10</f>
        <v>8544.2606099999994</v>
      </c>
      <c r="O10" s="40">
        <v>0.31</v>
      </c>
      <c r="P10" s="26">
        <f>L10*O10</f>
        <v>3959.2238999999995</v>
      </c>
      <c r="Q10" s="40">
        <v>2.1000000000000001E-2</v>
      </c>
      <c r="R10" s="26">
        <f>L10*Q10</f>
        <v>268.20549</v>
      </c>
      <c r="S10" s="40">
        <v>0.20899999999999999</v>
      </c>
      <c r="T10" s="26">
        <f>L10*S10</f>
        <v>2669.2832099999996</v>
      </c>
      <c r="U10" s="40">
        <v>0.52100000000000002</v>
      </c>
      <c r="V10" s="26">
        <f>L10*U10</f>
        <v>6654.0504899999996</v>
      </c>
      <c r="W10" s="40">
        <v>0.41</v>
      </c>
      <c r="X10" s="26">
        <f>W10*L10</f>
        <v>5236.3928999999989</v>
      </c>
      <c r="Y10" s="48">
        <v>3.2399999999999998E-3</v>
      </c>
      <c r="Z10" s="18">
        <f>L10*Y10</f>
        <v>41.38027559999999</v>
      </c>
      <c r="AA10" s="28">
        <f>IF(J10&gt;0,(AC10+AM10)/J10,0)</f>
        <v>3.2153540886914727E-3</v>
      </c>
      <c r="AB10" s="48">
        <v>3.3E-4</v>
      </c>
      <c r="AC10" s="38">
        <f>AB10*L10</f>
        <v>4.2146576999999992</v>
      </c>
      <c r="AD10" s="29">
        <v>0.2273</v>
      </c>
      <c r="AE10" s="42">
        <f>AH10*(1-AK10)*AD10</f>
        <v>41.550440000000002</v>
      </c>
      <c r="AF10" s="29">
        <f>IF(AND(AD10&gt;0,AB10&gt;0,Y10&gt;0),((Y10-AB10)*AD10)/((AD10-AB10)*Y10),0)</f>
        <v>0.89945399865213049</v>
      </c>
      <c r="AG10" s="30">
        <f t="shared" si="0"/>
        <v>0.89872478845030546</v>
      </c>
      <c r="AH10" s="44">
        <v>200</v>
      </c>
      <c r="AI10" s="168">
        <v>200.452</v>
      </c>
      <c r="AJ10" s="176"/>
      <c r="AK10" s="40">
        <v>8.5999999999999993E-2</v>
      </c>
      <c r="AL10" s="29">
        <v>0.2185</v>
      </c>
      <c r="AM10" s="42">
        <f>AH10*(1-AK10)*AL10</f>
        <v>39.941800000000001</v>
      </c>
      <c r="AN10" s="18">
        <v>1.69</v>
      </c>
      <c r="AO10" s="18"/>
      <c r="AP10" s="134">
        <f>AP9+AH10-AO10</f>
        <v>1276.359999999999</v>
      </c>
      <c r="AQ10" s="123"/>
      <c r="AR10" s="44"/>
      <c r="AS10" s="49"/>
      <c r="AT10" s="42"/>
      <c r="AU10" s="42"/>
      <c r="AV10" s="42"/>
      <c r="AW10" s="42"/>
    </row>
    <row r="11" spans="1:49" s="22" customFormat="1" ht="13.5" thickBot="1" x14ac:dyDescent="0.25">
      <c r="A11" s="198"/>
      <c r="B11" s="50" t="s">
        <v>38</v>
      </c>
      <c r="C11" s="51"/>
      <c r="D11" s="52">
        <f>SUM(D8:D10)</f>
        <v>48300</v>
      </c>
      <c r="E11" s="52"/>
      <c r="F11" s="52">
        <f>SUM(F8:F10)</f>
        <v>37798</v>
      </c>
      <c r="G11" s="53"/>
      <c r="H11" s="53"/>
      <c r="I11" s="52">
        <f>SUM(I8:I10)</f>
        <v>38046</v>
      </c>
      <c r="J11" s="52">
        <f>SUM(J8:J10)</f>
        <v>41539</v>
      </c>
      <c r="K11" s="21">
        <f>IF(J11&gt;0,(J8*K8+J9*K9+J10*K10)/J11,0)</f>
        <v>6.9672885721851749E-2</v>
      </c>
      <c r="L11" s="53">
        <f>L8+L9+L10</f>
        <v>38644.857999999993</v>
      </c>
      <c r="M11" s="54">
        <f>IF(L11&gt;0,N11/L11,0)</f>
        <v>0.64956239244041214</v>
      </c>
      <c r="N11" s="55">
        <f>N8+N9+N10</f>
        <v>25102.246417999995</v>
      </c>
      <c r="O11" s="21">
        <f>IF(L11&gt;0,P11/L11,0)</f>
        <v>0.32006550366933684</v>
      </c>
      <c r="P11" s="55">
        <f>P8+P9+P10</f>
        <v>12368.885939999998</v>
      </c>
      <c r="Q11" s="21">
        <f>IF(L11&gt;0,R11/L11,0)</f>
        <v>3.0037172603920557E-2</v>
      </c>
      <c r="R11" s="55">
        <f>R8+R9+R10</f>
        <v>1160.7822699999999</v>
      </c>
      <c r="S11" s="21">
        <f>IF(L11&gt;0,T11/L11,0)</f>
        <v>0.20900140520635371</v>
      </c>
      <c r="T11" s="55">
        <f>T8+T9+T10</f>
        <v>8076.8296259999988</v>
      </c>
      <c r="U11" s="21">
        <f>IF(L11&gt;0,V11/L11,0)</f>
        <v>0.52032767831622018</v>
      </c>
      <c r="V11" s="55">
        <f>V8+V9+V10</f>
        <v>20107.989242000003</v>
      </c>
      <c r="W11" s="21">
        <f>IF(L11&gt;0,X11/L11,0)</f>
        <v>0.41000000000000003</v>
      </c>
      <c r="X11" s="55">
        <f>X8+X9+X10</f>
        <v>15844.391779999998</v>
      </c>
      <c r="Y11" s="56">
        <f>IF(L11&gt;0,Z11/L11,0)</f>
        <v>3.2031716105671813E-3</v>
      </c>
      <c r="Z11" s="57">
        <f>SUM(Z8:Z10)</f>
        <v>123.78611203999999</v>
      </c>
      <c r="AA11" s="63">
        <f>IF(L11&gt;0,(AA8*L8+AA9*L9+AA10*L10)/L11,0)</f>
        <v>3.0941754669984818E-3</v>
      </c>
      <c r="AB11" s="56">
        <f>IF(J11&gt;0,(J8*AB8+J9*AB9+J10*AB10)/J11,0)</f>
        <v>3.2332771612219842E-4</v>
      </c>
      <c r="AC11" s="53">
        <f>SUM(AC8:AC10)</f>
        <v>12.493935699999998</v>
      </c>
      <c r="AD11" s="54">
        <f>IF(J11&gt;0,(J8*AD8+J9*AD9+J10*AD10)/J11,0)</f>
        <v>0.23285294542478155</v>
      </c>
      <c r="AE11" s="59">
        <f>SUM(AE8:AE10)</f>
        <v>124.87728100000001</v>
      </c>
      <c r="AF11" s="54">
        <f>IF(AND(Z11&gt;0),((Z8*AF8+Z9*AF9+Z10*AF10)/Z11),0)</f>
        <v>0.90031956098308885</v>
      </c>
      <c r="AG11" s="58">
        <f t="shared" si="0"/>
        <v>0.89684582683866887</v>
      </c>
      <c r="AH11" s="52">
        <f>SUM(AH8:AH10)</f>
        <v>588</v>
      </c>
      <c r="AI11" s="169">
        <f>SUM(AI8:AI10)</f>
        <v>589.12200000000007</v>
      </c>
      <c r="AJ11" s="177">
        <f>(AI11+AJ7)-AO11</f>
        <v>1278.646999999999</v>
      </c>
      <c r="AK11" s="21">
        <f>IF(AH11&gt;0,(AK8*AH8+AK9*AH9+AK10*AH10)/AH11,0)</f>
        <v>8.7644557823129243E-2</v>
      </c>
      <c r="AL11" s="54">
        <f>IF(J11&gt;0,(AL8*J8+AL9*J9+AL10*J10)/J11,0)</f>
        <v>0.21616946243289437</v>
      </c>
      <c r="AM11" s="59">
        <f>SUM(AM8:AM10)</f>
        <v>116.02090699999999</v>
      </c>
      <c r="AN11" s="57"/>
      <c r="AO11" s="57">
        <f>SUM(AO8:AO10)</f>
        <v>505.24</v>
      </c>
      <c r="AP11" s="124"/>
      <c r="AQ11" s="125">
        <f>AP10</f>
        <v>1276.359999999999</v>
      </c>
      <c r="AR11" s="52">
        <f>SUM(AR8:AR10)</f>
        <v>0</v>
      </c>
      <c r="AS11" s="60"/>
      <c r="AT11" s="59"/>
      <c r="AU11" s="59"/>
      <c r="AV11" s="59"/>
      <c r="AW11" s="59"/>
    </row>
    <row r="12" spans="1:49" x14ac:dyDescent="0.2">
      <c r="A12" s="196">
        <v>3</v>
      </c>
      <c r="B12" s="23">
        <v>1</v>
      </c>
      <c r="C12" s="11" t="s">
        <v>52</v>
      </c>
      <c r="D12" s="12">
        <v>5700</v>
      </c>
      <c r="E12" s="12">
        <v>2</v>
      </c>
      <c r="F12" s="12">
        <v>8702</v>
      </c>
      <c r="G12" s="13">
        <v>0.3</v>
      </c>
      <c r="H12" s="13">
        <v>2.8</v>
      </c>
      <c r="I12" s="12">
        <v>9123</v>
      </c>
      <c r="J12" s="12">
        <v>13526</v>
      </c>
      <c r="K12" s="14">
        <v>6.9000000000000006E-2</v>
      </c>
      <c r="L12" s="25">
        <f>J12*(1-K12)</f>
        <v>12592.706</v>
      </c>
      <c r="M12" s="15">
        <v>0.81100000000000005</v>
      </c>
      <c r="N12" s="26">
        <f>L12*M12</f>
        <v>10212.684566</v>
      </c>
      <c r="O12" s="14">
        <v>0.154</v>
      </c>
      <c r="P12" s="26">
        <f>L12*O12</f>
        <v>1939.2767240000001</v>
      </c>
      <c r="Q12" s="16">
        <v>3.5000000000000003E-2</v>
      </c>
      <c r="R12" s="26">
        <f>L12*Q12</f>
        <v>440.74471000000005</v>
      </c>
      <c r="S12" s="16">
        <v>0.2</v>
      </c>
      <c r="T12" s="26">
        <f>L12*S12</f>
        <v>2518.5412000000001</v>
      </c>
      <c r="U12" s="16">
        <v>0.53500000000000003</v>
      </c>
      <c r="V12" s="26">
        <f>L12*U12</f>
        <v>6737.0977100000009</v>
      </c>
      <c r="W12" s="16">
        <v>0.41</v>
      </c>
      <c r="X12" s="26">
        <f>W12*L12</f>
        <v>5163.0094599999993</v>
      </c>
      <c r="Y12" s="17">
        <v>3.2100000000000002E-3</v>
      </c>
      <c r="Z12" s="61">
        <f>L12*Y12</f>
        <v>40.422586260000003</v>
      </c>
      <c r="AA12" s="28">
        <f>IF(J12&gt;0,(AC12+AM12)/J12,0)</f>
        <v>3.1573511829069939E-3</v>
      </c>
      <c r="AB12" s="17">
        <v>3.5E-4</v>
      </c>
      <c r="AC12" s="25">
        <f>AB12*L12</f>
        <v>4.4074470999999997</v>
      </c>
      <c r="AD12" s="141">
        <v>0.21920000000000001</v>
      </c>
      <c r="AE12" s="31">
        <f>AH12*(1-AK12)*AD12</f>
        <v>37.064528000000003</v>
      </c>
      <c r="AF12" s="29">
        <f>IF(AND(AD12&gt;0,AB12&gt;0,Y12&gt;0),((Y12-AB12)*AD12)/((AD12-AB12)*Y12),0)</f>
        <v>0.89239062587854812</v>
      </c>
      <c r="AG12" s="62">
        <f t="shared" si="0"/>
        <v>0.8905236712924518</v>
      </c>
      <c r="AH12" s="12">
        <v>185</v>
      </c>
      <c r="AI12" s="170">
        <v>185.57</v>
      </c>
      <c r="AJ12" s="174"/>
      <c r="AK12" s="14">
        <v>8.5999999999999993E-2</v>
      </c>
      <c r="AL12" s="15">
        <v>0.22650000000000001</v>
      </c>
      <c r="AM12" s="31">
        <f>AH12*(1-AK12)*AL12</f>
        <v>38.298884999999999</v>
      </c>
      <c r="AN12" s="19">
        <v>1.6</v>
      </c>
      <c r="AO12" s="19">
        <v>1205.46</v>
      </c>
      <c r="AP12" s="119">
        <f>AP10+AH12-AO12</f>
        <v>255.89999999999895</v>
      </c>
      <c r="AQ12" s="120"/>
      <c r="AR12" s="12"/>
      <c r="AS12" s="32"/>
      <c r="AT12" s="20"/>
      <c r="AU12" s="20"/>
      <c r="AV12" s="20"/>
      <c r="AW12" s="20"/>
    </row>
    <row r="13" spans="1:49" x14ac:dyDescent="0.2">
      <c r="A13" s="197"/>
      <c r="B13" s="34">
        <v>2</v>
      </c>
      <c r="C13" s="24" t="s">
        <v>51</v>
      </c>
      <c r="D13" s="35">
        <v>17060</v>
      </c>
      <c r="E13" s="44">
        <v>8</v>
      </c>
      <c r="F13" s="35">
        <v>18382</v>
      </c>
      <c r="G13" s="36">
        <v>0.2</v>
      </c>
      <c r="H13" s="38">
        <v>2.8</v>
      </c>
      <c r="I13" s="35">
        <v>17826</v>
      </c>
      <c r="J13" s="35">
        <v>13620</v>
      </c>
      <c r="K13" s="40">
        <v>7.0000000000000007E-2</v>
      </c>
      <c r="L13" s="38">
        <f>J13*(1-K13)</f>
        <v>12666.599999999999</v>
      </c>
      <c r="M13" s="39">
        <v>0.80300000000000005</v>
      </c>
      <c r="N13" s="26">
        <f>L13*M13</f>
        <v>10171.2798</v>
      </c>
      <c r="O13" s="37">
        <v>0.16</v>
      </c>
      <c r="P13" s="26">
        <f>L13*O13</f>
        <v>2026.6559999999997</v>
      </c>
      <c r="Q13" s="40">
        <v>3.6999999999999998E-2</v>
      </c>
      <c r="R13" s="26">
        <f>L13*Q13</f>
        <v>468.66419999999994</v>
      </c>
      <c r="S13" s="40">
        <v>0.19900000000000001</v>
      </c>
      <c r="T13" s="26">
        <f>L13*S13</f>
        <v>2520.6533999999997</v>
      </c>
      <c r="U13" s="40">
        <v>0.53</v>
      </c>
      <c r="V13" s="26">
        <f>L13*U13</f>
        <v>6713.2979999999998</v>
      </c>
      <c r="W13" s="40">
        <v>0.41</v>
      </c>
      <c r="X13" s="26">
        <f>W13*L13</f>
        <v>5193.3059999999987</v>
      </c>
      <c r="Y13" s="41">
        <v>3.2000000000000002E-3</v>
      </c>
      <c r="Z13" s="18">
        <f>L13*Y13</f>
        <v>40.533119999999997</v>
      </c>
      <c r="AA13" s="28">
        <f>IF(J13&gt;0,(AC13+AM13)/J13,0)</f>
        <v>3.1100725403817911E-3</v>
      </c>
      <c r="AB13" s="41">
        <v>3.6000000000000002E-4</v>
      </c>
      <c r="AC13" s="38">
        <f>AB13*L13</f>
        <v>4.5599759999999998</v>
      </c>
      <c r="AD13" s="29">
        <v>0.21529999999999999</v>
      </c>
      <c r="AE13" s="42">
        <f>AH13*(1-AK13)*AD13</f>
        <v>40.208351499999999</v>
      </c>
      <c r="AF13" s="29">
        <f>IF(AND(AD13&gt;0,AB13&gt;0,Y13&gt;0),((Y13-AB13)*AD13)/((AD13-AB13)*Y13),0)</f>
        <v>0.88898646133804771</v>
      </c>
      <c r="AG13" s="30">
        <f t="shared" si="0"/>
        <v>0.88582264679136558</v>
      </c>
      <c r="AH13" s="35">
        <v>205</v>
      </c>
      <c r="AI13" s="167">
        <v>205.26</v>
      </c>
      <c r="AJ13" s="175"/>
      <c r="AK13" s="40">
        <v>8.8999999999999996E-2</v>
      </c>
      <c r="AL13" s="39">
        <v>0.2024</v>
      </c>
      <c r="AM13" s="42">
        <f>AH13*(1-AK13)*AL13</f>
        <v>37.799211999999997</v>
      </c>
      <c r="AN13" s="18">
        <v>1.75</v>
      </c>
      <c r="AO13" s="18"/>
      <c r="AP13" s="134">
        <f>AP12+AH13-AO13</f>
        <v>460.89999999999895</v>
      </c>
      <c r="AQ13" s="123"/>
      <c r="AR13" s="44"/>
      <c r="AS13" s="49"/>
      <c r="AT13" s="42"/>
      <c r="AU13" s="42"/>
      <c r="AV13" s="42"/>
      <c r="AW13" s="42"/>
    </row>
    <row r="14" spans="1:49" x14ac:dyDescent="0.2">
      <c r="A14" s="197"/>
      <c r="B14" s="34">
        <v>3</v>
      </c>
      <c r="C14" s="11" t="s">
        <v>49</v>
      </c>
      <c r="D14" s="44">
        <v>18840</v>
      </c>
      <c r="E14" s="44">
        <v>4</v>
      </c>
      <c r="F14" s="44">
        <v>16271</v>
      </c>
      <c r="G14" s="38">
        <v>0.5</v>
      </c>
      <c r="H14" s="38">
        <v>2.6</v>
      </c>
      <c r="I14" s="44">
        <v>16325</v>
      </c>
      <c r="J14" s="44">
        <v>13520</v>
      </c>
      <c r="K14" s="40">
        <v>7.1999999999999995E-2</v>
      </c>
      <c r="L14" s="38">
        <f>J14*(1-K14)</f>
        <v>12546.560000000001</v>
      </c>
      <c r="M14" s="29">
        <v>0.71299999999999997</v>
      </c>
      <c r="N14" s="26">
        <f>L14*M14</f>
        <v>8945.6972800000003</v>
      </c>
      <c r="O14" s="40">
        <v>0.26100000000000001</v>
      </c>
      <c r="P14" s="26">
        <f>L14*O14</f>
        <v>3274.6521600000005</v>
      </c>
      <c r="Q14" s="40">
        <v>2.5999999999999999E-2</v>
      </c>
      <c r="R14" s="26">
        <f>L14*Q14</f>
        <v>326.21056000000004</v>
      </c>
      <c r="S14" s="40">
        <v>0.20100000000000001</v>
      </c>
      <c r="T14" s="26">
        <f>L14*S14</f>
        <v>2521.8585600000006</v>
      </c>
      <c r="U14" s="40">
        <v>0.51100000000000001</v>
      </c>
      <c r="V14" s="26">
        <f>L14*U14</f>
        <v>6411.2921600000009</v>
      </c>
      <c r="W14" s="40">
        <v>0.4</v>
      </c>
      <c r="X14" s="26">
        <f>W14*L14</f>
        <v>5018.6240000000007</v>
      </c>
      <c r="Y14" s="48">
        <v>3.2499999999999999E-3</v>
      </c>
      <c r="Z14" s="18">
        <f>L14*Y14</f>
        <v>40.776320000000005</v>
      </c>
      <c r="AA14" s="28">
        <f>IF(J14&gt;0,(AC14+AM14)/J14,0)</f>
        <v>3.2593167751479293E-3</v>
      </c>
      <c r="AB14" s="48">
        <v>3.4000000000000002E-4</v>
      </c>
      <c r="AC14" s="38">
        <f>AB14*L14</f>
        <v>4.2658304000000005</v>
      </c>
      <c r="AD14" s="29">
        <v>0.2278</v>
      </c>
      <c r="AE14" s="42">
        <f>AH14*(1-AK14)*AD14</f>
        <v>40.6750568</v>
      </c>
      <c r="AF14" s="29">
        <f>IF(AND(AD14&gt;0,AB14&gt;0,Y14&gt;0),((Y14-AB14)*AD14)/((AD14-AB14)*Y14),0)</f>
        <v>0.89672300793377036</v>
      </c>
      <c r="AG14" s="30">
        <f t="shared" si="0"/>
        <v>0.89705197520175972</v>
      </c>
      <c r="AH14" s="44">
        <v>196</v>
      </c>
      <c r="AI14" s="168">
        <v>196.81100000000001</v>
      </c>
      <c r="AJ14" s="176"/>
      <c r="AK14" s="40">
        <v>8.8999999999999996E-2</v>
      </c>
      <c r="AL14" s="29">
        <v>0.22289999999999999</v>
      </c>
      <c r="AM14" s="42">
        <f>AH14*(1-AK14)*AL14</f>
        <v>39.800132400000003</v>
      </c>
      <c r="AN14" s="18">
        <v>1.66</v>
      </c>
      <c r="AO14" s="18"/>
      <c r="AP14" s="134">
        <f>AP13+AH14-AO14</f>
        <v>656.89999999999895</v>
      </c>
      <c r="AQ14" s="123"/>
      <c r="AR14" s="44"/>
      <c r="AS14" s="49"/>
      <c r="AT14" s="42"/>
      <c r="AU14" s="42"/>
      <c r="AV14" s="42"/>
      <c r="AW14" s="42"/>
    </row>
    <row r="15" spans="1:49" s="22" customFormat="1" ht="13.5" thickBot="1" x14ac:dyDescent="0.25">
      <c r="A15" s="198"/>
      <c r="B15" s="50" t="s">
        <v>38</v>
      </c>
      <c r="C15" s="51"/>
      <c r="D15" s="52">
        <f>SUM(D12:D14)</f>
        <v>41600</v>
      </c>
      <c r="E15" s="52"/>
      <c r="F15" s="52">
        <f>SUM(F12:F14)</f>
        <v>43355</v>
      </c>
      <c r="G15" s="53"/>
      <c r="H15" s="53"/>
      <c r="I15" s="52">
        <f>SUM(I12:I14)</f>
        <v>43274</v>
      </c>
      <c r="J15" s="52">
        <f>SUM(J12:J14)</f>
        <v>40666</v>
      </c>
      <c r="K15" s="21">
        <f>IF(J15&gt;0,(J12*K12+J13*K13+J14*K14)/J15,0)</f>
        <v>7.033231692322825E-2</v>
      </c>
      <c r="L15" s="53">
        <f>L12+L13+L14</f>
        <v>37805.865999999995</v>
      </c>
      <c r="M15" s="54">
        <f>IF(L15&gt;0,N15/L15,0)</f>
        <v>0.77579658262556406</v>
      </c>
      <c r="N15" s="55">
        <f>N12+N13+N14</f>
        <v>29329.661646</v>
      </c>
      <c r="O15" s="21">
        <f>IF(L15&gt;0,P15/L15,0)</f>
        <v>0.19152014356713853</v>
      </c>
      <c r="P15" s="55">
        <f>P12+P13+P14</f>
        <v>7240.5848839999999</v>
      </c>
      <c r="Q15" s="21">
        <f>IF(L15&gt;0,R15/L15,0)</f>
        <v>3.2683273807297533E-2</v>
      </c>
      <c r="R15" s="55">
        <f>R12+R13+R14</f>
        <v>1235.6194700000001</v>
      </c>
      <c r="S15" s="21">
        <f>IF(L15&gt;0,T15/L15,0)</f>
        <v>0.19999682483136352</v>
      </c>
      <c r="T15" s="55">
        <f>T12+T13+T14</f>
        <v>7561.0531600000004</v>
      </c>
      <c r="U15" s="21">
        <f>IF(L15&gt;0,V15/L15,0)</f>
        <v>0.5253599499612045</v>
      </c>
      <c r="V15" s="55">
        <f>V12+V13+V14</f>
        <v>19861.687870000002</v>
      </c>
      <c r="W15" s="21">
        <f>IF(L15&gt;0,X15/L15,0)</f>
        <v>0.40668131924289208</v>
      </c>
      <c r="X15" s="55">
        <f>X12+X13+X14</f>
        <v>15374.939459999998</v>
      </c>
      <c r="Y15" s="56">
        <f>IF(L15&gt;0,Z15/L15,0)</f>
        <v>3.2199242905849587E-3</v>
      </c>
      <c r="Z15" s="57">
        <f>SUM(Z12:Z14)</f>
        <v>121.73202626</v>
      </c>
      <c r="AA15" s="63">
        <f>IF(L15&gt;0,(AA12*L12+AA13*L13+AA14*L14)/L15,0)</f>
        <v>3.1753499180127232E-3</v>
      </c>
      <c r="AB15" s="56">
        <f>IF(J15&gt;0,(J12*AB12+J13*AB13+J14*AB14)/J15,0)</f>
        <v>3.5002459056705847E-4</v>
      </c>
      <c r="AC15" s="53">
        <f>SUM(AC12:AC14)</f>
        <v>13.2332535</v>
      </c>
      <c r="AD15" s="54">
        <f>IF(J15&gt;0,(J12*AD12+J13*AD13+J14*AD14)/J15,0)</f>
        <v>0.22075299267201101</v>
      </c>
      <c r="AE15" s="59">
        <f>SUM(AE12:AE14)</f>
        <v>117.94793630000001</v>
      </c>
      <c r="AF15" s="54">
        <f>IF(AND(Z15&gt;0),((Z12*AF12+Z13*AF13+Z14*AF14)/Z15),0)</f>
        <v>0.8927083498860624</v>
      </c>
      <c r="AG15" s="58">
        <f t="shared" si="0"/>
        <v>0.8912041784884801</v>
      </c>
      <c r="AH15" s="52">
        <f>SUM(AH12:AH14)</f>
        <v>586</v>
      </c>
      <c r="AI15" s="169">
        <f>SUM(AI12:AI14)</f>
        <v>587.64099999999996</v>
      </c>
      <c r="AJ15" s="177">
        <f>(AI15+AJ11)-AO15</f>
        <v>660.82799999999907</v>
      </c>
      <c r="AK15" s="21">
        <f>IF(AH15&gt;0,(AK12*AH12+AK13*AH13+AK14*AH14)/AH15,0)</f>
        <v>8.8052901023890767E-2</v>
      </c>
      <c r="AL15" s="54">
        <f>IF(J15&gt;0,(AL12*J12+AL13*J13+AL14*J14)/J15,0)</f>
        <v>0.21723147100772142</v>
      </c>
      <c r="AM15" s="59">
        <f>SUM(AM12:AM14)</f>
        <v>115.89822939999999</v>
      </c>
      <c r="AN15" s="57"/>
      <c r="AO15" s="57">
        <f>SUM(AO12:AO14)</f>
        <v>1205.46</v>
      </c>
      <c r="AP15" s="124"/>
      <c r="AQ15" s="125">
        <f>AP14</f>
        <v>656.89999999999895</v>
      </c>
      <c r="AR15" s="52">
        <f>SUM(AR12:AR14)</f>
        <v>0</v>
      </c>
      <c r="AS15" s="60"/>
      <c r="AT15" s="59"/>
      <c r="AU15" s="59"/>
      <c r="AV15" s="59"/>
      <c r="AW15" s="59"/>
    </row>
    <row r="16" spans="1:49" x14ac:dyDescent="0.2">
      <c r="A16" s="196">
        <v>4</v>
      </c>
      <c r="B16" s="23">
        <v>1</v>
      </c>
      <c r="C16" s="11" t="s">
        <v>52</v>
      </c>
      <c r="D16" s="12">
        <v>5275</v>
      </c>
      <c r="E16" s="12">
        <v>3</v>
      </c>
      <c r="F16" s="12">
        <v>5328</v>
      </c>
      <c r="G16" s="13">
        <v>0.4</v>
      </c>
      <c r="H16" s="13">
        <v>3.2</v>
      </c>
      <c r="I16" s="12">
        <v>5887</v>
      </c>
      <c r="J16" s="12">
        <v>14740</v>
      </c>
      <c r="K16" s="14">
        <v>6.9000000000000006E-2</v>
      </c>
      <c r="L16" s="25">
        <f>J16*(1-K16)</f>
        <v>13722.94</v>
      </c>
      <c r="M16" s="15">
        <v>0.72899999999999998</v>
      </c>
      <c r="N16" s="26">
        <f>L16*M16</f>
        <v>10004.02326</v>
      </c>
      <c r="O16" s="14">
        <v>0.247</v>
      </c>
      <c r="P16" s="26">
        <f>L16*O16</f>
        <v>3389.5661800000003</v>
      </c>
      <c r="Q16" s="16">
        <v>2.4E-2</v>
      </c>
      <c r="R16" s="26">
        <f>L16*Q16</f>
        <v>329.35056000000003</v>
      </c>
      <c r="S16" s="16">
        <v>0.20599999999999999</v>
      </c>
      <c r="T16" s="26">
        <f>L16*S16</f>
        <v>2826.9256399999999</v>
      </c>
      <c r="U16" s="16">
        <v>0.50700000000000001</v>
      </c>
      <c r="V16" s="26">
        <f>L16*U16</f>
        <v>6957.5305800000006</v>
      </c>
      <c r="W16" s="16">
        <v>0.41</v>
      </c>
      <c r="X16" s="26">
        <f>W16*L16</f>
        <v>5626.4053999999996</v>
      </c>
      <c r="Y16" s="17">
        <v>3.2200000000000002E-3</v>
      </c>
      <c r="Z16" s="61">
        <f>L16*Y16</f>
        <v>44.187866800000002</v>
      </c>
      <c r="AA16" s="28">
        <f>IF(J16&gt;0,(AC16+AM16)/J16,0)</f>
        <v>3.0776387584803256E-3</v>
      </c>
      <c r="AB16" s="17">
        <v>3.3E-4</v>
      </c>
      <c r="AC16" s="25">
        <f>AB16*L16</f>
        <v>4.5285701999999999</v>
      </c>
      <c r="AD16" s="141">
        <v>0.219</v>
      </c>
      <c r="AE16" s="31">
        <f>AH16*(1-AK16)*AD16</f>
        <v>40.411413000000003</v>
      </c>
      <c r="AF16" s="29">
        <f>IF(AND(AD16&gt;0,AB16&gt;0,Y16&gt;0),((Y16-AB16)*AD16)/((AD16-AB16)*Y16),0)</f>
        <v>0.89886998957844255</v>
      </c>
      <c r="AG16" s="62">
        <f t="shared" si="0"/>
        <v>0.89410822401488299</v>
      </c>
      <c r="AH16" s="12">
        <v>203</v>
      </c>
      <c r="AI16" s="170">
        <v>203.149</v>
      </c>
      <c r="AJ16" s="174"/>
      <c r="AK16" s="14">
        <v>9.0999999999999998E-2</v>
      </c>
      <c r="AL16" s="135">
        <v>0.2213</v>
      </c>
      <c r="AM16" s="31">
        <f>AH16*(1-AK16)*AL16</f>
        <v>40.835825100000001</v>
      </c>
      <c r="AN16" s="19">
        <v>1.75</v>
      </c>
      <c r="AO16" s="19">
        <v>500.34</v>
      </c>
      <c r="AP16" s="119">
        <f>AP14+AH16-AO16</f>
        <v>359.55999999999898</v>
      </c>
      <c r="AQ16" s="120"/>
      <c r="AR16" s="12"/>
      <c r="AS16" s="32"/>
      <c r="AT16" s="20"/>
      <c r="AU16" s="20"/>
      <c r="AV16" s="20"/>
      <c r="AW16" s="20"/>
    </row>
    <row r="17" spans="1:49" x14ac:dyDescent="0.2">
      <c r="A17" s="197"/>
      <c r="B17" s="34">
        <v>2</v>
      </c>
      <c r="C17" s="11" t="s">
        <v>53</v>
      </c>
      <c r="D17" s="35">
        <v>20200</v>
      </c>
      <c r="E17" s="44">
        <v>3</v>
      </c>
      <c r="F17" s="35">
        <v>16132</v>
      </c>
      <c r="G17" s="36">
        <v>0.8</v>
      </c>
      <c r="H17" s="38">
        <v>3.4</v>
      </c>
      <c r="I17" s="35">
        <v>15805</v>
      </c>
      <c r="J17" s="35">
        <v>14898</v>
      </c>
      <c r="K17" s="40">
        <v>7.5999999999999998E-2</v>
      </c>
      <c r="L17" s="38">
        <f>J17*(1-K17)</f>
        <v>13765.752</v>
      </c>
      <c r="M17" s="39">
        <v>0.71799999999999997</v>
      </c>
      <c r="N17" s="26">
        <f>L17*M17</f>
        <v>9883.8099359999997</v>
      </c>
      <c r="O17" s="37">
        <v>0.25900000000000001</v>
      </c>
      <c r="P17" s="26">
        <f>L17*O17</f>
        <v>3565.3297680000001</v>
      </c>
      <c r="Q17" s="40">
        <v>2.3E-2</v>
      </c>
      <c r="R17" s="26">
        <f>L17*Q17</f>
        <v>316.61229600000001</v>
      </c>
      <c r="S17" s="40">
        <v>0.20699999999999999</v>
      </c>
      <c r="T17" s="26">
        <f>L17*S17</f>
        <v>2849.5106639999999</v>
      </c>
      <c r="U17" s="40">
        <v>0.51400000000000001</v>
      </c>
      <c r="V17" s="26">
        <f>L17*U17</f>
        <v>7075.596528</v>
      </c>
      <c r="W17" s="40">
        <v>0.41</v>
      </c>
      <c r="X17" s="26">
        <f>W17*L17</f>
        <v>5643.9583199999997</v>
      </c>
      <c r="Y17" s="41">
        <v>3.2699999999999999E-3</v>
      </c>
      <c r="Z17" s="18">
        <f>L17*Y17</f>
        <v>45.014009039999998</v>
      </c>
      <c r="AA17" s="28">
        <f>IF(J17&gt;0,(AC17+AM17)/J17,0)</f>
        <v>3.2793180507450668E-3</v>
      </c>
      <c r="AB17" s="41">
        <v>3.6000000000000002E-4</v>
      </c>
      <c r="AC17" s="38">
        <f>AB17*L17</f>
        <v>4.9556707200000005</v>
      </c>
      <c r="AD17" s="29">
        <v>0.2203</v>
      </c>
      <c r="AE17" s="42">
        <f>AH17*(1-AK17)*AD17</f>
        <v>44.856604799999999</v>
      </c>
      <c r="AF17" s="29">
        <f>IF(AND(AD17&gt;0,AB17&gt;0,Y17&gt;0),((Y17-AB17)*AD17)/((AD17-AB17)*Y17),0)</f>
        <v>0.89136486764947553</v>
      </c>
      <c r="AG17" s="30">
        <f t="shared" si="0"/>
        <v>0.89171001881649714</v>
      </c>
      <c r="AH17" s="35">
        <v>224</v>
      </c>
      <c r="AI17" s="167">
        <v>224.19</v>
      </c>
      <c r="AJ17" s="175"/>
      <c r="AK17" s="40">
        <v>9.0999999999999998E-2</v>
      </c>
      <c r="AL17" s="136">
        <v>0.21560000000000001</v>
      </c>
      <c r="AM17" s="42">
        <f>AH17*(1-AK17)*AL17</f>
        <v>43.899609600000005</v>
      </c>
      <c r="AN17" s="18">
        <v>1.7</v>
      </c>
      <c r="AO17" s="18"/>
      <c r="AP17" s="134">
        <f>AP16+AH17-AO17</f>
        <v>583.55999999999904</v>
      </c>
      <c r="AQ17" s="123"/>
      <c r="AR17" s="44"/>
      <c r="AS17" s="49"/>
      <c r="AT17" s="42"/>
      <c r="AU17" s="42"/>
      <c r="AV17" s="42"/>
      <c r="AW17" s="42"/>
    </row>
    <row r="18" spans="1:49" x14ac:dyDescent="0.2">
      <c r="A18" s="197"/>
      <c r="B18" s="34">
        <v>3</v>
      </c>
      <c r="C18" s="11" t="s">
        <v>49</v>
      </c>
      <c r="D18" s="44">
        <v>15725</v>
      </c>
      <c r="E18" s="44">
        <v>3</v>
      </c>
      <c r="F18" s="44">
        <v>14713</v>
      </c>
      <c r="G18" s="38">
        <v>0.6</v>
      </c>
      <c r="H18" s="38">
        <v>2.6</v>
      </c>
      <c r="I18" s="44">
        <v>14915</v>
      </c>
      <c r="J18" s="44">
        <v>14936</v>
      </c>
      <c r="K18" s="40">
        <v>8.1000000000000003E-2</v>
      </c>
      <c r="L18" s="38">
        <f>J18*(1-K18)</f>
        <v>13726.184000000001</v>
      </c>
      <c r="M18" s="29">
        <v>0.69299999999999995</v>
      </c>
      <c r="N18" s="26">
        <f>L18*M18</f>
        <v>9512.2455119999995</v>
      </c>
      <c r="O18" s="40">
        <v>0.25800000000000001</v>
      </c>
      <c r="P18" s="26">
        <f>L18*O18</f>
        <v>3541.3554720000002</v>
      </c>
      <c r="Q18" s="40">
        <v>4.9000000000000002E-2</v>
      </c>
      <c r="R18" s="26">
        <f>L18*Q18</f>
        <v>672.58301600000004</v>
      </c>
      <c r="S18" s="40">
        <v>0.21299999999999999</v>
      </c>
      <c r="T18" s="26">
        <f>L18*S18</f>
        <v>2923.6771920000001</v>
      </c>
      <c r="U18" s="40">
        <v>0.51800000000000002</v>
      </c>
      <c r="V18" s="26">
        <f>L18*U18</f>
        <v>7110.1633120000006</v>
      </c>
      <c r="W18" s="40">
        <v>0.4</v>
      </c>
      <c r="X18" s="26">
        <f>W18*L18</f>
        <v>5490.4736000000012</v>
      </c>
      <c r="Y18" s="48">
        <v>3.2599999999999999E-3</v>
      </c>
      <c r="Z18" s="18">
        <f>L18*Y18</f>
        <v>44.747359840000001</v>
      </c>
      <c r="AA18" s="28">
        <f>IF(J18&gt;0,(AC18+AM18)/J18,0)</f>
        <v>2.9300709908944831E-3</v>
      </c>
      <c r="AB18" s="48">
        <v>3.8000000000000002E-4</v>
      </c>
      <c r="AC18" s="38">
        <f>AB18*L18</f>
        <v>5.2159499200000008</v>
      </c>
      <c r="AD18" s="29">
        <v>0.22689999999999999</v>
      </c>
      <c r="AE18" s="42">
        <f>AH18*(1-AK18)*AD18</f>
        <v>39.774662399999997</v>
      </c>
      <c r="AF18" s="29">
        <f>IF(AND(AD18&gt;0,AB18&gt;0,Y18&gt;0),((Y18-AB18)*AD18)/((AD18-AB18)*Y18),0)</f>
        <v>0.88491759554269489</v>
      </c>
      <c r="AG18" s="30">
        <f t="shared" si="0"/>
        <v>0.87181685976429313</v>
      </c>
      <c r="AH18" s="44">
        <v>192</v>
      </c>
      <c r="AI18" s="168">
        <v>192.137</v>
      </c>
      <c r="AJ18" s="176"/>
      <c r="AK18" s="40">
        <v>8.6999999999999994E-2</v>
      </c>
      <c r="AL18" s="137">
        <v>0.21990000000000001</v>
      </c>
      <c r="AM18" s="42">
        <f>AH18*(1-AK18)*AL18</f>
        <v>38.547590399999997</v>
      </c>
      <c r="AN18" s="18">
        <v>1.7</v>
      </c>
      <c r="AO18" s="18"/>
      <c r="AP18" s="134">
        <f>AP17+AH18-AO18</f>
        <v>775.55999999999904</v>
      </c>
      <c r="AQ18" s="123"/>
      <c r="AR18" s="44"/>
      <c r="AS18" s="49"/>
      <c r="AT18" s="42"/>
      <c r="AU18" s="42"/>
      <c r="AV18" s="42"/>
      <c r="AW18" s="42"/>
    </row>
    <row r="19" spans="1:49" s="22" customFormat="1" ht="13.5" thickBot="1" x14ac:dyDescent="0.25">
      <c r="A19" s="198"/>
      <c r="B19" s="50" t="s">
        <v>38</v>
      </c>
      <c r="C19" s="51"/>
      <c r="D19" s="52">
        <f>SUM(D16:D18)</f>
        <v>41200</v>
      </c>
      <c r="E19" s="52"/>
      <c r="F19" s="52">
        <f>SUM(F16:F18)</f>
        <v>36173</v>
      </c>
      <c r="G19" s="53"/>
      <c r="H19" s="53"/>
      <c r="I19" s="52">
        <f>SUM(I16:I18)</f>
        <v>36607</v>
      </c>
      <c r="J19" s="52">
        <f>SUM(J16:J18)</f>
        <v>44574</v>
      </c>
      <c r="K19" s="21">
        <f>IF(J19&gt;0,(J16*K16+J17*K17+J18*K18)/J19,0)</f>
        <v>7.5360613810741689E-2</v>
      </c>
      <c r="L19" s="53">
        <f>L16+L17+L18</f>
        <v>41214.876000000004</v>
      </c>
      <c r="M19" s="54">
        <f>IF(L19&gt;0,N19/L19,0)</f>
        <v>0.71333658041334391</v>
      </c>
      <c r="N19" s="55">
        <f>N16+N17+N18</f>
        <v>29400.078708000001</v>
      </c>
      <c r="O19" s="21">
        <f>IF(L19&gt;0,P19/L19,0)</f>
        <v>0.25467143028648198</v>
      </c>
      <c r="P19" s="55">
        <f>P16+P17+P18</f>
        <v>10496.251420000001</v>
      </c>
      <c r="Q19" s="21">
        <f>IF(L19&gt;0,R19/L19,0)</f>
        <v>3.1991989300174044E-2</v>
      </c>
      <c r="R19" s="55">
        <f>R16+R17+R18</f>
        <v>1318.5458720000001</v>
      </c>
      <c r="S19" s="21">
        <f>IF(L19&gt;0,T19/L19,0)</f>
        <v>0.2086652764890036</v>
      </c>
      <c r="T19" s="55">
        <f>T16+T17+T18</f>
        <v>8600.1134959999999</v>
      </c>
      <c r="U19" s="21">
        <f>IF(L19&gt;0,V19/L19,0)</f>
        <v>0.51300143229837691</v>
      </c>
      <c r="V19" s="55">
        <f>V16+V17+V18</f>
        <v>21143.290420000001</v>
      </c>
      <c r="W19" s="21">
        <f>IF(L19&gt;0,X19/L19,0)</f>
        <v>0.4066696044408819</v>
      </c>
      <c r="X19" s="55">
        <f>X16+X17+X18</f>
        <v>16760.837319999999</v>
      </c>
      <c r="Y19" s="56">
        <f>IF(L19&gt;0,Z19/L19,0)</f>
        <v>3.2500215621175227E-3</v>
      </c>
      <c r="Z19" s="57">
        <f>SUM(Z16:Z18)</f>
        <v>133.94923568000002</v>
      </c>
      <c r="AA19" s="63">
        <f>IF(L19&gt;0,(AA16*L16+AA17*L17+AA18*L18)/L19,0)</f>
        <v>3.0958536571615547E-3</v>
      </c>
      <c r="AB19" s="56">
        <f>IF(J19&gt;0,(J16*AB16+J17*AB17+J18*AB18)/J19,0)</f>
        <v>3.5678108314263917E-4</v>
      </c>
      <c r="AC19" s="53">
        <f>SUM(AC16:AC18)</f>
        <v>14.700190840000001</v>
      </c>
      <c r="AD19" s="54">
        <f>IF(J19&gt;0,(J16*AD16+J17*AD17+J18*AD18)/J19,0)</f>
        <v>0.22208165746847941</v>
      </c>
      <c r="AE19" s="59">
        <f>SUM(AE16:AE18)</f>
        <v>125.04268019999999</v>
      </c>
      <c r="AF19" s="54">
        <f>IF(AND(Z19&gt;0),((Z16*AF16+Z17*AF17+Z18*AF18)/Z19),0)</f>
        <v>0.89168690698734443</v>
      </c>
      <c r="AG19" s="58">
        <f t="shared" si="0"/>
        <v>0.8861994147389517</v>
      </c>
      <c r="AH19" s="52">
        <f>SUM(AH16:AH18)</f>
        <v>619</v>
      </c>
      <c r="AI19" s="169">
        <f>SUM(AI16:AI18)</f>
        <v>619.476</v>
      </c>
      <c r="AJ19" s="177">
        <f>(AI19+AJ15)-AO19</f>
        <v>779.96399999999926</v>
      </c>
      <c r="AK19" s="21">
        <f>IF(AH19&gt;0,(AK16*AH16+AK17*AH17+AK18*AH18)/AH19,0)</f>
        <v>8.9759289176090468E-2</v>
      </c>
      <c r="AL19" s="54">
        <f>IF(J19&gt;0,(AL16*J16+AL17*J17+AL18*J18)/J19,0)</f>
        <v>0.21892576838515726</v>
      </c>
      <c r="AM19" s="59">
        <f>SUM(AM16:AM18)</f>
        <v>123.2830251</v>
      </c>
      <c r="AN19" s="57"/>
      <c r="AO19" s="57">
        <f>SUM(AO16:AO18)</f>
        <v>500.34</v>
      </c>
      <c r="AP19" s="124"/>
      <c r="AQ19" s="125">
        <f>AP18</f>
        <v>775.55999999999904</v>
      </c>
      <c r="AR19" s="52">
        <f>SUM(AR16:AR18)</f>
        <v>0</v>
      </c>
      <c r="AS19" s="60"/>
      <c r="AT19" s="59"/>
      <c r="AU19" s="59"/>
      <c r="AV19" s="59"/>
      <c r="AW19" s="59"/>
    </row>
    <row r="20" spans="1:49" x14ac:dyDescent="0.2">
      <c r="A20" s="196">
        <v>5</v>
      </c>
      <c r="B20" s="23">
        <v>1</v>
      </c>
      <c r="C20" s="11" t="s">
        <v>52</v>
      </c>
      <c r="D20" s="12">
        <v>17828</v>
      </c>
      <c r="E20" s="12">
        <v>0</v>
      </c>
      <c r="F20" s="12">
        <v>12251</v>
      </c>
      <c r="G20" s="13">
        <v>0.4</v>
      </c>
      <c r="H20" s="13">
        <v>3.4</v>
      </c>
      <c r="I20" s="12">
        <v>12708</v>
      </c>
      <c r="J20" s="12">
        <v>14965</v>
      </c>
      <c r="K20" s="14">
        <v>8.1000000000000003E-2</v>
      </c>
      <c r="L20" s="25">
        <f>J20*(1-K20)</f>
        <v>13752.835000000001</v>
      </c>
      <c r="M20" s="15">
        <v>0.76</v>
      </c>
      <c r="N20" s="26">
        <f>L20*M20</f>
        <v>10452.154600000002</v>
      </c>
      <c r="O20" s="14">
        <v>0.19700000000000001</v>
      </c>
      <c r="P20" s="26">
        <f>L20*O20</f>
        <v>2709.3084950000002</v>
      </c>
      <c r="Q20" s="16">
        <v>4.2999999999999997E-2</v>
      </c>
      <c r="R20" s="26">
        <f>L20*Q20</f>
        <v>591.37190499999997</v>
      </c>
      <c r="S20" s="16">
        <v>0.19900000000000001</v>
      </c>
      <c r="T20" s="26">
        <f>L20*S20</f>
        <v>2736.8141650000002</v>
      </c>
      <c r="U20" s="16">
        <v>0.53200000000000003</v>
      </c>
      <c r="V20" s="26">
        <f>L20*U20</f>
        <v>7316.5082200000006</v>
      </c>
      <c r="W20" s="16">
        <v>0.4</v>
      </c>
      <c r="X20" s="26">
        <f>W20*L20</f>
        <v>5501.1340000000009</v>
      </c>
      <c r="Y20" s="17">
        <v>3.31E-3</v>
      </c>
      <c r="Z20" s="61">
        <f>L20*Y20</f>
        <v>45.521883850000002</v>
      </c>
      <c r="AA20" s="28">
        <f>IF(J20&gt;0,(AC20+AM20)/J20,0)</f>
        <v>3.065352626127631E-3</v>
      </c>
      <c r="AB20" s="17">
        <v>4.2999999999999999E-4</v>
      </c>
      <c r="AC20" s="25">
        <f>AB20*L20</f>
        <v>5.9137190500000001</v>
      </c>
      <c r="AD20" s="141">
        <v>0.22989999999999999</v>
      </c>
      <c r="AE20" s="31">
        <f>AH20*(1-AK20)*AD20</f>
        <v>41.214173000000002</v>
      </c>
      <c r="AF20" s="29">
        <f>IF(AND(AD20&gt;0,AB20&gt;0,Y20&gt;0),((Y20-AB20)*AD20)/((AD20-AB20)*Y20),0)</f>
        <v>0.87172108274722659</v>
      </c>
      <c r="AG20" s="62">
        <f t="shared" si="0"/>
        <v>0.86138421121496245</v>
      </c>
      <c r="AH20" s="12">
        <v>197</v>
      </c>
      <c r="AI20" s="170">
        <v>197.38300000000001</v>
      </c>
      <c r="AJ20" s="174"/>
      <c r="AK20" s="14">
        <v>0.09</v>
      </c>
      <c r="AL20" s="135">
        <v>0.22289999999999999</v>
      </c>
      <c r="AM20" s="31">
        <f>AH20*(1-AK20)*AL20</f>
        <v>39.959282999999999</v>
      </c>
      <c r="AN20" s="19">
        <v>1.75</v>
      </c>
      <c r="AO20" s="19"/>
      <c r="AP20" s="119">
        <f>AP18+AH20-AO20</f>
        <v>972.55999999999904</v>
      </c>
      <c r="AQ20" s="120"/>
      <c r="AR20" s="12"/>
      <c r="AS20" s="32"/>
      <c r="AT20" s="20"/>
      <c r="AU20" s="20"/>
      <c r="AV20" s="20"/>
      <c r="AW20" s="20"/>
    </row>
    <row r="21" spans="1:49" x14ac:dyDescent="0.2">
      <c r="A21" s="197"/>
      <c r="B21" s="34">
        <v>2</v>
      </c>
      <c r="C21" s="11" t="s">
        <v>53</v>
      </c>
      <c r="D21" s="35">
        <v>19300</v>
      </c>
      <c r="E21" s="44">
        <v>1</v>
      </c>
      <c r="F21" s="35">
        <v>16063</v>
      </c>
      <c r="G21" s="36">
        <v>0.5</v>
      </c>
      <c r="H21" s="38">
        <v>2.9</v>
      </c>
      <c r="I21" s="35">
        <v>16084</v>
      </c>
      <c r="J21" s="35">
        <v>15107</v>
      </c>
      <c r="K21" s="40">
        <v>7.4999999999999997E-2</v>
      </c>
      <c r="L21" s="38">
        <f>J21*(1-K21)</f>
        <v>13973.975</v>
      </c>
      <c r="M21" s="39">
        <v>0.84599999999999997</v>
      </c>
      <c r="N21" s="26">
        <f>L21*M21</f>
        <v>11821.98285</v>
      </c>
      <c r="O21" s="37">
        <v>0.124</v>
      </c>
      <c r="P21" s="26">
        <f>L21*O21</f>
        <v>1732.7728999999999</v>
      </c>
      <c r="Q21" s="40">
        <v>0.03</v>
      </c>
      <c r="R21" s="26">
        <f>L21*Q21</f>
        <v>419.21924999999999</v>
      </c>
      <c r="S21" s="40">
        <v>0.214</v>
      </c>
      <c r="T21" s="26">
        <f>L21*S21</f>
        <v>2990.4306500000002</v>
      </c>
      <c r="U21" s="40">
        <v>0.51900000000000002</v>
      </c>
      <c r="V21" s="26">
        <f>L21*U21</f>
        <v>7252.4930250000007</v>
      </c>
      <c r="W21" s="40">
        <v>0.4</v>
      </c>
      <c r="X21" s="26">
        <f>W21*L21</f>
        <v>5589.59</v>
      </c>
      <c r="Y21" s="41">
        <v>3.31E-3</v>
      </c>
      <c r="Z21" s="18">
        <f>L21*Y21</f>
        <v>46.253857250000003</v>
      </c>
      <c r="AA21" s="28">
        <f>IF(J21&gt;0,(AC21+AM21)/J21,0)</f>
        <v>3.0409595353147545E-3</v>
      </c>
      <c r="AB21" s="41">
        <v>4.6000000000000001E-4</v>
      </c>
      <c r="AC21" s="38">
        <f>AB21*L21</f>
        <v>6.4280284999999999</v>
      </c>
      <c r="AD21" s="29">
        <v>0.22270000000000001</v>
      </c>
      <c r="AE21" s="42">
        <f>AH21*(1-AK21)*AD21</f>
        <v>39.142642800000004</v>
      </c>
      <c r="AF21" s="29">
        <f>IF(AND(AD21&gt;0,AB21&gt;0,Y21&gt;0),((Y21-AB21)*AD21)/((AD21-AB21)*Y21),0)</f>
        <v>0.86280937404161739</v>
      </c>
      <c r="AG21" s="30">
        <f t="shared" si="0"/>
        <v>0.85047224644386044</v>
      </c>
      <c r="AH21" s="35">
        <v>194</v>
      </c>
      <c r="AI21" s="167">
        <v>194.155</v>
      </c>
      <c r="AJ21" s="175"/>
      <c r="AK21" s="40">
        <v>9.4E-2</v>
      </c>
      <c r="AL21" s="39">
        <v>0.2248</v>
      </c>
      <c r="AM21" s="42">
        <f>AH21*(1-AK21)*AL21</f>
        <v>39.511747200000002</v>
      </c>
      <c r="AN21" s="18">
        <v>1.75</v>
      </c>
      <c r="AO21" s="18"/>
      <c r="AP21" s="122">
        <f>AP20+AH21-AO21</f>
        <v>1166.559999999999</v>
      </c>
      <c r="AQ21" s="123"/>
      <c r="AR21" s="44"/>
      <c r="AS21" s="49"/>
      <c r="AT21" s="42"/>
      <c r="AU21" s="42"/>
      <c r="AV21" s="42"/>
      <c r="AW21" s="42"/>
    </row>
    <row r="22" spans="1:49" x14ac:dyDescent="0.2">
      <c r="A22" s="197"/>
      <c r="B22" s="34">
        <v>3</v>
      </c>
      <c r="C22" s="11" t="s">
        <v>50</v>
      </c>
      <c r="D22" s="44">
        <v>15382</v>
      </c>
      <c r="E22" s="44">
        <v>4</v>
      </c>
      <c r="F22" s="44">
        <v>14776</v>
      </c>
      <c r="G22" s="38">
        <v>0.4</v>
      </c>
      <c r="H22" s="38">
        <v>2.7</v>
      </c>
      <c r="I22" s="44">
        <v>15089</v>
      </c>
      <c r="J22" s="44">
        <v>15148</v>
      </c>
      <c r="K22" s="40">
        <v>7.4999999999999997E-2</v>
      </c>
      <c r="L22" s="38">
        <f>J22*(1-K22)</f>
        <v>14011.900000000001</v>
      </c>
      <c r="M22" s="29">
        <v>0.83499999999999996</v>
      </c>
      <c r="N22" s="26">
        <f>L22*M22</f>
        <v>11699.936500000002</v>
      </c>
      <c r="O22" s="40">
        <v>9.4E-2</v>
      </c>
      <c r="P22" s="26">
        <f>L22*O22</f>
        <v>1317.1186000000002</v>
      </c>
      <c r="Q22" s="40">
        <v>7.0999999999999994E-2</v>
      </c>
      <c r="R22" s="26">
        <f>L22*Q22</f>
        <v>994.84490000000005</v>
      </c>
      <c r="S22" s="40">
        <v>0.216</v>
      </c>
      <c r="T22" s="26">
        <f>L22*S22</f>
        <v>3026.5704000000001</v>
      </c>
      <c r="U22" s="40">
        <v>0.50700000000000001</v>
      </c>
      <c r="V22" s="26">
        <f>L22*U22</f>
        <v>7104.033300000001</v>
      </c>
      <c r="W22" s="40">
        <v>0.4</v>
      </c>
      <c r="X22" s="26">
        <f>W22*L22</f>
        <v>5604.7600000000011</v>
      </c>
      <c r="Y22" s="48">
        <v>3.1700000000000001E-3</v>
      </c>
      <c r="Z22" s="18">
        <f>L22*Y22</f>
        <v>44.417723000000002</v>
      </c>
      <c r="AA22" s="28">
        <f>IF(J22&gt;0,(AC22+AM22)/J22,0)</f>
        <v>3.2105473989965673E-3</v>
      </c>
      <c r="AB22" s="48">
        <v>4.0999999999999999E-4</v>
      </c>
      <c r="AC22" s="38">
        <f>AB22*L22</f>
        <v>5.7448790000000001</v>
      </c>
      <c r="AD22" s="29">
        <v>0.21990000000000001</v>
      </c>
      <c r="AE22" s="42">
        <f>AH22*(1-AK22)*AD22</f>
        <v>41.991004500000003</v>
      </c>
      <c r="AF22" s="29">
        <f>IF(AND(AD22&gt;0,AB22&gt;0,Y22&gt;0),((Y22-AB22)*AD22)/((AD22-AB22)*Y22),0)</f>
        <v>0.87228882900753735</v>
      </c>
      <c r="AG22" s="30">
        <f t="shared" si="0"/>
        <v>0.87389118053386083</v>
      </c>
      <c r="AH22" s="44">
        <v>211</v>
      </c>
      <c r="AI22" s="168">
        <v>211.04</v>
      </c>
      <c r="AJ22" s="176"/>
      <c r="AK22" s="40">
        <v>9.5000000000000001E-2</v>
      </c>
      <c r="AL22" s="29">
        <v>0.22459999999999999</v>
      </c>
      <c r="AM22" s="42">
        <f>AH22*(1-AK22)*AL22</f>
        <v>42.888493000000004</v>
      </c>
      <c r="AN22" s="18">
        <v>1.7</v>
      </c>
      <c r="AO22" s="18"/>
      <c r="AP22" s="122">
        <f>AP21+AH22-AO22</f>
        <v>1377.559999999999</v>
      </c>
      <c r="AQ22" s="123"/>
      <c r="AR22" s="44"/>
      <c r="AS22" s="49"/>
      <c r="AT22" s="42"/>
      <c r="AU22" s="42"/>
      <c r="AV22" s="42"/>
      <c r="AW22" s="42"/>
    </row>
    <row r="23" spans="1:49" s="22" customFormat="1" ht="13.5" thickBot="1" x14ac:dyDescent="0.25">
      <c r="A23" s="198"/>
      <c r="B23" s="50" t="s">
        <v>38</v>
      </c>
      <c r="C23" s="51"/>
      <c r="D23" s="52">
        <f>SUM(D20:D22)</f>
        <v>52510</v>
      </c>
      <c r="E23" s="52"/>
      <c r="F23" s="52">
        <f>SUM(F20:F22)</f>
        <v>43090</v>
      </c>
      <c r="G23" s="53"/>
      <c r="H23" s="53"/>
      <c r="I23" s="52">
        <f>SUM(I20:I22)</f>
        <v>43881</v>
      </c>
      <c r="J23" s="52">
        <f>SUM(J20:J22)</f>
        <v>45220</v>
      </c>
      <c r="K23" s="21">
        <f>IF(J23&gt;0,(J20*K20+J21*K21+J22*K22)/J23,0)</f>
        <v>7.6985625829279064E-2</v>
      </c>
      <c r="L23" s="53">
        <f>L20+L21+L22</f>
        <v>41738.710000000006</v>
      </c>
      <c r="M23" s="54">
        <f>IF(L23&gt;0,N23/L23,0)</f>
        <v>0.81397038744129846</v>
      </c>
      <c r="N23" s="55">
        <f>N20+N21+N22</f>
        <v>33974.073950000005</v>
      </c>
      <c r="O23" s="21">
        <f>IF(L23&gt;0,P23/L23,0)</f>
        <v>0.13798222309697641</v>
      </c>
      <c r="P23" s="55">
        <f>P20+P21+P22</f>
        <v>5759.1999950000009</v>
      </c>
      <c r="Q23" s="21">
        <f>IF(L23&gt;0,R23/L23,0)</f>
        <v>4.8047389461725092E-2</v>
      </c>
      <c r="R23" s="55">
        <f>R20+R21+R22</f>
        <v>2005.4360550000001</v>
      </c>
      <c r="S23" s="21">
        <f>IF(L23&gt;0,T23/L23,0)</f>
        <v>0.20972893544146426</v>
      </c>
      <c r="T23" s="55">
        <f>T20+T21+T22</f>
        <v>8753.8152150000005</v>
      </c>
      <c r="U23" s="21">
        <f>IF(L23&gt;0,V23/L23,0)</f>
        <v>0.51925501638646709</v>
      </c>
      <c r="V23" s="55">
        <f>V20+V21+V22</f>
        <v>21673.034545000002</v>
      </c>
      <c r="W23" s="21">
        <f>IF(L23&gt;0,X23/L23,0)</f>
        <v>0.4</v>
      </c>
      <c r="X23" s="55">
        <f>X20+X21+X22</f>
        <v>16695.484000000004</v>
      </c>
      <c r="Y23" s="56">
        <f>IF(L23&gt;0,Z23/L23,0)</f>
        <v>3.2630012786691296E-3</v>
      </c>
      <c r="Z23" s="57">
        <f>SUM(Z20:Z22)</f>
        <v>136.1934641</v>
      </c>
      <c r="AA23" s="63">
        <f>IF(L23&gt;0,(AA20*L20+AA21*L21+AA22*L22)/L23,0)</f>
        <v>3.1059285374763611E-3</v>
      </c>
      <c r="AB23" s="56">
        <f>IF(J23&gt;0,(J20*AB20+J21*AB21+J22*AB22)/J23,0)</f>
        <v>4.3332264484741265E-4</v>
      </c>
      <c r="AC23" s="53">
        <f>SUM(AC20:AC22)</f>
        <v>18.086626550000002</v>
      </c>
      <c r="AD23" s="54">
        <f>IF(J23&gt;0,(J20*AD20+J21*AD21+J22*AD22)/J23,0)</f>
        <v>0.22414479433878814</v>
      </c>
      <c r="AE23" s="59">
        <f>SUM(AE20:AE22)</f>
        <v>122.34782030000001</v>
      </c>
      <c r="AF23" s="54">
        <f>IF(AND(Z23&gt;0),((Z20*AF20+Z21*AF21+Z22*AF22)/Z23),0)</f>
        <v>0.86887966220803003</v>
      </c>
      <c r="AG23" s="58">
        <f t="shared" si="0"/>
        <v>0.86215235141631175</v>
      </c>
      <c r="AH23" s="52">
        <f>SUM(AH20:AH22)</f>
        <v>602</v>
      </c>
      <c r="AI23" s="169">
        <f>SUM(AI20:AI22)</f>
        <v>602.57799999999997</v>
      </c>
      <c r="AJ23" s="177">
        <f>(AI23+AJ19)-AO23</f>
        <v>1382.5419999999992</v>
      </c>
      <c r="AK23" s="21">
        <f>IF(AH23&gt;0,(AK20*AH20+AK21*AH21+AK22*AH22)/AH23,0)</f>
        <v>9.3041528239202656E-2</v>
      </c>
      <c r="AL23" s="54">
        <f>IF(J23&gt;0,(AL20*J20+AL21*J21+AL22*J22)/J23,0)</f>
        <v>0.22410422158337018</v>
      </c>
      <c r="AM23" s="59">
        <f>SUM(AM20:AM22)</f>
        <v>122.35952320000001</v>
      </c>
      <c r="AN23" s="57"/>
      <c r="AO23" s="57">
        <f>SUM(AO20:AO22)</f>
        <v>0</v>
      </c>
      <c r="AP23" s="124"/>
      <c r="AQ23" s="125">
        <f>AP22</f>
        <v>1377.559999999999</v>
      </c>
      <c r="AR23" s="52">
        <f>SUM(AR20:AR22)</f>
        <v>0</v>
      </c>
      <c r="AS23" s="60"/>
      <c r="AT23" s="59"/>
      <c r="AU23" s="59"/>
      <c r="AV23" s="59"/>
      <c r="AW23" s="59"/>
    </row>
    <row r="24" spans="1:49" x14ac:dyDescent="0.2">
      <c r="A24" s="196">
        <v>6</v>
      </c>
      <c r="B24" s="23">
        <v>1</v>
      </c>
      <c r="C24" s="24" t="s">
        <v>51</v>
      </c>
      <c r="D24" s="12">
        <v>10265</v>
      </c>
      <c r="E24" s="12">
        <v>0</v>
      </c>
      <c r="F24" s="12">
        <v>10458</v>
      </c>
      <c r="G24" s="13">
        <v>0.3</v>
      </c>
      <c r="H24" s="13">
        <v>3.2</v>
      </c>
      <c r="I24" s="12">
        <v>11221</v>
      </c>
      <c r="J24" s="12">
        <v>15185</v>
      </c>
      <c r="K24" s="14">
        <v>8.1000000000000003E-2</v>
      </c>
      <c r="L24" s="25">
        <f>J24*(1-K24)</f>
        <v>13955.015000000001</v>
      </c>
      <c r="M24" s="15">
        <v>0.75900000000000001</v>
      </c>
      <c r="N24" s="26">
        <f>L24*M24</f>
        <v>10591.856385000001</v>
      </c>
      <c r="O24" s="14">
        <v>0.20499999999999999</v>
      </c>
      <c r="P24" s="26">
        <f>L24*O24</f>
        <v>2860.7780750000002</v>
      </c>
      <c r="Q24" s="16">
        <v>3.5999999999999997E-2</v>
      </c>
      <c r="R24" s="26">
        <f>L24*Q24</f>
        <v>502.38054</v>
      </c>
      <c r="S24" s="16">
        <v>0.2</v>
      </c>
      <c r="T24" s="26">
        <f>L24*S24</f>
        <v>2791.0030000000006</v>
      </c>
      <c r="U24" s="16">
        <v>0.53200000000000003</v>
      </c>
      <c r="V24" s="26">
        <f>L24*U24</f>
        <v>7424.0679800000007</v>
      </c>
      <c r="W24" s="16">
        <v>0.4</v>
      </c>
      <c r="X24" s="26">
        <f>W24*L24</f>
        <v>5582.0060000000012</v>
      </c>
      <c r="Y24" s="17">
        <v>3.14E-3</v>
      </c>
      <c r="Z24" s="61">
        <f>L24*Y24</f>
        <v>43.818747100000003</v>
      </c>
      <c r="AA24" s="28">
        <f>IF(J24&gt;0,(AC24+AM24)/J24,0)</f>
        <v>3.0367912874547254E-3</v>
      </c>
      <c r="AB24" s="17">
        <v>3.8000000000000002E-4</v>
      </c>
      <c r="AC24" s="25">
        <f>AB24*L24</f>
        <v>5.3029057000000011</v>
      </c>
      <c r="AD24" s="141">
        <v>0.2235</v>
      </c>
      <c r="AE24" s="31">
        <f>AH24*(1-AK24)*AD24</f>
        <v>40.270230000000005</v>
      </c>
      <c r="AF24" s="29">
        <f>IF(AND(AD24&gt;0,AB24&gt;0,Y24&gt;0),((Y24-AB24)*AD24)/((AD24-AB24)*Y24),0)</f>
        <v>0.88047790112658242</v>
      </c>
      <c r="AG24" s="62">
        <f t="shared" si="0"/>
        <v>0.87633815960596051</v>
      </c>
      <c r="AH24" s="12">
        <v>198</v>
      </c>
      <c r="AI24" s="170">
        <v>198.96600000000001</v>
      </c>
      <c r="AJ24" s="174"/>
      <c r="AK24" s="14">
        <v>0.09</v>
      </c>
      <c r="AL24" s="15">
        <v>0.22650000000000001</v>
      </c>
      <c r="AM24" s="31">
        <f>AH24*(1-AK24)*AL24</f>
        <v>40.810770000000005</v>
      </c>
      <c r="AN24" s="19">
        <v>1.7</v>
      </c>
      <c r="AO24" s="19"/>
      <c r="AP24" s="119">
        <f>AP22+AH24-AO24</f>
        <v>1575.559999999999</v>
      </c>
      <c r="AQ24" s="120"/>
      <c r="AR24" s="12"/>
      <c r="AS24" s="32"/>
      <c r="AT24" s="20"/>
      <c r="AU24" s="20"/>
      <c r="AV24" s="20"/>
      <c r="AW24" s="20"/>
    </row>
    <row r="25" spans="1:49" x14ac:dyDescent="0.2">
      <c r="A25" s="197"/>
      <c r="B25" s="34">
        <v>2</v>
      </c>
      <c r="C25" s="11" t="s">
        <v>53</v>
      </c>
      <c r="D25" s="35">
        <v>18272</v>
      </c>
      <c r="E25" s="44">
        <v>2</v>
      </c>
      <c r="F25" s="35">
        <v>14180</v>
      </c>
      <c r="G25" s="36">
        <v>0.4</v>
      </c>
      <c r="H25" s="38">
        <v>3.5</v>
      </c>
      <c r="I25" s="35">
        <v>14389</v>
      </c>
      <c r="J25" s="35">
        <v>15010</v>
      </c>
      <c r="K25" s="40">
        <v>7.8E-2</v>
      </c>
      <c r="L25" s="38">
        <f>J25*(1-K25)</f>
        <v>13839.220000000001</v>
      </c>
      <c r="M25" s="39">
        <v>0.82899999999999996</v>
      </c>
      <c r="N25" s="26">
        <f>L25*M25</f>
        <v>11472.713380000001</v>
      </c>
      <c r="O25" s="37">
        <v>0.15</v>
      </c>
      <c r="P25" s="26">
        <f>L25*O25</f>
        <v>2075.8830000000003</v>
      </c>
      <c r="Q25" s="40">
        <v>2.1000000000000001E-2</v>
      </c>
      <c r="R25" s="26">
        <f>L25*Q25</f>
        <v>290.62362000000002</v>
      </c>
      <c r="S25" s="40">
        <v>0.19800000000000001</v>
      </c>
      <c r="T25" s="26">
        <f>L25*S25</f>
        <v>2740.1655600000004</v>
      </c>
      <c r="U25" s="40">
        <v>0.53500000000000003</v>
      </c>
      <c r="V25" s="26">
        <f>L25*U25</f>
        <v>7403.9827000000014</v>
      </c>
      <c r="W25" s="40">
        <v>0.41</v>
      </c>
      <c r="X25" s="26">
        <f>W25*L25</f>
        <v>5674.0802000000003</v>
      </c>
      <c r="Y25" s="41">
        <v>3.1800000000000001E-3</v>
      </c>
      <c r="Z25" s="18">
        <f>L25*Y25</f>
        <v>44.008719600000006</v>
      </c>
      <c r="AA25" s="28">
        <f>IF(J25&gt;0,(AC25+AM25)/J25,0)</f>
        <v>2.9495115856095939E-3</v>
      </c>
      <c r="AB25" s="41">
        <v>3.6999999999999999E-4</v>
      </c>
      <c r="AC25" s="38">
        <f>AB25*L25</f>
        <v>5.1205114000000007</v>
      </c>
      <c r="AD25" s="29">
        <v>0.21779999999999999</v>
      </c>
      <c r="AE25" s="42">
        <f>AH25*(1-AK25)*AD25</f>
        <v>37.647819000000005</v>
      </c>
      <c r="AF25" s="29">
        <f>IF(AND(AD25&gt;0,AB25&gt;0,Y25&gt;0),((Y25-AB25)*AD25)/((AD25-AB25)*Y25),0)</f>
        <v>0.88515149963683815</v>
      </c>
      <c r="AG25" s="30">
        <f t="shared" si="0"/>
        <v>0.87598647334944735</v>
      </c>
      <c r="AH25" s="35">
        <v>191</v>
      </c>
      <c r="AI25" s="167">
        <v>191.089</v>
      </c>
      <c r="AJ25" s="175"/>
      <c r="AK25" s="40">
        <v>9.5000000000000001E-2</v>
      </c>
      <c r="AL25" s="39">
        <v>0.22650000000000001</v>
      </c>
      <c r="AM25" s="42">
        <f>AH25*(1-AK25)*AL25</f>
        <v>39.151657500000006</v>
      </c>
      <c r="AN25" s="18">
        <v>1.7</v>
      </c>
      <c r="AO25" s="18"/>
      <c r="AP25" s="122">
        <f>AP24+AH25-AO25</f>
        <v>1766.559999999999</v>
      </c>
      <c r="AQ25" s="123"/>
      <c r="AR25" s="44"/>
      <c r="AS25" s="49"/>
      <c r="AT25" s="42"/>
      <c r="AU25" s="42"/>
      <c r="AV25" s="42"/>
      <c r="AW25" s="42"/>
    </row>
    <row r="26" spans="1:49" x14ac:dyDescent="0.2">
      <c r="A26" s="197"/>
      <c r="B26" s="34">
        <v>3</v>
      </c>
      <c r="C26" s="11" t="s">
        <v>50</v>
      </c>
      <c r="D26" s="44">
        <v>5606</v>
      </c>
      <c r="E26" s="44">
        <v>2</v>
      </c>
      <c r="F26" s="44">
        <v>6464</v>
      </c>
      <c r="G26" s="38">
        <v>0.6</v>
      </c>
      <c r="H26" s="38">
        <v>3.3</v>
      </c>
      <c r="I26" s="44">
        <v>7074</v>
      </c>
      <c r="J26" s="44">
        <v>14772</v>
      </c>
      <c r="K26" s="40">
        <v>7.8E-2</v>
      </c>
      <c r="L26" s="38">
        <f>J26*(1-K26)</f>
        <v>13619.784000000001</v>
      </c>
      <c r="M26" s="29">
        <v>0.84</v>
      </c>
      <c r="N26" s="26">
        <f>L26*M26</f>
        <v>11440.618560000001</v>
      </c>
      <c r="O26" s="40">
        <v>0.106</v>
      </c>
      <c r="P26" s="26">
        <f>L26*O26</f>
        <v>1443.6971040000001</v>
      </c>
      <c r="Q26" s="40">
        <v>5.3999999999999999E-2</v>
      </c>
      <c r="R26" s="26">
        <f>L26*Q26</f>
        <v>735.46833600000002</v>
      </c>
      <c r="S26" s="40">
        <v>0.193</v>
      </c>
      <c r="T26" s="26">
        <f>L26*S26</f>
        <v>2628.6183120000005</v>
      </c>
      <c r="U26" s="40">
        <v>0.52900000000000003</v>
      </c>
      <c r="V26" s="26">
        <f>L26*U26</f>
        <v>7204.8657360000016</v>
      </c>
      <c r="W26" s="40">
        <v>0.41</v>
      </c>
      <c r="X26" s="26">
        <f>W26*L26</f>
        <v>5584.1114400000006</v>
      </c>
      <c r="Y26" s="48">
        <v>3.14E-3</v>
      </c>
      <c r="Z26" s="18">
        <f>L26*Y26</f>
        <v>42.766121760000004</v>
      </c>
      <c r="AA26" s="28">
        <f>IF(J26&gt;0,(AC26+AM26)/J26,0)</f>
        <v>3.0997487408610884E-3</v>
      </c>
      <c r="AB26" s="48">
        <v>3.5E-4</v>
      </c>
      <c r="AC26" s="38">
        <f>AB26*L26</f>
        <v>4.7669244000000006</v>
      </c>
      <c r="AD26" s="29">
        <v>0.21560000000000001</v>
      </c>
      <c r="AE26" s="42">
        <f>AH26*(1-AK26)*AD26</f>
        <v>39.413836000000003</v>
      </c>
      <c r="AF26" s="29">
        <f>IF(AND(AD26&gt;0,AB26&gt;0,Y26&gt;0),((Y26-AB26)*AD26)/((AD26-AB26)*Y26),0)</f>
        <v>0.88997980425664114</v>
      </c>
      <c r="AG26" s="30">
        <f t="shared" si="0"/>
        <v>0.88847338758218208</v>
      </c>
      <c r="AH26" s="44">
        <v>202</v>
      </c>
      <c r="AI26" s="168">
        <v>202.25</v>
      </c>
      <c r="AJ26" s="176"/>
      <c r="AK26" s="40">
        <v>9.5000000000000001E-2</v>
      </c>
      <c r="AL26" s="29">
        <v>0.22439999999999999</v>
      </c>
      <c r="AM26" s="42">
        <f>AH26*(1-AK26)*AL26</f>
        <v>41.022563999999996</v>
      </c>
      <c r="AN26" s="18">
        <v>1.7</v>
      </c>
      <c r="AO26" s="18"/>
      <c r="AP26" s="122">
        <f>AP25+AH26-AO26</f>
        <v>1968.559999999999</v>
      </c>
      <c r="AQ26" s="123"/>
      <c r="AR26" s="44"/>
      <c r="AS26" s="49"/>
      <c r="AT26" s="42"/>
      <c r="AU26" s="42"/>
      <c r="AV26" s="42"/>
      <c r="AW26" s="42"/>
    </row>
    <row r="27" spans="1:49" s="22" customFormat="1" ht="13.5" thickBot="1" x14ac:dyDescent="0.25">
      <c r="A27" s="198"/>
      <c r="B27" s="50" t="s">
        <v>38</v>
      </c>
      <c r="C27" s="51"/>
      <c r="D27" s="52">
        <f>SUM(D24:D26)</f>
        <v>34143</v>
      </c>
      <c r="E27" s="52"/>
      <c r="F27" s="52">
        <f>SUM(F24:F26)</f>
        <v>31102</v>
      </c>
      <c r="G27" s="53"/>
      <c r="H27" s="53"/>
      <c r="I27" s="52">
        <f>SUM(I24:I26)</f>
        <v>32684</v>
      </c>
      <c r="J27" s="52">
        <f>SUM(J24:J26)</f>
        <v>44967</v>
      </c>
      <c r="K27" s="21">
        <f>IF(J27&gt;0,(J24*K24+J25*K25+J26*K26)/J27,0)</f>
        <v>7.9013076255921008E-2</v>
      </c>
      <c r="L27" s="53">
        <f>L24+L25+L26</f>
        <v>41414.019</v>
      </c>
      <c r="M27" s="54">
        <f>IF(L27&gt;0,N27/L27,0)</f>
        <v>0.80903010946607246</v>
      </c>
      <c r="N27" s="55">
        <f>N24+N25+N26</f>
        <v>33505.188325000003</v>
      </c>
      <c r="O27" s="21">
        <f>IF(L27&gt;0,P27/L27,0)</f>
        <v>0.15406276263600496</v>
      </c>
      <c r="P27" s="55">
        <f>P24+P25+P26</f>
        <v>6380.3581789999998</v>
      </c>
      <c r="Q27" s="21">
        <f>IF(L27&gt;0,R27/L27,0)</f>
        <v>3.6907127897922679E-2</v>
      </c>
      <c r="R27" s="55">
        <f>R24+R25+R26</f>
        <v>1528.4724959999999</v>
      </c>
      <c r="S27" s="21">
        <f>IF(L27&gt;0,T27/L27,0)</f>
        <v>0.19702958247061222</v>
      </c>
      <c r="T27" s="55">
        <f>T24+T25+T26</f>
        <v>8159.7868720000015</v>
      </c>
      <c r="U27" s="21">
        <f>IF(L27&gt;0,V27/L27,0)</f>
        <v>0.5320158957767418</v>
      </c>
      <c r="V27" s="55">
        <f>V24+V25+V26</f>
        <v>22032.916416000004</v>
      </c>
      <c r="W27" s="21">
        <f>IF(L27&gt;0,X27/L27,0)</f>
        <v>0.40663036446667977</v>
      </c>
      <c r="X27" s="55">
        <f>X24+X25+X26</f>
        <v>16840.197640000002</v>
      </c>
      <c r="Y27" s="56">
        <f>IF(L27&gt;0,Z27/L27,0)</f>
        <v>3.1533667007783042E-3</v>
      </c>
      <c r="Z27" s="57">
        <f>SUM(Z24:Z26)</f>
        <v>130.59358846000001</v>
      </c>
      <c r="AA27" s="63">
        <f>IF(L27&gt;0,(AA24*L24+AA25*L25+AA26*L26)/L27,0)</f>
        <v>3.0283299961517867E-3</v>
      </c>
      <c r="AB27" s="56">
        <f>IF(J27&gt;0,(J24*AB24+J25*AB25+J26*AB26)/J27,0)</f>
        <v>3.6680676940867751E-4</v>
      </c>
      <c r="AC27" s="53">
        <f>SUM(AC24:AC26)</f>
        <v>15.190341500000002</v>
      </c>
      <c r="AD27" s="54">
        <f>IF(J27&gt;0,(J24*AD24+J25*AD25+J26*AD26)/J27,0)</f>
        <v>0.21900212822736673</v>
      </c>
      <c r="AE27" s="59">
        <f>SUM(AE24:AE26)</f>
        <v>117.33188500000001</v>
      </c>
      <c r="AF27" s="54">
        <f>IF(AND(Z27&gt;0),((Z24*AF24+Z25*AF25+Z26*AF26)/Z27),0)</f>
        <v>0.88516449133204333</v>
      </c>
      <c r="AG27" s="58">
        <f t="shared" si="0"/>
        <v>0.88030487169351468</v>
      </c>
      <c r="AH27" s="52">
        <f>SUM(AH24:AH26)</f>
        <v>591</v>
      </c>
      <c r="AI27" s="169">
        <f>SUM(AI24:AI26)</f>
        <v>592.30500000000006</v>
      </c>
      <c r="AJ27" s="177">
        <f>(AI27+AJ23)-AO27</f>
        <v>1974.8469999999993</v>
      </c>
      <c r="AK27" s="21">
        <f>IF(AH27&gt;0,(AK24*AH24+AK25*AH25+AK26*AH26)/AH27,0)</f>
        <v>9.33248730964467E-2</v>
      </c>
      <c r="AL27" s="54">
        <f>IF(J27&gt;0,(AL24*J24+AL25*J25+AL26*J26)/J27,0)</f>
        <v>0.22581013409833881</v>
      </c>
      <c r="AM27" s="59">
        <f>SUM(AM24:AM26)</f>
        <v>120.98499150000001</v>
      </c>
      <c r="AN27" s="57"/>
      <c r="AO27" s="57">
        <f>SUM(AO24:AO26)</f>
        <v>0</v>
      </c>
      <c r="AP27" s="124"/>
      <c r="AQ27" s="125">
        <f>AP26</f>
        <v>1968.559999999999</v>
      </c>
      <c r="AR27" s="52">
        <f>SUM(AR24:AR26)</f>
        <v>0</v>
      </c>
      <c r="AS27" s="60"/>
      <c r="AT27" s="59"/>
      <c r="AU27" s="59"/>
      <c r="AV27" s="59"/>
      <c r="AW27" s="59"/>
    </row>
    <row r="28" spans="1:49" x14ac:dyDescent="0.2">
      <c r="A28" s="196">
        <v>7</v>
      </c>
      <c r="B28" s="23">
        <v>1</v>
      </c>
      <c r="C28" s="24" t="s">
        <v>51</v>
      </c>
      <c r="D28" s="12">
        <v>14100</v>
      </c>
      <c r="E28" s="12">
        <v>0</v>
      </c>
      <c r="F28" s="12">
        <v>15452</v>
      </c>
      <c r="G28" s="13">
        <v>0.5</v>
      </c>
      <c r="H28" s="13">
        <v>3.2</v>
      </c>
      <c r="I28" s="12">
        <v>15813</v>
      </c>
      <c r="J28" s="12">
        <v>14813</v>
      </c>
      <c r="K28" s="14">
        <v>7.4999999999999997E-2</v>
      </c>
      <c r="L28" s="25">
        <f>J28*(1-K28)</f>
        <v>13702.025000000001</v>
      </c>
      <c r="M28" s="15">
        <v>0.76800000000000002</v>
      </c>
      <c r="N28" s="26">
        <f>L28*M28</f>
        <v>10523.155200000001</v>
      </c>
      <c r="O28" s="14">
        <v>0.189</v>
      </c>
      <c r="P28" s="26">
        <f>L28*O28</f>
        <v>2589.6827250000001</v>
      </c>
      <c r="Q28" s="16">
        <v>4.2999999999999997E-2</v>
      </c>
      <c r="R28" s="26">
        <f>L28*Q28</f>
        <v>589.18707500000005</v>
      </c>
      <c r="S28" s="16">
        <v>0.2</v>
      </c>
      <c r="T28" s="26">
        <f>L28*S28</f>
        <v>2740.4050000000007</v>
      </c>
      <c r="U28" s="16">
        <v>0.51900000000000002</v>
      </c>
      <c r="V28" s="26">
        <f>L28*U28</f>
        <v>7111.3509750000012</v>
      </c>
      <c r="W28" s="16">
        <v>0.4</v>
      </c>
      <c r="X28" s="26">
        <f>W28*L28</f>
        <v>5480.8100000000013</v>
      </c>
      <c r="Y28" s="17">
        <v>3.15E-3</v>
      </c>
      <c r="Z28" s="61">
        <f>L28*Y28</f>
        <v>43.161378750000004</v>
      </c>
      <c r="AA28" s="28">
        <f>IF(J28&gt;0,(AC28+AM28)/J28,0)</f>
        <v>3.0437880915412142E-3</v>
      </c>
      <c r="AB28" s="17">
        <v>3.6000000000000002E-4</v>
      </c>
      <c r="AC28" s="25">
        <f>AB28*L28</f>
        <v>4.932729000000001</v>
      </c>
      <c r="AD28" s="141">
        <v>0.223</v>
      </c>
      <c r="AE28" s="31">
        <f>AH28*(1-AK28)*AD28</f>
        <v>40.065072000000001</v>
      </c>
      <c r="AF28" s="29">
        <f>IF(AND(AD28&gt;0,AB28&gt;0,Y28&gt;0),((Y28-AB28)*AD28)/((AD28-AB28)*Y28),0)</f>
        <v>0.88714645038755713</v>
      </c>
      <c r="AG28" s="62">
        <f t="shared" si="0"/>
        <v>0.88314884778646907</v>
      </c>
      <c r="AH28" s="12">
        <v>197</v>
      </c>
      <c r="AI28" s="170">
        <v>197.31</v>
      </c>
      <c r="AJ28" s="174"/>
      <c r="AK28" s="14">
        <v>8.7999999999999995E-2</v>
      </c>
      <c r="AL28" s="15">
        <v>0.2235</v>
      </c>
      <c r="AM28" s="31">
        <f>AH28*(1-AK28)*AL28</f>
        <v>40.154904000000002</v>
      </c>
      <c r="AN28" s="19">
        <v>1.7</v>
      </c>
      <c r="AO28" s="19"/>
      <c r="AP28" s="119">
        <f>AP26+AH28-AO28</f>
        <v>2165.559999999999</v>
      </c>
      <c r="AQ28" s="120"/>
      <c r="AR28" s="12"/>
      <c r="AS28" s="32"/>
      <c r="AT28" s="20"/>
      <c r="AU28" s="20"/>
      <c r="AV28" s="20"/>
      <c r="AW28" s="20"/>
    </row>
    <row r="29" spans="1:49" x14ac:dyDescent="0.2">
      <c r="A29" s="197"/>
      <c r="B29" s="34">
        <v>2</v>
      </c>
      <c r="C29" s="11" t="s">
        <v>49</v>
      </c>
      <c r="D29" s="35">
        <v>17947</v>
      </c>
      <c r="E29" s="44">
        <v>4</v>
      </c>
      <c r="F29" s="35">
        <v>16544</v>
      </c>
      <c r="G29" s="38">
        <v>0.6</v>
      </c>
      <c r="H29" s="38">
        <v>2.4</v>
      </c>
      <c r="I29" s="35">
        <v>16854</v>
      </c>
      <c r="J29" s="35">
        <v>14904</v>
      </c>
      <c r="K29" s="40">
        <v>7.0999999999999994E-2</v>
      </c>
      <c r="L29" s="38">
        <f>J29*(1-K29)</f>
        <v>13845.816000000001</v>
      </c>
      <c r="M29" s="39">
        <v>0.80500000000000005</v>
      </c>
      <c r="N29" s="26">
        <f>L29*M29</f>
        <v>11145.881880000001</v>
      </c>
      <c r="O29" s="37">
        <v>0.155</v>
      </c>
      <c r="P29" s="26">
        <f>L29*O29</f>
        <v>2146.1014800000003</v>
      </c>
      <c r="Q29" s="40">
        <v>0.04</v>
      </c>
      <c r="R29" s="26">
        <f>L29*Q29</f>
        <v>553.83264000000008</v>
      </c>
      <c r="S29" s="40">
        <v>0.2</v>
      </c>
      <c r="T29" s="26">
        <f>L29*S29</f>
        <v>2769.1632000000004</v>
      </c>
      <c r="U29" s="40">
        <v>0.51100000000000001</v>
      </c>
      <c r="V29" s="26">
        <f>L29*U29</f>
        <v>7075.2119760000005</v>
      </c>
      <c r="W29" s="40">
        <v>0.41</v>
      </c>
      <c r="X29" s="26">
        <f>W29*L29</f>
        <v>5676.7845600000001</v>
      </c>
      <c r="Y29" s="41">
        <v>3.1099999999999999E-3</v>
      </c>
      <c r="Z29" s="18">
        <f>L29*Y29</f>
        <v>43.060487760000001</v>
      </c>
      <c r="AA29" s="28">
        <f>IF(J29&gt;0,(AC29+AM29)/J29,0)</f>
        <v>3.0795097101449275E-3</v>
      </c>
      <c r="AB29" s="41">
        <v>3.6999999999999999E-4</v>
      </c>
      <c r="AC29" s="38">
        <f>AB29*L29</f>
        <v>5.1229519200000002</v>
      </c>
      <c r="AD29" s="29">
        <v>0.21590000000000001</v>
      </c>
      <c r="AE29" s="42">
        <f>AH29*(1-AK29)*AD29</f>
        <v>38.9863584</v>
      </c>
      <c r="AF29" s="29">
        <f>IF(AND(AD29&gt;0,AB29&gt;0,Y29&gt;0),((Y29-AB29)*AD29)/((AD29-AB29)*Y29),0)</f>
        <v>0.88254139985137958</v>
      </c>
      <c r="AG29" s="30">
        <f t="shared" si="0"/>
        <v>0.88129511019793383</v>
      </c>
      <c r="AH29" s="35">
        <v>198</v>
      </c>
      <c r="AI29" s="167">
        <v>197.50299999999999</v>
      </c>
      <c r="AJ29" s="175"/>
      <c r="AK29" s="40">
        <v>8.7999999999999995E-2</v>
      </c>
      <c r="AL29" s="39">
        <v>0.2258</v>
      </c>
      <c r="AM29" s="42">
        <f>AH29*(1-AK29)*AL29</f>
        <v>40.774060800000001</v>
      </c>
      <c r="AN29" s="18">
        <v>1.66</v>
      </c>
      <c r="AO29" s="18"/>
      <c r="AP29" s="122">
        <f>AP28+AH29-AO29</f>
        <v>2363.559999999999</v>
      </c>
      <c r="AQ29" s="123"/>
      <c r="AR29" s="44"/>
      <c r="AS29" s="49"/>
      <c r="AT29" s="42"/>
      <c r="AU29" s="42"/>
      <c r="AV29" s="42"/>
      <c r="AW29" s="42"/>
    </row>
    <row r="30" spans="1:49" x14ac:dyDescent="0.2">
      <c r="A30" s="197"/>
      <c r="B30" s="34">
        <v>3</v>
      </c>
      <c r="C30" s="11" t="s">
        <v>50</v>
      </c>
      <c r="D30" s="44">
        <v>21734</v>
      </c>
      <c r="E30" s="44">
        <v>1</v>
      </c>
      <c r="F30" s="44">
        <v>16460</v>
      </c>
      <c r="G30" s="38">
        <v>0.5</v>
      </c>
      <c r="H30" s="38">
        <v>2.9</v>
      </c>
      <c r="I30" s="44">
        <v>16657</v>
      </c>
      <c r="J30" s="44">
        <v>14964</v>
      </c>
      <c r="K30" s="40">
        <v>7.2999999999999995E-2</v>
      </c>
      <c r="L30" s="38">
        <f>J30*(1-K30)</f>
        <v>13871.628000000001</v>
      </c>
      <c r="M30" s="29">
        <v>0.68500000000000005</v>
      </c>
      <c r="N30" s="26">
        <f>L30*M30</f>
        <v>9502.0651800000014</v>
      </c>
      <c r="O30" s="40">
        <v>0.27800000000000002</v>
      </c>
      <c r="P30" s="26">
        <f>L30*O30</f>
        <v>3856.3125840000007</v>
      </c>
      <c r="Q30" s="40">
        <v>3.6999999999999998E-2</v>
      </c>
      <c r="R30" s="26">
        <f>L30*Q30</f>
        <v>513.25023599999997</v>
      </c>
      <c r="S30" s="40">
        <v>0.224</v>
      </c>
      <c r="T30" s="26">
        <f>L30*S30</f>
        <v>3107.2446720000003</v>
      </c>
      <c r="U30" s="40">
        <v>0.47499999999999998</v>
      </c>
      <c r="V30" s="26">
        <f>L30*U30</f>
        <v>6589.0232999999998</v>
      </c>
      <c r="W30" s="40">
        <v>0.4</v>
      </c>
      <c r="X30" s="26">
        <f>W30*L30</f>
        <v>5548.6512000000002</v>
      </c>
      <c r="Y30" s="48">
        <v>3.16E-3</v>
      </c>
      <c r="Z30" s="18">
        <f>L30*Y30</f>
        <v>43.834344480000006</v>
      </c>
      <c r="AA30" s="28">
        <f>IF(J30&gt;0,(AC30+AM30)/J30,0)</f>
        <v>3.082957674418605E-3</v>
      </c>
      <c r="AB30" s="48">
        <v>3.8000000000000002E-4</v>
      </c>
      <c r="AC30" s="38">
        <f>AB30*L30</f>
        <v>5.2712186400000007</v>
      </c>
      <c r="AD30" s="29">
        <v>0.21820000000000001</v>
      </c>
      <c r="AE30" s="42">
        <f>AH30*(1-AK30)*AD30</f>
        <v>40.993670400000006</v>
      </c>
      <c r="AF30" s="29">
        <f>IF(AND(AD30&gt;0,AB30&gt;0,Y30&gt;0),((Y30-AB30)*AD30)/((AD30-AB30)*Y30),0)</f>
        <v>0.88128160634317743</v>
      </c>
      <c r="AG30" s="30">
        <f t="shared" si="0"/>
        <v>0.87827619911296251</v>
      </c>
      <c r="AH30" s="44">
        <v>206</v>
      </c>
      <c r="AI30" s="168">
        <v>205.98</v>
      </c>
      <c r="AJ30" s="176"/>
      <c r="AK30" s="40">
        <v>8.7999999999999995E-2</v>
      </c>
      <c r="AL30" s="29">
        <v>0.2175</v>
      </c>
      <c r="AM30" s="42">
        <f>AH30*(1-AK30)*AL30</f>
        <v>40.862160000000003</v>
      </c>
      <c r="AN30" s="18">
        <v>1.65</v>
      </c>
      <c r="AO30" s="18"/>
      <c r="AP30" s="122">
        <f>AP29+AH30-AO30</f>
        <v>2569.559999999999</v>
      </c>
      <c r="AQ30" s="123"/>
      <c r="AR30" s="44"/>
      <c r="AS30" s="49"/>
      <c r="AT30" s="42"/>
      <c r="AU30" s="42"/>
      <c r="AV30" s="42"/>
      <c r="AW30" s="42"/>
    </row>
    <row r="31" spans="1:49" s="22" customFormat="1" ht="13.5" thickBot="1" x14ac:dyDescent="0.25">
      <c r="A31" s="198"/>
      <c r="B31" s="50" t="s">
        <v>38</v>
      </c>
      <c r="C31" s="51"/>
      <c r="D31" s="52">
        <f>SUM(D28:D30)</f>
        <v>53781</v>
      </c>
      <c r="E31" s="52"/>
      <c r="F31" s="52">
        <f>SUM(F28:F30)</f>
        <v>48456</v>
      </c>
      <c r="G31" s="53"/>
      <c r="H31" s="53"/>
      <c r="I31" s="52">
        <f>SUM(I28:I30)</f>
        <v>49324</v>
      </c>
      <c r="J31" s="52">
        <f>SUM(J28:J30)</f>
        <v>44681</v>
      </c>
      <c r="K31" s="21">
        <f>IF(J31&gt;0,(J28*K28+J29*K29+J30*K30)/J31,0)</f>
        <v>7.2995926680244391E-2</v>
      </c>
      <c r="L31" s="53">
        <f>L28+L29+L30</f>
        <v>41419.468999999997</v>
      </c>
      <c r="M31" s="54">
        <f>IF(L31&gt;0,N31/L31,0)</f>
        <v>0.75257126690832288</v>
      </c>
      <c r="N31" s="55">
        <f>N28+N29+N30</f>
        <v>31171.102260000003</v>
      </c>
      <c r="O31" s="21">
        <f>IF(L31&gt;0,P31/L31,0)</f>
        <v>0.2074410173872582</v>
      </c>
      <c r="P31" s="55">
        <f>P28+P29+P30</f>
        <v>8592.0967890000011</v>
      </c>
      <c r="Q31" s="21">
        <f>IF(L31&gt;0,R31/L31,0)</f>
        <v>3.9987715704419106E-2</v>
      </c>
      <c r="R31" s="55">
        <f>R28+R29+R30</f>
        <v>1656.2699510000002</v>
      </c>
      <c r="S31" s="21">
        <f>IF(L31&gt;0,T31/L31,0)</f>
        <v>0.20803774360313509</v>
      </c>
      <c r="T31" s="55">
        <f>T28+T29+T30</f>
        <v>8616.8128720000022</v>
      </c>
      <c r="U31" s="21">
        <f>IF(L31&gt;0,V31/L31,0)</f>
        <v>0.50158987434146007</v>
      </c>
      <c r="V31" s="55">
        <f>V28+V29+V30</f>
        <v>20775.586251000001</v>
      </c>
      <c r="W31" s="21">
        <f>IF(L31&gt;0,X31/L31,0)</f>
        <v>0.40334282798265719</v>
      </c>
      <c r="X31" s="55">
        <f>X28+X29+X30</f>
        <v>16706.245760000002</v>
      </c>
      <c r="Y31" s="56">
        <f>IF(L31&gt;0,Z31/L31,0)</f>
        <v>3.1399777479040117E-3</v>
      </c>
      <c r="Z31" s="57">
        <f>SUM(Z28:Z30)</f>
        <v>130.05621099000001</v>
      </c>
      <c r="AA31" s="63">
        <f>IF(L31&gt;0,(AA28*L28+AA29*L29+AA30*L30)/L31,0)</f>
        <v>3.0688473418420703E-3</v>
      </c>
      <c r="AB31" s="56">
        <f>IF(J31&gt;0,(J28*AB28+J29*AB29+J30*AB30)/J31,0)</f>
        <v>3.7003379512544484E-4</v>
      </c>
      <c r="AC31" s="53">
        <f>SUM(AC28:AC30)</f>
        <v>15.326899560000001</v>
      </c>
      <c r="AD31" s="54">
        <f>IF(J31&gt;0,(J28*AD28+J29*AD29+J30*AD30)/J31,0)</f>
        <v>0.21902413553859582</v>
      </c>
      <c r="AE31" s="59">
        <f>SUM(AE28:AE30)</f>
        <v>120.0451008</v>
      </c>
      <c r="AF31" s="54">
        <f>IF(AND(Z31&gt;0),((Z28*AF28+Z29*AF29+Z30*AF30)/Z31),0)</f>
        <v>0.88364506192680081</v>
      </c>
      <c r="AG31" s="58">
        <f t="shared" si="0"/>
        <v>0.88088912719154422</v>
      </c>
      <c r="AH31" s="52">
        <f>SUM(AH28:AH30)</f>
        <v>601</v>
      </c>
      <c r="AI31" s="169">
        <f>SUM(AI28:AI30)</f>
        <v>600.79300000000001</v>
      </c>
      <c r="AJ31" s="177">
        <f>(AI31+AJ27)-AO31</f>
        <v>2575.6399999999994</v>
      </c>
      <c r="AK31" s="21">
        <f>IF(AH31&gt;0,(AK28*AH28+AK29*AH29+AK30*AH30)/AH31,0)</f>
        <v>8.7999999999999995E-2</v>
      </c>
      <c r="AL31" s="54">
        <f>IF(J31&gt;0,(AL28*J28+AL29*J29+AL30*J30)/J31,0)</f>
        <v>0.22225775385510621</v>
      </c>
      <c r="AM31" s="59">
        <f>SUM(AM28:AM30)</f>
        <v>121.79112480000001</v>
      </c>
      <c r="AN31" s="57"/>
      <c r="AO31" s="57">
        <f>SUM(AO28:AO30)</f>
        <v>0</v>
      </c>
      <c r="AP31" s="124"/>
      <c r="AQ31" s="125">
        <f>AP30</f>
        <v>2569.559999999999</v>
      </c>
      <c r="AR31" s="52">
        <f>SUM(AR28:AR30)</f>
        <v>0</v>
      </c>
      <c r="AS31" s="60"/>
      <c r="AT31" s="59"/>
      <c r="AU31" s="59"/>
      <c r="AV31" s="59"/>
      <c r="AW31" s="59"/>
    </row>
    <row r="32" spans="1:49" x14ac:dyDescent="0.2">
      <c r="A32" s="196">
        <v>8</v>
      </c>
      <c r="B32" s="23">
        <v>1</v>
      </c>
      <c r="C32" s="24" t="s">
        <v>51</v>
      </c>
      <c r="D32" s="12">
        <v>4423</v>
      </c>
      <c r="E32" s="12">
        <v>1</v>
      </c>
      <c r="F32" s="12">
        <v>13079</v>
      </c>
      <c r="G32" s="13">
        <v>0.5</v>
      </c>
      <c r="H32" s="13">
        <v>3</v>
      </c>
      <c r="I32" s="12">
        <v>13827</v>
      </c>
      <c r="J32" s="12">
        <v>14680</v>
      </c>
      <c r="K32" s="14">
        <v>7.9000000000000001E-2</v>
      </c>
      <c r="L32" s="25">
        <f>J32*(1-K32)</f>
        <v>13520.28</v>
      </c>
      <c r="M32" s="15">
        <v>0.69299999999999995</v>
      </c>
      <c r="N32" s="26">
        <f>L32*M32</f>
        <v>9369.5540399999991</v>
      </c>
      <c r="O32" s="14">
        <v>0.26200000000000001</v>
      </c>
      <c r="P32" s="26">
        <f>L32*O32</f>
        <v>3542.3133600000001</v>
      </c>
      <c r="Q32" s="16">
        <v>4.4999999999999998E-2</v>
      </c>
      <c r="R32" s="26">
        <f>L32*Q32</f>
        <v>608.4126</v>
      </c>
      <c r="S32" s="16">
        <v>0.22600000000000001</v>
      </c>
      <c r="T32" s="26">
        <f>L32*S32</f>
        <v>3055.5832800000003</v>
      </c>
      <c r="U32" s="16">
        <v>0.504</v>
      </c>
      <c r="V32" s="26">
        <f>L32*U32</f>
        <v>6814.2211200000002</v>
      </c>
      <c r="W32" s="16">
        <v>0.41</v>
      </c>
      <c r="X32" s="26">
        <f>W32*L32</f>
        <v>5543.3148000000001</v>
      </c>
      <c r="Y32" s="17">
        <v>3.2000000000000002E-3</v>
      </c>
      <c r="Z32" s="61">
        <f>L32*Y32</f>
        <v>43.264896000000007</v>
      </c>
      <c r="AA32" s="28">
        <f>IF(J32&gt;0,(AC32+AM32)/J32,0)</f>
        <v>3.0363385013623982E-3</v>
      </c>
      <c r="AB32" s="17">
        <v>3.8999999999999999E-4</v>
      </c>
      <c r="AC32" s="25">
        <f>AB32*L32</f>
        <v>5.2729092</v>
      </c>
      <c r="AD32" s="141">
        <v>0.21829999999999999</v>
      </c>
      <c r="AE32" s="31">
        <f>AH32*(1-AK32)*AD32</f>
        <v>39.774260000000005</v>
      </c>
      <c r="AF32" s="29">
        <f>IF(AND(AD32&gt;0,AB32&gt;0,Y32&gt;0),((Y32-AB32)*AD32)/((AD32-AB32)*Y32),0)</f>
        <v>0.87969660639713632</v>
      </c>
      <c r="AG32" s="62">
        <f t="shared" si="0"/>
        <v>0.87313450844856455</v>
      </c>
      <c r="AH32" s="12">
        <v>200</v>
      </c>
      <c r="AI32" s="170">
        <v>200.11</v>
      </c>
      <c r="AJ32" s="174"/>
      <c r="AK32" s="14">
        <v>8.8999999999999996E-2</v>
      </c>
      <c r="AL32" s="15">
        <v>0.2157</v>
      </c>
      <c r="AM32" s="31">
        <f>AH32*(1-AK32)*AL32</f>
        <v>39.300540000000005</v>
      </c>
      <c r="AN32" s="19">
        <v>1.7</v>
      </c>
      <c r="AO32" s="19">
        <v>1203.54</v>
      </c>
      <c r="AP32" s="119">
        <f>AP30+AH32-AO32</f>
        <v>1566.0199999999991</v>
      </c>
      <c r="AQ32" s="120"/>
      <c r="AR32" s="12"/>
      <c r="AS32" s="32"/>
      <c r="AT32" s="20"/>
      <c r="AU32" s="20"/>
      <c r="AV32" s="20"/>
      <c r="AW32" s="20"/>
    </row>
    <row r="33" spans="1:49" x14ac:dyDescent="0.2">
      <c r="A33" s="197"/>
      <c r="B33" s="34">
        <v>2</v>
      </c>
      <c r="C33" s="11" t="s">
        <v>49</v>
      </c>
      <c r="D33" s="35">
        <v>18730</v>
      </c>
      <c r="E33" s="44">
        <v>7</v>
      </c>
      <c r="F33" s="35">
        <v>15597</v>
      </c>
      <c r="G33" s="36">
        <v>0.5</v>
      </c>
      <c r="H33" s="38">
        <v>2.9</v>
      </c>
      <c r="I33" s="35">
        <v>15939</v>
      </c>
      <c r="J33" s="35">
        <v>14475</v>
      </c>
      <c r="K33" s="40">
        <v>7.9000000000000001E-2</v>
      </c>
      <c r="L33" s="38">
        <f>J33*(1-K33)</f>
        <v>13331.475</v>
      </c>
      <c r="M33" s="39">
        <v>0.70199999999999996</v>
      </c>
      <c r="N33" s="26">
        <f>L33*M33</f>
        <v>9358.6954499999993</v>
      </c>
      <c r="O33" s="37">
        <v>0.25700000000000001</v>
      </c>
      <c r="P33" s="26">
        <f>L33*O33</f>
        <v>3426.1890750000002</v>
      </c>
      <c r="Q33" s="40">
        <v>4.1000000000000002E-2</v>
      </c>
      <c r="R33" s="26">
        <f>L33*Q33</f>
        <v>546.59047500000008</v>
      </c>
      <c r="S33" s="40">
        <v>0.20300000000000001</v>
      </c>
      <c r="T33" s="26">
        <f>L33*S33</f>
        <v>2706.2894250000004</v>
      </c>
      <c r="U33" s="40">
        <v>0.51</v>
      </c>
      <c r="V33" s="26">
        <f>L33*U33</f>
        <v>6799.0522500000006</v>
      </c>
      <c r="W33" s="40">
        <v>0.4</v>
      </c>
      <c r="X33" s="26">
        <f>W33*L33</f>
        <v>5332.59</v>
      </c>
      <c r="Y33" s="41">
        <v>3.1900000000000001E-3</v>
      </c>
      <c r="Z33" s="18">
        <f>L33*Y33</f>
        <v>42.527405250000001</v>
      </c>
      <c r="AA33" s="28">
        <f>IF(J33&gt;0,(AC33+AM33)/J33,0)</f>
        <v>3.1488188462867016E-3</v>
      </c>
      <c r="AB33" s="41">
        <v>3.6000000000000002E-4</v>
      </c>
      <c r="AC33" s="38">
        <f>AB33*L33</f>
        <v>4.7993310000000005</v>
      </c>
      <c r="AD33" s="29">
        <v>0.22289999999999999</v>
      </c>
      <c r="AE33" s="42">
        <f>AH33*(1-AK33)*AD33</f>
        <v>41.830751399999997</v>
      </c>
      <c r="AF33" s="29">
        <f>IF(AND(AD33&gt;0,AB33&gt;0,Y33&gt;0),((Y33-AB33)*AD33)/((AD33-AB33)*Y33),0)</f>
        <v>0.88858246187575585</v>
      </c>
      <c r="AG33" s="30">
        <f t="shared" si="0"/>
        <v>0.88714113899983527</v>
      </c>
      <c r="AH33" s="35">
        <v>206</v>
      </c>
      <c r="AI33" s="167">
        <v>206.703</v>
      </c>
      <c r="AJ33" s="175"/>
      <c r="AK33" s="40">
        <v>8.8999999999999996E-2</v>
      </c>
      <c r="AL33" s="39">
        <v>0.21729999999999999</v>
      </c>
      <c r="AM33" s="42">
        <f>AH33*(1-AK33)*AL33</f>
        <v>40.779821800000001</v>
      </c>
      <c r="AN33" s="18">
        <v>1.66</v>
      </c>
      <c r="AO33" s="18"/>
      <c r="AP33" s="122">
        <f>AP32+AH33-AO33</f>
        <v>1772.0199999999991</v>
      </c>
      <c r="AQ33" s="123"/>
      <c r="AR33" s="44"/>
      <c r="AS33" s="49"/>
      <c r="AT33" s="42"/>
      <c r="AU33" s="42"/>
      <c r="AV33" s="42"/>
      <c r="AW33" s="42"/>
    </row>
    <row r="34" spans="1:49" x14ac:dyDescent="0.2">
      <c r="A34" s="197"/>
      <c r="B34" s="34">
        <v>3</v>
      </c>
      <c r="C34" s="11" t="s">
        <v>52</v>
      </c>
      <c r="D34" s="44">
        <v>23178</v>
      </c>
      <c r="E34" s="44">
        <v>1</v>
      </c>
      <c r="F34" s="44">
        <v>15943</v>
      </c>
      <c r="G34" s="38">
        <v>0.7</v>
      </c>
      <c r="H34" s="38">
        <v>3.5</v>
      </c>
      <c r="I34" s="44">
        <v>16708</v>
      </c>
      <c r="J34" s="44">
        <v>14574</v>
      </c>
      <c r="K34" s="40">
        <v>8.2000000000000003E-2</v>
      </c>
      <c r="L34" s="38">
        <f>J34*(1-K34)</f>
        <v>13378.932000000001</v>
      </c>
      <c r="M34" s="29">
        <v>0.63800000000000001</v>
      </c>
      <c r="N34" s="26">
        <f>L34*M34</f>
        <v>8535.758616000001</v>
      </c>
      <c r="O34" s="40">
        <v>0.30399999999999999</v>
      </c>
      <c r="P34" s="26">
        <f>L34*O34</f>
        <v>4067.1953280000002</v>
      </c>
      <c r="Q34" s="40">
        <v>5.8000000000000003E-2</v>
      </c>
      <c r="R34" s="26">
        <f>L34*Q34</f>
        <v>775.97805600000004</v>
      </c>
      <c r="S34" s="40">
        <v>0.20899999999999999</v>
      </c>
      <c r="T34" s="26">
        <f>L34*S34</f>
        <v>2796.1967880000002</v>
      </c>
      <c r="U34" s="40">
        <v>0.505</v>
      </c>
      <c r="V34" s="26">
        <f>L34*U34</f>
        <v>6756.3606600000003</v>
      </c>
      <c r="W34" s="40">
        <v>0.4</v>
      </c>
      <c r="X34" s="26">
        <f>W34*L34</f>
        <v>5351.5728000000008</v>
      </c>
      <c r="Y34" s="48">
        <v>3.2100000000000002E-3</v>
      </c>
      <c r="Z34" s="18">
        <f>L34*Y34</f>
        <v>42.946371720000002</v>
      </c>
      <c r="AA34" s="28">
        <f>IF(J34&gt;0,(AC34+AM34)/J34,0)</f>
        <v>3.0922603869905315E-3</v>
      </c>
      <c r="AB34" s="48">
        <v>3.4000000000000002E-4</v>
      </c>
      <c r="AC34" s="38">
        <f>AB34*L34</f>
        <v>4.5488368800000005</v>
      </c>
      <c r="AD34" s="29">
        <v>0.2228</v>
      </c>
      <c r="AE34" s="42">
        <f>AH34*(1-AK34)*AD34</f>
        <v>41.315140800000002</v>
      </c>
      <c r="AF34" s="29">
        <f>IF(AND(AD34&gt;0,AB34&gt;0,Y34&gt;0),((Y34-AB34)*AD34)/((AD34-AB34)*Y34),0)</f>
        <v>0.89544747867445396</v>
      </c>
      <c r="AG34" s="30">
        <f t="shared" si="0"/>
        <v>0.8914351995153752</v>
      </c>
      <c r="AH34" s="44">
        <v>202</v>
      </c>
      <c r="AI34" s="168">
        <v>202.809</v>
      </c>
      <c r="AJ34" s="176"/>
      <c r="AK34" s="40">
        <v>8.2000000000000003E-2</v>
      </c>
      <c r="AL34" s="29">
        <v>0.2185</v>
      </c>
      <c r="AM34" s="42">
        <f>AH34*(1-AK34)*AL34</f>
        <v>40.517766000000002</v>
      </c>
      <c r="AN34" s="18">
        <v>1.75</v>
      </c>
      <c r="AO34" s="18"/>
      <c r="AP34" s="122">
        <f>AP33+AH34-AO34</f>
        <v>1974.0199999999991</v>
      </c>
      <c r="AQ34" s="123"/>
      <c r="AR34" s="44"/>
      <c r="AS34" s="49"/>
      <c r="AT34" s="42"/>
      <c r="AU34" s="42"/>
      <c r="AV34" s="42"/>
      <c r="AW34" s="42"/>
    </row>
    <row r="35" spans="1:49" s="22" customFormat="1" ht="13.5" thickBot="1" x14ac:dyDescent="0.25">
      <c r="A35" s="198"/>
      <c r="B35" s="50" t="s">
        <v>38</v>
      </c>
      <c r="C35" s="51"/>
      <c r="D35" s="52">
        <f>SUM(D32:D34)</f>
        <v>46331</v>
      </c>
      <c r="E35" s="52"/>
      <c r="F35" s="52">
        <f>SUM(F32:F34)</f>
        <v>44619</v>
      </c>
      <c r="G35" s="53"/>
      <c r="H35" s="53"/>
      <c r="I35" s="52">
        <f>SUM(I32:I34)</f>
        <v>46474</v>
      </c>
      <c r="J35" s="52">
        <f>SUM(J32:J34)</f>
        <v>43729</v>
      </c>
      <c r="K35" s="21">
        <f>IF(J35&gt;0,(J32*K32+J33*K33+J34*K34)/J35,0)</f>
        <v>7.9999839923163119E-2</v>
      </c>
      <c r="L35" s="53">
        <f>L32+L33+L34</f>
        <v>40230.687000000005</v>
      </c>
      <c r="M35" s="54">
        <f>IF(L35&gt;0,N35/L35,0)</f>
        <v>0.67769183524009913</v>
      </c>
      <c r="N35" s="55">
        <f>N32+N33+N34</f>
        <v>27264.008106000001</v>
      </c>
      <c r="O35" s="21">
        <f>IF(L35&gt;0,P35/L35,0)</f>
        <v>0.27431044771867802</v>
      </c>
      <c r="P35" s="55">
        <f>P32+P33+P34</f>
        <v>11035.697763</v>
      </c>
      <c r="Q35" s="21">
        <f>IF(L35&gt;0,R35/L35,0)</f>
        <v>4.7997717041222777E-2</v>
      </c>
      <c r="R35" s="55">
        <f>R32+R33+R34</f>
        <v>1930.981131</v>
      </c>
      <c r="S35" s="21">
        <f>IF(L35&gt;0,T35/L35,0)</f>
        <v>0.21272491551039135</v>
      </c>
      <c r="T35" s="55">
        <f>T32+T33+T34</f>
        <v>8558.0694930000009</v>
      </c>
      <c r="U35" s="21">
        <f>IF(L35&gt;0,V35/L35,0)</f>
        <v>0.50632081003240137</v>
      </c>
      <c r="V35" s="55">
        <f>V32+V33+V34</f>
        <v>20369.634030000001</v>
      </c>
      <c r="W35" s="21">
        <f>IF(L35&gt;0,X35/L35,0)</f>
        <v>0.40336068832232469</v>
      </c>
      <c r="X35" s="55">
        <f>X32+X33+X34</f>
        <v>16227.477600000002</v>
      </c>
      <c r="Y35" s="56">
        <f>IF(L35&gt;0,Z35/L35,0)</f>
        <v>3.2000117962191397E-3</v>
      </c>
      <c r="Z35" s="57">
        <f>SUM(Z32:Z34)</f>
        <v>128.73867297000001</v>
      </c>
      <c r="AA35" s="63">
        <f>IF(L35&gt;0,(AA32*L32+AA33*L33+AA34*L34)/L35,0)</f>
        <v>3.0922088873560627E-3</v>
      </c>
      <c r="AB35" s="56">
        <f>IF(J35&gt;0,(J32*AB32+J33*AB33+J34*AB34)/J35,0)</f>
        <v>3.6340552036406046E-4</v>
      </c>
      <c r="AC35" s="53">
        <f>SUM(AC32:AC34)</f>
        <v>14.621077079999999</v>
      </c>
      <c r="AD35" s="54">
        <f>IF(J35&gt;0,(J32*AD32+J33*AD33+J34*AD34)/J35,0)</f>
        <v>0.22132243362528298</v>
      </c>
      <c r="AE35" s="59">
        <f>SUM(AE32:AE34)</f>
        <v>122.92015219999999</v>
      </c>
      <c r="AF35" s="54">
        <f>IF(AND(Z35&gt;0),((Z32*AF32+Z33*AF33+Z34*AF34)/Z35),0)</f>
        <v>0.88788633810979578</v>
      </c>
      <c r="AG35" s="58">
        <f t="shared" si="0"/>
        <v>0.88395628070770438</v>
      </c>
      <c r="AH35" s="52">
        <f>SUM(AH32:AH34)</f>
        <v>608</v>
      </c>
      <c r="AI35" s="169">
        <f>SUM(AI32:AI34)</f>
        <v>609.62199999999996</v>
      </c>
      <c r="AJ35" s="177">
        <f>(AI35+AJ31)-AO35</f>
        <v>1981.7219999999993</v>
      </c>
      <c r="AK35" s="21">
        <f>IF(AH35&gt;0,(AK32*AH32+AK33*AH33+AK34*AH34)/AH35,0)</f>
        <v>8.6674342105263161E-2</v>
      </c>
      <c r="AL35" s="54">
        <f>IF(J35&gt;0,(AL32*J32+AL33*J33+AL34*J34)/J35,0)</f>
        <v>0.21716280957716846</v>
      </c>
      <c r="AM35" s="59">
        <f>SUM(AM32:AM34)</f>
        <v>120.59812780000001</v>
      </c>
      <c r="AN35" s="57"/>
      <c r="AO35" s="57">
        <f>SUM(AO32:AO34)</f>
        <v>1203.54</v>
      </c>
      <c r="AP35" s="124"/>
      <c r="AQ35" s="125">
        <f>AP34</f>
        <v>1974.0199999999991</v>
      </c>
      <c r="AR35" s="52">
        <f>SUM(AR32:AR34)</f>
        <v>0</v>
      </c>
      <c r="AS35" s="60"/>
      <c r="AT35" s="59"/>
      <c r="AU35" s="59"/>
      <c r="AV35" s="59"/>
      <c r="AW35" s="59"/>
    </row>
    <row r="36" spans="1:49" x14ac:dyDescent="0.2">
      <c r="A36" s="196">
        <v>9</v>
      </c>
      <c r="B36" s="23">
        <v>1</v>
      </c>
      <c r="C36" s="11" t="s">
        <v>53</v>
      </c>
      <c r="D36" s="12">
        <v>4400</v>
      </c>
      <c r="E36" s="12">
        <v>1</v>
      </c>
      <c r="F36" s="12">
        <v>11826</v>
      </c>
      <c r="G36" s="13">
        <v>1.2</v>
      </c>
      <c r="H36" s="13">
        <v>3.1</v>
      </c>
      <c r="I36" s="12">
        <v>11744</v>
      </c>
      <c r="J36" s="12">
        <v>13330</v>
      </c>
      <c r="K36" s="14">
        <v>7.2999999999999995E-2</v>
      </c>
      <c r="L36" s="25">
        <f>J36*(1-K36)</f>
        <v>12356.91</v>
      </c>
      <c r="M36" s="15">
        <v>0.81699999999999995</v>
      </c>
      <c r="N36" s="26">
        <f>L36*M36</f>
        <v>10095.595469999998</v>
      </c>
      <c r="O36" s="14">
        <v>0.154</v>
      </c>
      <c r="P36" s="26">
        <f>L36*O36</f>
        <v>1902.96414</v>
      </c>
      <c r="Q36" s="16">
        <v>2.9000000000000001E-2</v>
      </c>
      <c r="R36" s="26">
        <f>L36*Q36</f>
        <v>358.35039</v>
      </c>
      <c r="S36" s="16">
        <v>0.20799999999999999</v>
      </c>
      <c r="T36" s="26">
        <f>L36*S36</f>
        <v>2570.2372799999998</v>
      </c>
      <c r="U36" s="16">
        <v>0.51700000000000002</v>
      </c>
      <c r="V36" s="26">
        <f>L36*U36</f>
        <v>6388.5224699999999</v>
      </c>
      <c r="W36" s="16">
        <v>0.4</v>
      </c>
      <c r="X36" s="26">
        <f>W36*L36</f>
        <v>4942.7640000000001</v>
      </c>
      <c r="Y36" s="17">
        <v>3.3500000000000001E-3</v>
      </c>
      <c r="Z36" s="61">
        <f>L36*Y36</f>
        <v>41.3956485</v>
      </c>
      <c r="AA36" s="28">
        <f>IF(J36&gt;0,(AC36+AM36)/J36,0)</f>
        <v>3.2836120480120028E-3</v>
      </c>
      <c r="AB36" s="17">
        <v>3.4000000000000002E-4</v>
      </c>
      <c r="AC36" s="25">
        <f>AB36*L36</f>
        <v>4.2013494000000007</v>
      </c>
      <c r="AD36" s="141">
        <v>0.21099999999999999</v>
      </c>
      <c r="AE36" s="31">
        <f>AH36*(1-AK36)*AD36</f>
        <v>41.496525999999996</v>
      </c>
      <c r="AF36" s="29">
        <f>IF(AND(AD36&gt;0,AB36&gt;0,Y36&gt;0),((Y36-AB36)*AD36)/((AD36-AB36)*Y36),0)</f>
        <v>0.89995763138168472</v>
      </c>
      <c r="AG36" s="62">
        <f t="shared" ref="AG36:AG67" si="1">IF(AND(AA36&gt;0,AL36&gt;0,AB36&gt;0),((AL36*(AA36-AB36))/(AA36*(AL36-AB36))),0)</f>
        <v>0.8979729394661945</v>
      </c>
      <c r="AH36" s="12">
        <v>214</v>
      </c>
      <c r="AI36" s="170">
        <v>213.9</v>
      </c>
      <c r="AJ36" s="174"/>
      <c r="AK36" s="14">
        <v>8.1000000000000003E-2</v>
      </c>
      <c r="AL36" s="15">
        <v>0.20119999999999999</v>
      </c>
      <c r="AM36" s="31">
        <f>AH36*(1-AK36)*AL36</f>
        <v>39.5691992</v>
      </c>
      <c r="AN36" s="19">
        <v>1.75</v>
      </c>
      <c r="AO36" s="19">
        <v>996.82</v>
      </c>
      <c r="AP36" s="119">
        <f>AP34+AH36-AO36</f>
        <v>1191.1999999999989</v>
      </c>
      <c r="AQ36" s="120"/>
      <c r="AR36" s="12"/>
      <c r="AS36" s="32"/>
      <c r="AT36" s="20"/>
      <c r="AU36" s="20"/>
      <c r="AV36" s="20"/>
      <c r="AW36" s="20"/>
    </row>
    <row r="37" spans="1:49" x14ac:dyDescent="0.2">
      <c r="A37" s="197"/>
      <c r="B37" s="34">
        <v>2</v>
      </c>
      <c r="C37" s="11" t="s">
        <v>49</v>
      </c>
      <c r="D37" s="35">
        <v>19517</v>
      </c>
      <c r="E37" s="44">
        <v>5</v>
      </c>
      <c r="F37" s="35">
        <v>15979</v>
      </c>
      <c r="G37" s="36">
        <v>0.8</v>
      </c>
      <c r="H37" s="38">
        <v>3.7</v>
      </c>
      <c r="I37" s="35">
        <v>16339</v>
      </c>
      <c r="J37" s="35">
        <v>13232</v>
      </c>
      <c r="K37" s="40">
        <v>8.4000000000000005E-2</v>
      </c>
      <c r="L37" s="38">
        <f>J37*(1-K37)</f>
        <v>12120.512000000001</v>
      </c>
      <c r="M37" s="39">
        <v>0.7</v>
      </c>
      <c r="N37" s="26">
        <f>L37*M37</f>
        <v>8484.3583999999992</v>
      </c>
      <c r="O37" s="37">
        <v>0.23499999999999999</v>
      </c>
      <c r="P37" s="26">
        <f>L37*O37</f>
        <v>2848.3203199999998</v>
      </c>
      <c r="Q37" s="40">
        <v>6.5000000000000002E-2</v>
      </c>
      <c r="R37" s="26">
        <f>L37*Q37</f>
        <v>787.83328000000006</v>
      </c>
      <c r="S37" s="40">
        <v>0.189</v>
      </c>
      <c r="T37" s="26">
        <f>L37*S37</f>
        <v>2290.7767680000002</v>
      </c>
      <c r="U37" s="40">
        <v>0.50800000000000001</v>
      </c>
      <c r="V37" s="26">
        <f>L37*U37</f>
        <v>6157.220096</v>
      </c>
      <c r="W37" s="40">
        <v>0.4</v>
      </c>
      <c r="X37" s="26">
        <f>W37*L37</f>
        <v>4848.2048000000004</v>
      </c>
      <c r="Y37" s="41">
        <v>3.32E-3</v>
      </c>
      <c r="Z37" s="18">
        <f>L37*Y37</f>
        <v>40.240099839999999</v>
      </c>
      <c r="AA37" s="28">
        <f>IF(J37&gt;0,(AC37+AM37)/J37,0)</f>
        <v>3.2837698276904472E-3</v>
      </c>
      <c r="AB37" s="41">
        <v>3.3E-4</v>
      </c>
      <c r="AC37" s="38">
        <f>AB37*L37</f>
        <v>3.9997689600000004</v>
      </c>
      <c r="AD37" s="29">
        <v>0.22470000000000001</v>
      </c>
      <c r="AE37" s="42">
        <f>AH37*(1-AK37)*AD37</f>
        <v>40.869784199999998</v>
      </c>
      <c r="AF37" s="29">
        <f>IF(AND(AD37&gt;0,AB37&gt;0,Y37&gt;0),((Y37-AB37)*AD37)/((AD37-AB37)*Y37),0)</f>
        <v>0.90192700203139065</v>
      </c>
      <c r="AG37" s="30">
        <f t="shared" si="1"/>
        <v>0.90087637369299356</v>
      </c>
      <c r="AH37" s="35">
        <v>199</v>
      </c>
      <c r="AI37" s="167">
        <v>198.98400000000001</v>
      </c>
      <c r="AJ37" s="175"/>
      <c r="AK37" s="40">
        <v>8.5999999999999993E-2</v>
      </c>
      <c r="AL37" s="39">
        <v>0.21690000000000001</v>
      </c>
      <c r="AM37" s="42">
        <f>AH37*(1-AK37)*AL37</f>
        <v>39.451073399999999</v>
      </c>
      <c r="AN37" s="18">
        <v>1.68</v>
      </c>
      <c r="AO37" s="18"/>
      <c r="AP37" s="122">
        <f>AP36+AH37-AO37</f>
        <v>1390.1999999999989</v>
      </c>
      <c r="AQ37" s="123"/>
      <c r="AR37" s="44"/>
      <c r="AS37" s="49"/>
      <c r="AT37" s="42"/>
      <c r="AU37" s="42"/>
      <c r="AV37" s="42"/>
      <c r="AW37" s="42"/>
    </row>
    <row r="38" spans="1:49" x14ac:dyDescent="0.2">
      <c r="A38" s="197"/>
      <c r="B38" s="34">
        <v>3</v>
      </c>
      <c r="C38" s="24" t="s">
        <v>52</v>
      </c>
      <c r="D38" s="44">
        <v>20778</v>
      </c>
      <c r="E38" s="44">
        <v>2</v>
      </c>
      <c r="F38" s="44">
        <v>16396</v>
      </c>
      <c r="G38" s="38">
        <v>1</v>
      </c>
      <c r="H38" s="38">
        <v>3.9</v>
      </c>
      <c r="I38" s="44">
        <v>16636</v>
      </c>
      <c r="J38" s="44">
        <v>13415</v>
      </c>
      <c r="K38" s="40">
        <v>7.4999999999999997E-2</v>
      </c>
      <c r="L38" s="38">
        <f>J38*(1-K38)</f>
        <v>12408.875</v>
      </c>
      <c r="M38" s="29">
        <v>0.61</v>
      </c>
      <c r="N38" s="26">
        <f>L38*M38</f>
        <v>7569.4137499999997</v>
      </c>
      <c r="O38" s="40">
        <v>0.28199999999999997</v>
      </c>
      <c r="P38" s="26">
        <f>L38*O38</f>
        <v>3499.3027499999998</v>
      </c>
      <c r="Q38" s="40">
        <v>0.108</v>
      </c>
      <c r="R38" s="26">
        <f>L38*Q38</f>
        <v>1340.1585</v>
      </c>
      <c r="S38" s="40">
        <v>0.19</v>
      </c>
      <c r="T38" s="26">
        <f>L38*S38</f>
        <v>2357.6862500000002</v>
      </c>
      <c r="U38" s="40">
        <v>0.52100000000000002</v>
      </c>
      <c r="V38" s="26">
        <f>L38*U38</f>
        <v>6465.0238749999999</v>
      </c>
      <c r="W38" s="40">
        <v>0.4</v>
      </c>
      <c r="X38" s="26">
        <f>W38*L38</f>
        <v>4963.55</v>
      </c>
      <c r="Y38" s="48">
        <v>3.2799999999999999E-3</v>
      </c>
      <c r="Z38" s="18">
        <f>L38*Y38</f>
        <v>40.70111</v>
      </c>
      <c r="AA38" s="28">
        <f>IF(J38&gt;0,(AC38+AM38)/J38,0)</f>
        <v>3.1273550130450989E-3</v>
      </c>
      <c r="AB38" s="48">
        <v>3.4000000000000002E-4</v>
      </c>
      <c r="AC38" s="38">
        <f>AB38*L38</f>
        <v>4.2190175000000005</v>
      </c>
      <c r="AD38" s="29">
        <v>0.21820000000000001</v>
      </c>
      <c r="AE38" s="42">
        <f>AH38*(1-AK38)*AD38</f>
        <v>39.357824999999998</v>
      </c>
      <c r="AF38" s="29">
        <f>IF(AND(AD38&gt;0,AB38&gt;0,Y38&gt;0),((Y38-AB38)*AD38)/((AD38-AB38)*Y38),0)</f>
        <v>0.89774032551672245</v>
      </c>
      <c r="AG38" s="30">
        <f t="shared" si="1"/>
        <v>0.89273283461561204</v>
      </c>
      <c r="AH38" s="44">
        <v>195</v>
      </c>
      <c r="AI38" s="168">
        <v>195.124</v>
      </c>
      <c r="AJ38" s="176"/>
      <c r="AK38" s="40">
        <v>7.4999999999999997E-2</v>
      </c>
      <c r="AL38" s="29">
        <v>0.2092</v>
      </c>
      <c r="AM38" s="42">
        <f>AH38*(1-AK38)*AL38</f>
        <v>37.734450000000002</v>
      </c>
      <c r="AN38" s="18">
        <v>1.65</v>
      </c>
      <c r="AO38" s="18"/>
      <c r="AP38" s="122">
        <f>AP37+AH38-AO38</f>
        <v>1585.1999999999989</v>
      </c>
      <c r="AQ38" s="123"/>
      <c r="AR38" s="44"/>
      <c r="AS38" s="49"/>
      <c r="AT38" s="42"/>
      <c r="AU38" s="42"/>
      <c r="AV38" s="42"/>
      <c r="AW38" s="42"/>
    </row>
    <row r="39" spans="1:49" s="22" customFormat="1" ht="13.5" thickBot="1" x14ac:dyDescent="0.25">
      <c r="A39" s="198"/>
      <c r="B39" s="50" t="s">
        <v>38</v>
      </c>
      <c r="C39" s="51"/>
      <c r="D39" s="52">
        <f>SUM(D36:D38)</f>
        <v>44695</v>
      </c>
      <c r="E39" s="52"/>
      <c r="F39" s="52">
        <f>SUM(F36:F38)</f>
        <v>44201</v>
      </c>
      <c r="G39" s="53"/>
      <c r="H39" s="53"/>
      <c r="I39" s="52">
        <f>SUM(I36:I38)</f>
        <v>44719</v>
      </c>
      <c r="J39" s="52">
        <f>SUM(J36:J38)</f>
        <v>39977</v>
      </c>
      <c r="K39" s="21">
        <f>IF(J39&gt;0,(J36*K36+J37*K37+J38*K38)/J39,0)</f>
        <v>7.7312029416914729E-2</v>
      </c>
      <c r="L39" s="53">
        <f>L36+L37+L38</f>
        <v>36886.296999999999</v>
      </c>
      <c r="M39" s="54">
        <f>IF(L39&gt;0,N39/L39,0)</f>
        <v>0.70891820938274175</v>
      </c>
      <c r="N39" s="55">
        <f>N36+N37+N38</f>
        <v>26149.367619999997</v>
      </c>
      <c r="O39" s="21">
        <f>IF(L39&gt;0,P39/L39,0)</f>
        <v>0.22367621260545617</v>
      </c>
      <c r="P39" s="55">
        <f>P36+P37+P38</f>
        <v>8250.5872099999997</v>
      </c>
      <c r="Q39" s="21">
        <f>IF(L39&gt;0,R39/L39,0)</f>
        <v>6.7405578011802053E-2</v>
      </c>
      <c r="R39" s="55">
        <f>R36+R37+R38</f>
        <v>2486.3421699999999</v>
      </c>
      <c r="S39" s="21">
        <f>IF(L39&gt;0,T39/L39,0)</f>
        <v>0.19570140906255784</v>
      </c>
      <c r="T39" s="55">
        <f>T36+T37+T38</f>
        <v>7218.7002979999997</v>
      </c>
      <c r="U39" s="21">
        <f>IF(L39&gt;0,V39/L39,0)</f>
        <v>0.51538831455486034</v>
      </c>
      <c r="V39" s="55">
        <f>V36+V37+V38</f>
        <v>19010.766441</v>
      </c>
      <c r="W39" s="21">
        <f>IF(L39&gt;0,X39/L39,0)</f>
        <v>0.40000000000000008</v>
      </c>
      <c r="X39" s="55">
        <f>X36+X37+X38</f>
        <v>14754.518800000002</v>
      </c>
      <c r="Y39" s="56">
        <f>IF(L39&gt;0,Z39/L39,0)</f>
        <v>3.3165936483133557E-3</v>
      </c>
      <c r="Z39" s="57">
        <f>SUM(Z36:Z38)</f>
        <v>122.33685833999999</v>
      </c>
      <c r="AA39" s="63">
        <f>IF(L39&gt;0,(AA36*L36+AA37*L37+AA38*L38)/L39,0)</f>
        <v>3.2310976510182086E-3</v>
      </c>
      <c r="AB39" s="56">
        <f>IF(J39&gt;0,(J36*AB36+J37*AB37+J38*AB38)/J39,0)</f>
        <v>3.3669009680566321E-4</v>
      </c>
      <c r="AC39" s="53">
        <f>SUM(AC36:AC38)</f>
        <v>12.420135860000002</v>
      </c>
      <c r="AD39" s="54">
        <f>IF(J39&gt;0,(J36*AD36+J37*AD37+J38*AD38)/J39,0)</f>
        <v>0.21795065662756083</v>
      </c>
      <c r="AE39" s="59">
        <f>SUM(AE36:AE38)</f>
        <v>121.72413519999998</v>
      </c>
      <c r="AF39" s="54">
        <f>IF(AND(Z39&gt;0),((Z36*AF36+Z37*AF37+Z38*AF38)/Z39),0)</f>
        <v>0.89986772275973237</v>
      </c>
      <c r="AG39" s="58">
        <f t="shared" si="1"/>
        <v>0.89724184904354354</v>
      </c>
      <c r="AH39" s="52">
        <f>SUM(AH36:AH38)</f>
        <v>608</v>
      </c>
      <c r="AI39" s="169">
        <f>SUM(AI36:AI38)</f>
        <v>608.00800000000004</v>
      </c>
      <c r="AJ39" s="177">
        <f>(AI39+AJ35)-AO39</f>
        <v>1592.9099999999994</v>
      </c>
      <c r="AK39" s="21">
        <f>IF(AH39&gt;0,(AK36*AH36+AK37*AH37+AK38*AH38)/AH39,0)</f>
        <v>8.0712171052631565E-2</v>
      </c>
      <c r="AL39" s="54">
        <f>IF(J39&gt;0,(AL36*J36+AL37*J37+AL38*J38)/J39,0)</f>
        <v>0.2090810916276859</v>
      </c>
      <c r="AM39" s="59">
        <f>SUM(AM36:AM38)</f>
        <v>116.75472260000001</v>
      </c>
      <c r="AN39" s="57"/>
      <c r="AO39" s="57">
        <f>SUM(AO36:AO38)</f>
        <v>996.82</v>
      </c>
      <c r="AP39" s="124"/>
      <c r="AQ39" s="125">
        <f>AP38</f>
        <v>1585.1999999999989</v>
      </c>
      <c r="AR39" s="52">
        <f>SUM(AR36:AR38)</f>
        <v>0</v>
      </c>
      <c r="AS39" s="60"/>
      <c r="AT39" s="59"/>
      <c r="AU39" s="59"/>
      <c r="AV39" s="59"/>
      <c r="AW39" s="59"/>
    </row>
    <row r="40" spans="1:49" x14ac:dyDescent="0.2">
      <c r="A40" s="196">
        <v>10</v>
      </c>
      <c r="B40" s="23">
        <v>1</v>
      </c>
      <c r="C40" s="11" t="s">
        <v>53</v>
      </c>
      <c r="D40" s="12">
        <v>5044</v>
      </c>
      <c r="E40" s="12">
        <v>1</v>
      </c>
      <c r="F40" s="12">
        <v>12042</v>
      </c>
      <c r="G40" s="13">
        <v>0.5</v>
      </c>
      <c r="H40" s="13">
        <v>2.4</v>
      </c>
      <c r="I40" s="12">
        <v>12029</v>
      </c>
      <c r="J40" s="12">
        <v>13285</v>
      </c>
      <c r="K40" s="14">
        <v>7.9000000000000001E-2</v>
      </c>
      <c r="L40" s="25">
        <f>J40*(1-K40)</f>
        <v>12235.485000000001</v>
      </c>
      <c r="M40" s="15">
        <v>0.76500000000000001</v>
      </c>
      <c r="N40" s="26">
        <f>L40*M40</f>
        <v>9360.146025</v>
      </c>
      <c r="O40" s="14">
        <v>0.20300000000000001</v>
      </c>
      <c r="P40" s="26">
        <f>L40*O40</f>
        <v>2483.8034550000002</v>
      </c>
      <c r="Q40" s="16">
        <v>3.2000000000000001E-2</v>
      </c>
      <c r="R40" s="26">
        <f>L40*Q40</f>
        <v>391.53552000000002</v>
      </c>
      <c r="S40" s="16">
        <v>0.19900000000000001</v>
      </c>
      <c r="T40" s="26">
        <f>L40*S40</f>
        <v>2434.8615150000001</v>
      </c>
      <c r="U40" s="16">
        <v>0.49299999999999999</v>
      </c>
      <c r="V40" s="26">
        <f>L40*U40</f>
        <v>6032.0941050000001</v>
      </c>
      <c r="W40" s="16">
        <v>0.41</v>
      </c>
      <c r="X40" s="26">
        <f>W40*L40</f>
        <v>5016.5488500000001</v>
      </c>
      <c r="Y40" s="17">
        <v>3.2100000000000002E-3</v>
      </c>
      <c r="Z40" s="61">
        <f>L40*Y40</f>
        <v>39.275906850000005</v>
      </c>
      <c r="AA40" s="28">
        <f>IF(J40&gt;0,(AC40+AM40)/J40,0)</f>
        <v>3.2249879074143771E-3</v>
      </c>
      <c r="AB40" s="17">
        <v>3.1E-4</v>
      </c>
      <c r="AC40" s="25">
        <f>AB40*L40</f>
        <v>3.7930003500000002</v>
      </c>
      <c r="AD40" s="141">
        <v>0.22359999999999999</v>
      </c>
      <c r="AE40" s="31">
        <f>AH40*(1-AK40)*AD40</f>
        <v>40.936688000000004</v>
      </c>
      <c r="AF40" s="29">
        <f>IF(AND(AD40&gt;0,AB40&gt;0,Y40&gt;0),((Y40-AB40)*AD40)/((AD40-AB40)*Y40),0)</f>
        <v>0.90468104496213453</v>
      </c>
      <c r="AG40" s="62">
        <f t="shared" si="1"/>
        <v>0.90519117003592475</v>
      </c>
      <c r="AH40" s="12">
        <v>199</v>
      </c>
      <c r="AI40" s="170">
        <v>198.62100000000001</v>
      </c>
      <c r="AJ40" s="174"/>
      <c r="AK40" s="14">
        <v>0.08</v>
      </c>
      <c r="AL40" s="15">
        <v>0.21329999999999999</v>
      </c>
      <c r="AM40" s="31">
        <f>AH40*(1-AK40)*AL40</f>
        <v>39.050964</v>
      </c>
      <c r="AN40" s="19">
        <v>1.68</v>
      </c>
      <c r="AO40" s="19">
        <v>1002.16</v>
      </c>
      <c r="AP40" s="119">
        <f>AP38+AH40-AO40</f>
        <v>782.03999999999894</v>
      </c>
      <c r="AQ40" s="120"/>
      <c r="AR40" s="12"/>
      <c r="AS40" s="32"/>
      <c r="AT40" s="20"/>
      <c r="AU40" s="20"/>
      <c r="AV40" s="20"/>
      <c r="AW40" s="20"/>
    </row>
    <row r="41" spans="1:49" x14ac:dyDescent="0.2">
      <c r="A41" s="197"/>
      <c r="B41" s="34">
        <v>2</v>
      </c>
      <c r="C41" s="11" t="s">
        <v>50</v>
      </c>
      <c r="D41" s="35">
        <v>17656</v>
      </c>
      <c r="E41" s="44">
        <v>6</v>
      </c>
      <c r="F41" s="35">
        <v>14789</v>
      </c>
      <c r="G41" s="36">
        <v>0.7</v>
      </c>
      <c r="H41" s="38">
        <v>3.8</v>
      </c>
      <c r="I41" s="35">
        <v>15263</v>
      </c>
      <c r="J41" s="35">
        <v>13171</v>
      </c>
      <c r="K41" s="40">
        <v>7.6999999999999999E-2</v>
      </c>
      <c r="L41" s="38">
        <f>J41*(1-K41)</f>
        <v>12156.833000000001</v>
      </c>
      <c r="M41" s="39">
        <v>0.81100000000000005</v>
      </c>
      <c r="N41" s="26">
        <f>L41*M41</f>
        <v>9859.1915630000003</v>
      </c>
      <c r="O41" s="37">
        <v>0.14799999999999999</v>
      </c>
      <c r="P41" s="26">
        <f>L41*O41</f>
        <v>1799.211284</v>
      </c>
      <c r="Q41" s="40">
        <v>4.1000000000000002E-2</v>
      </c>
      <c r="R41" s="26">
        <f>L41*Q41</f>
        <v>498.43015300000002</v>
      </c>
      <c r="S41" s="40">
        <v>0.192</v>
      </c>
      <c r="T41" s="26">
        <f>L41*S41</f>
        <v>2334.1119360000002</v>
      </c>
      <c r="U41" s="40">
        <v>0.51</v>
      </c>
      <c r="V41" s="26">
        <f>L41*U41</f>
        <v>6199.9848300000003</v>
      </c>
      <c r="W41" s="40">
        <v>0.41</v>
      </c>
      <c r="X41" s="26">
        <f>W41*L41</f>
        <v>4984.3015299999997</v>
      </c>
      <c r="Y41" s="41">
        <v>3.2200000000000002E-3</v>
      </c>
      <c r="Z41" s="18">
        <f>L41*Y41</f>
        <v>39.145002260000005</v>
      </c>
      <c r="AA41" s="28">
        <f>IF(J41&gt;0,(AC41+AM41)/J41,0)</f>
        <v>2.6419026520385696E-3</v>
      </c>
      <c r="AB41" s="41">
        <v>3.1E-4</v>
      </c>
      <c r="AC41" s="38">
        <f>AB41*L41</f>
        <v>3.76861823</v>
      </c>
      <c r="AD41" s="29">
        <v>0.2205</v>
      </c>
      <c r="AE41" s="42">
        <f>AH41*(1-AK41)*AD41</f>
        <v>30.901752000000002</v>
      </c>
      <c r="AF41" s="29">
        <f>IF(AND(AD41&gt;0,AB41&gt;0,Y41&gt;0),((Y41-AB41)*AD41)/((AD41-AB41)*Y41),0)</f>
        <v>0.90499904232905581</v>
      </c>
      <c r="AG41" s="30">
        <f t="shared" si="1"/>
        <v>0.88389794126969057</v>
      </c>
      <c r="AH41" s="35">
        <v>152</v>
      </c>
      <c r="AI41" s="167">
        <v>152.53</v>
      </c>
      <c r="AJ41" s="175"/>
      <c r="AK41" s="40">
        <v>7.8E-2</v>
      </c>
      <c r="AL41" s="39">
        <v>0.22140000000000001</v>
      </c>
      <c r="AM41" s="42">
        <f>AH41*(1-AK41)*AL41</f>
        <v>31.027881600000004</v>
      </c>
      <c r="AN41" s="18">
        <v>1.8</v>
      </c>
      <c r="AO41" s="18"/>
      <c r="AP41" s="122">
        <f>AP40+AH41-AO41</f>
        <v>934.03999999999894</v>
      </c>
      <c r="AQ41" s="123"/>
      <c r="AR41" s="44"/>
      <c r="AS41" s="49"/>
      <c r="AT41" s="42"/>
      <c r="AU41" s="42"/>
      <c r="AV41" s="42"/>
      <c r="AW41" s="42"/>
    </row>
    <row r="42" spans="1:49" x14ac:dyDescent="0.2">
      <c r="A42" s="197"/>
      <c r="B42" s="34">
        <v>3</v>
      </c>
      <c r="C42" s="11" t="s">
        <v>52</v>
      </c>
      <c r="D42" s="44">
        <v>22400</v>
      </c>
      <c r="E42" s="44">
        <v>2</v>
      </c>
      <c r="F42" s="44">
        <v>14694</v>
      </c>
      <c r="G42" s="38">
        <v>0.6</v>
      </c>
      <c r="H42" s="38">
        <v>3.6</v>
      </c>
      <c r="I42" s="44">
        <v>15765</v>
      </c>
      <c r="J42" s="44">
        <v>13715</v>
      </c>
      <c r="K42" s="40">
        <v>7.9000000000000001E-2</v>
      </c>
      <c r="L42" s="38">
        <f>J42*(1-K42)</f>
        <v>12631.515000000001</v>
      </c>
      <c r="M42" s="29">
        <v>0.79100000000000004</v>
      </c>
      <c r="N42" s="26">
        <f>L42*M42</f>
        <v>9991.5283650000019</v>
      </c>
      <c r="O42" s="40">
        <v>0.151</v>
      </c>
      <c r="P42" s="26">
        <f>L42*O42</f>
        <v>1907.3587650000002</v>
      </c>
      <c r="Q42" s="40">
        <v>5.3999999999999999E-2</v>
      </c>
      <c r="R42" s="26">
        <f>L42*Q42</f>
        <v>682.10181000000011</v>
      </c>
      <c r="S42" s="40">
        <v>0.19700000000000001</v>
      </c>
      <c r="T42" s="26">
        <f>L42*S42</f>
        <v>2488.4084550000002</v>
      </c>
      <c r="U42" s="40">
        <v>0.53500000000000003</v>
      </c>
      <c r="V42" s="26">
        <f>L42*U42</f>
        <v>6757.860525000001</v>
      </c>
      <c r="W42" s="40">
        <v>0.41</v>
      </c>
      <c r="X42" s="26">
        <f>W42*L42</f>
        <v>5178.9211500000001</v>
      </c>
      <c r="Y42" s="48">
        <v>3.15E-3</v>
      </c>
      <c r="Z42" s="18">
        <f>L42*Y42</f>
        <v>39.789272250000003</v>
      </c>
      <c r="AA42" s="28">
        <f>IF(J42&gt;0,(AC42+AM42)/J42,0)</f>
        <v>3.4475194786729862E-3</v>
      </c>
      <c r="AB42" s="48">
        <v>3.1E-4</v>
      </c>
      <c r="AC42" s="38">
        <f>AB42*L42</f>
        <v>3.9157696500000005</v>
      </c>
      <c r="AD42" s="29">
        <v>0.2132</v>
      </c>
      <c r="AE42" s="42">
        <f>AH42*(1-AK42)*AD42</f>
        <v>44.175040000000003</v>
      </c>
      <c r="AF42" s="29">
        <f>IF(AND(AD42&gt;0,AB42&gt;0,Y42&gt;0),((Y42-AB42)*AD42)/((AD42-AB42)*Y42),0)</f>
        <v>0.90290014889573345</v>
      </c>
      <c r="AG42" s="30">
        <f t="shared" si="1"/>
        <v>0.91143022042786181</v>
      </c>
      <c r="AH42" s="44">
        <v>224</v>
      </c>
      <c r="AI42" s="168">
        <v>224.078</v>
      </c>
      <c r="AJ42" s="176"/>
      <c r="AK42" s="40">
        <v>7.4999999999999997E-2</v>
      </c>
      <c r="AL42" s="29">
        <v>0.20930000000000001</v>
      </c>
      <c r="AM42" s="42">
        <f>AH42*(1-AK42)*AL42</f>
        <v>43.366960000000006</v>
      </c>
      <c r="AN42" s="18">
        <v>1.75</v>
      </c>
      <c r="AO42" s="18"/>
      <c r="AP42" s="122">
        <f>AP41+AH42-AO42</f>
        <v>1158.0399999999991</v>
      </c>
      <c r="AQ42" s="123"/>
      <c r="AR42" s="44"/>
      <c r="AS42" s="49"/>
      <c r="AT42" s="42"/>
      <c r="AU42" s="42"/>
      <c r="AV42" s="42"/>
      <c r="AW42" s="42"/>
    </row>
    <row r="43" spans="1:49" s="22" customFormat="1" ht="13.5" thickBot="1" x14ac:dyDescent="0.25">
      <c r="A43" s="198"/>
      <c r="B43" s="50" t="s">
        <v>38</v>
      </c>
      <c r="C43" s="51"/>
      <c r="D43" s="52">
        <f>SUM(D40:D42)</f>
        <v>45100</v>
      </c>
      <c r="E43" s="52"/>
      <c r="F43" s="52">
        <f>SUM(F40:F42)</f>
        <v>41525</v>
      </c>
      <c r="G43" s="53"/>
      <c r="H43" s="53"/>
      <c r="I43" s="52">
        <f>SUM(I40:I42)</f>
        <v>43057</v>
      </c>
      <c r="J43" s="52">
        <f>SUM(J40:J42)</f>
        <v>40171</v>
      </c>
      <c r="K43" s="21">
        <f>IF(J43&gt;0,(J40*K40+J41*K41+J42*K42)/J43,0)</f>
        <v>7.834425331706954E-2</v>
      </c>
      <c r="L43" s="53">
        <f>L40+L41+L42</f>
        <v>37023.832999999999</v>
      </c>
      <c r="M43" s="54">
        <f>IF(L43&gt;0,N43/L43,0)</f>
        <v>0.78897465729709848</v>
      </c>
      <c r="N43" s="55">
        <f>N40+N41+N42</f>
        <v>29210.865953000004</v>
      </c>
      <c r="O43" s="21">
        <f>IF(L43&gt;0,P43/L43,0)</f>
        <v>0.16719969280328162</v>
      </c>
      <c r="P43" s="55">
        <f>P40+P41+P42</f>
        <v>6190.3735040000001</v>
      </c>
      <c r="Q43" s="21">
        <f>IF(L43&gt;0,R43/L43,0)</f>
        <v>4.2460959755301411E-2</v>
      </c>
      <c r="R43" s="55">
        <f>R40+R41+R42</f>
        <v>1572.0674830000003</v>
      </c>
      <c r="S43" s="21">
        <f>IF(L43&gt;0,T43/L43,0)</f>
        <v>0.19601919406885832</v>
      </c>
      <c r="T43" s="55">
        <f>T40+T41+T42</f>
        <v>7257.3819060000005</v>
      </c>
      <c r="U43" s="21">
        <f>IF(L43&gt;0,V43/L43,0)</f>
        <v>0.51291122288716029</v>
      </c>
      <c r="V43" s="55">
        <f>V40+V41+V42</f>
        <v>18989.939460000001</v>
      </c>
      <c r="W43" s="21">
        <f>IF(L43&gt;0,X43/L43,0)</f>
        <v>0.41000000000000003</v>
      </c>
      <c r="X43" s="55">
        <f>X40+X41+X42</f>
        <v>15179.77153</v>
      </c>
      <c r="Y43" s="56">
        <f>IF(L43&gt;0,Z43/L43,0)</f>
        <v>3.1928131633480522E-3</v>
      </c>
      <c r="Z43" s="57">
        <f>SUM(Z40:Z42)</f>
        <v>118.21018136000001</v>
      </c>
      <c r="AA43" s="63">
        <f>IF(L43&gt;0,(AA40*L40+AA41*L41+AA42*L42)/L43,0)</f>
        <v>3.1094526198054652E-3</v>
      </c>
      <c r="AB43" s="56">
        <f>IF(J43&gt;0,(J40*AB40+J41*AB41+J42*AB42)/J43,0)</f>
        <v>3.1E-4</v>
      </c>
      <c r="AC43" s="53">
        <f>SUM(AC40:AC42)</f>
        <v>11.477388230000001</v>
      </c>
      <c r="AD43" s="54">
        <f>IF(J43&gt;0,(J40*AD40+J41*AD41+J42*AD42)/J43,0)</f>
        <v>0.21903287197231835</v>
      </c>
      <c r="AE43" s="59">
        <f>SUM(AE40:AE42)</f>
        <v>116.01348000000002</v>
      </c>
      <c r="AF43" s="54">
        <f>IF(AND(Z43&gt;0),((Z40*AF40+Z41*AF41+Z42*AF42)/Z43),0)</f>
        <v>0.90418690350903685</v>
      </c>
      <c r="AG43" s="58">
        <f t="shared" si="1"/>
        <v>0.90160647009583161</v>
      </c>
      <c r="AH43" s="52">
        <f>SUM(AH40:AH42)</f>
        <v>575</v>
      </c>
      <c r="AI43" s="169">
        <f>SUM(AI40:AI42)</f>
        <v>575.22900000000004</v>
      </c>
      <c r="AJ43" s="177">
        <f>(AI43+AJ39)-AO43</f>
        <v>1165.9789999999994</v>
      </c>
      <c r="AK43" s="21">
        <f>IF(AH43&gt;0,(AK40*AH40+AK41*AH41+AK42*AH42)/AH43,0)</f>
        <v>7.7523478260869569E-2</v>
      </c>
      <c r="AL43" s="54">
        <f>IF(J43&gt;0,(AL40*J40+AL41*J41+AL42*J42)/J43,0)</f>
        <v>0.21459011227004554</v>
      </c>
      <c r="AM43" s="59">
        <f>SUM(AM40:AM42)</f>
        <v>113.44580560000001</v>
      </c>
      <c r="AN43" s="57"/>
      <c r="AO43" s="57">
        <f>SUM(AO40:AO42)</f>
        <v>1002.16</v>
      </c>
      <c r="AP43" s="124"/>
      <c r="AQ43" s="125">
        <f>AP42</f>
        <v>1158.0399999999991</v>
      </c>
      <c r="AR43" s="52">
        <f>SUM(AR40:AR42)</f>
        <v>0</v>
      </c>
      <c r="AS43" s="60"/>
      <c r="AT43" s="59"/>
      <c r="AU43" s="59"/>
      <c r="AV43" s="59"/>
      <c r="AW43" s="59"/>
    </row>
    <row r="44" spans="1:49" x14ac:dyDescent="0.2">
      <c r="A44" s="196">
        <v>11</v>
      </c>
      <c r="B44" s="23">
        <v>1</v>
      </c>
      <c r="C44" s="11" t="s">
        <v>53</v>
      </c>
      <c r="D44" s="12">
        <v>5598</v>
      </c>
      <c r="E44" s="12">
        <v>1</v>
      </c>
      <c r="F44" s="12">
        <v>7001</v>
      </c>
      <c r="G44" s="13">
        <v>0.5</v>
      </c>
      <c r="H44" s="13">
        <v>2.8</v>
      </c>
      <c r="I44" s="12">
        <v>7405</v>
      </c>
      <c r="J44" s="12">
        <v>13572</v>
      </c>
      <c r="K44" s="14">
        <v>8.5000000000000006E-2</v>
      </c>
      <c r="L44" s="25">
        <f>J44*(1-K44)</f>
        <v>12418.380000000001</v>
      </c>
      <c r="M44" s="15">
        <v>0.83699999999999997</v>
      </c>
      <c r="N44" s="26">
        <f>L44*M44</f>
        <v>10394.18406</v>
      </c>
      <c r="O44" s="14">
        <v>0.10299999999999999</v>
      </c>
      <c r="P44" s="26">
        <f>L44*O44</f>
        <v>1279.0931399999999</v>
      </c>
      <c r="Q44" s="16">
        <v>0.06</v>
      </c>
      <c r="R44" s="26">
        <f>L44*Q44</f>
        <v>745.1028</v>
      </c>
      <c r="S44" s="16">
        <v>0.20300000000000001</v>
      </c>
      <c r="T44" s="26">
        <f>L44*S44</f>
        <v>2520.9311400000006</v>
      </c>
      <c r="U44" s="16">
        <v>0.51100000000000001</v>
      </c>
      <c r="V44" s="26">
        <f>L44*U44</f>
        <v>6345.7921800000004</v>
      </c>
      <c r="W44" s="16">
        <v>0.4</v>
      </c>
      <c r="X44" s="26">
        <f>W44*L44</f>
        <v>4967.3520000000008</v>
      </c>
      <c r="Y44" s="17">
        <v>3.13E-3</v>
      </c>
      <c r="Z44" s="61">
        <f>L44*Y44</f>
        <v>38.869529400000005</v>
      </c>
      <c r="AA44" s="28">
        <f>IF(J44&gt;0,(AC44+AM44)/J44,0)</f>
        <v>3.1793576186265843E-3</v>
      </c>
      <c r="AB44" s="17">
        <v>3.2000000000000003E-4</v>
      </c>
      <c r="AC44" s="25">
        <f>AB44*L44</f>
        <v>3.9738816000000008</v>
      </c>
      <c r="AD44" s="141">
        <v>0.2271</v>
      </c>
      <c r="AE44" s="31">
        <f>AH44*(1-AK44)*AD44</f>
        <v>40.532808000000003</v>
      </c>
      <c r="AF44" s="29">
        <f>IF(AND(AD44&gt;0,AB44&gt;0,Y44&gt;0),((Y44-AB44)*AD44)/((AD44-AB44)*Y44),0)</f>
        <v>0.89903037581002765</v>
      </c>
      <c r="AG44" s="62">
        <f t="shared" si="1"/>
        <v>0.90066377794228469</v>
      </c>
      <c r="AH44" s="12">
        <v>194</v>
      </c>
      <c r="AI44" s="170">
        <v>172.05</v>
      </c>
      <c r="AJ44" s="174"/>
      <c r="AK44" s="14">
        <v>0.08</v>
      </c>
      <c r="AL44" s="15">
        <v>0.2195</v>
      </c>
      <c r="AM44" s="31">
        <f>AH44*(1-AK44)*AL44</f>
        <v>39.176360000000003</v>
      </c>
      <c r="AN44" s="19">
        <v>1.7</v>
      </c>
      <c r="AO44" s="19">
        <v>1001.02</v>
      </c>
      <c r="AP44" s="119">
        <f>AP42+AH44-AO44</f>
        <v>351.01999999999907</v>
      </c>
      <c r="AQ44" s="120"/>
      <c r="AR44" s="12"/>
      <c r="AS44" s="32"/>
      <c r="AT44" s="20"/>
      <c r="AU44" s="20"/>
      <c r="AV44" s="20"/>
      <c r="AW44" s="20"/>
    </row>
    <row r="45" spans="1:49" x14ac:dyDescent="0.2">
      <c r="A45" s="197"/>
      <c r="B45" s="34">
        <v>2</v>
      </c>
      <c r="C45" s="11" t="s">
        <v>50</v>
      </c>
      <c r="D45" s="35">
        <v>18452</v>
      </c>
      <c r="E45" s="44">
        <v>4</v>
      </c>
      <c r="F45" s="35">
        <v>16189</v>
      </c>
      <c r="G45" s="36">
        <v>1</v>
      </c>
      <c r="H45" s="38">
        <v>3</v>
      </c>
      <c r="I45" s="65">
        <v>15969</v>
      </c>
      <c r="J45" s="35">
        <v>14465</v>
      </c>
      <c r="K45" s="40">
        <v>8.1000000000000003E-2</v>
      </c>
      <c r="L45" s="38">
        <f>J45*(1-K45)</f>
        <v>13293.335000000001</v>
      </c>
      <c r="M45" s="39">
        <v>0.79</v>
      </c>
      <c r="N45" s="26">
        <f>L45*M45</f>
        <v>10501.73465</v>
      </c>
      <c r="O45" s="37">
        <v>0.14799999999999999</v>
      </c>
      <c r="P45" s="26">
        <f>L45*O45</f>
        <v>1967.4135800000001</v>
      </c>
      <c r="Q45" s="40">
        <v>6.2E-2</v>
      </c>
      <c r="R45" s="26">
        <f>L45*Q45</f>
        <v>824.18677000000002</v>
      </c>
      <c r="S45" s="40">
        <v>0.19700000000000001</v>
      </c>
      <c r="T45" s="26">
        <f>L45*S45</f>
        <v>2618.7869950000004</v>
      </c>
      <c r="U45" s="40">
        <v>0.53</v>
      </c>
      <c r="V45" s="26">
        <f>L45*U45</f>
        <v>7045.4675500000012</v>
      </c>
      <c r="W45" s="40">
        <v>0.4</v>
      </c>
      <c r="X45" s="26">
        <f>W45*L45</f>
        <v>5317.3340000000007</v>
      </c>
      <c r="Y45" s="41">
        <v>3.1800000000000001E-3</v>
      </c>
      <c r="Z45" s="18">
        <f>L45*Y45</f>
        <v>42.272805300000002</v>
      </c>
      <c r="AA45" s="28">
        <f>IF(J45&gt;0,(AC45+AM45)/J45,0)</f>
        <v>3.0734249049429656E-3</v>
      </c>
      <c r="AB45" s="41">
        <v>3.1E-4</v>
      </c>
      <c r="AC45" s="38">
        <f>AB45*L45</f>
        <v>4.1209338500000001</v>
      </c>
      <c r="AD45" s="29">
        <v>0.2276</v>
      </c>
      <c r="AE45" s="42">
        <f>AH45*(1-AK45)*AD45</f>
        <v>41.767558800000003</v>
      </c>
      <c r="AF45" s="29">
        <f>IF(AND(AD45&gt;0,AB45&gt;0,Y45&gt;0),((Y45-AB45)*AD45)/((AD45-AB45)*Y45),0)</f>
        <v>0.90374666116570113</v>
      </c>
      <c r="AG45" s="30">
        <f t="shared" si="1"/>
        <v>0.90040523364849201</v>
      </c>
      <c r="AH45" s="35">
        <v>201</v>
      </c>
      <c r="AI45" s="167">
        <v>200.79</v>
      </c>
      <c r="AJ45" s="175"/>
      <c r="AK45" s="40">
        <v>8.6999999999999994E-2</v>
      </c>
      <c r="AL45" s="29">
        <v>0.2198</v>
      </c>
      <c r="AM45" s="42">
        <f>AH45*(1-AK45)*AL45</f>
        <v>40.336157399999998</v>
      </c>
      <c r="AN45" s="18">
        <v>1.78</v>
      </c>
      <c r="AO45" s="18"/>
      <c r="AP45" s="122">
        <f>AP44+AH45-AO45</f>
        <v>552.01999999999907</v>
      </c>
      <c r="AQ45" s="123"/>
      <c r="AR45" s="44"/>
      <c r="AS45" s="49"/>
      <c r="AT45" s="42"/>
      <c r="AU45" s="42"/>
      <c r="AV45" s="42"/>
      <c r="AW45" s="42"/>
    </row>
    <row r="46" spans="1:49" x14ac:dyDescent="0.2">
      <c r="A46" s="197"/>
      <c r="B46" s="34">
        <v>3</v>
      </c>
      <c r="C46" s="24" t="s">
        <v>51</v>
      </c>
      <c r="D46" s="44">
        <v>20650</v>
      </c>
      <c r="E46" s="44">
        <v>1</v>
      </c>
      <c r="F46" s="44">
        <v>16814</v>
      </c>
      <c r="G46" s="38">
        <v>0.8</v>
      </c>
      <c r="H46" s="38">
        <v>3.1</v>
      </c>
      <c r="I46" s="44">
        <v>17742</v>
      </c>
      <c r="J46" s="44">
        <v>14543</v>
      </c>
      <c r="K46" s="40">
        <v>8.1000000000000003E-2</v>
      </c>
      <c r="L46" s="38">
        <f>J46*(1-K46)</f>
        <v>13365.017</v>
      </c>
      <c r="M46" s="29">
        <v>0.69499999999999995</v>
      </c>
      <c r="N46" s="26">
        <f>L46*M46</f>
        <v>9288.6868149999991</v>
      </c>
      <c r="O46" s="40">
        <v>0.22500000000000001</v>
      </c>
      <c r="P46" s="26">
        <f>L46*O46</f>
        <v>3007.1288250000002</v>
      </c>
      <c r="Q46" s="40">
        <v>0.08</v>
      </c>
      <c r="R46" s="26">
        <f>L46*Q46</f>
        <v>1069.20136</v>
      </c>
      <c r="S46" s="40">
        <v>0.186</v>
      </c>
      <c r="T46" s="26">
        <f>L46*S46</f>
        <v>2485.8931619999998</v>
      </c>
      <c r="U46" s="40">
        <v>0.53600000000000003</v>
      </c>
      <c r="V46" s="26">
        <f>L46*U46</f>
        <v>7163.6491120000001</v>
      </c>
      <c r="W46" s="40">
        <v>0.4</v>
      </c>
      <c r="X46" s="26">
        <f>W46*L46</f>
        <v>5346.0068000000001</v>
      </c>
      <c r="Y46" s="48">
        <v>3.1800000000000001E-3</v>
      </c>
      <c r="Z46" s="18">
        <f>L46*Y46</f>
        <v>42.500754059999998</v>
      </c>
      <c r="AA46" s="28">
        <f>IF(J46&gt;0,(AC46+AM46)/J46,0)</f>
        <v>3.1251921859313759E-3</v>
      </c>
      <c r="AB46" s="48">
        <v>2.7999999999999998E-4</v>
      </c>
      <c r="AC46" s="38">
        <f>AB46*L46</f>
        <v>3.7422047599999995</v>
      </c>
      <c r="AD46" s="29">
        <v>0.23449999999999999</v>
      </c>
      <c r="AE46" s="42">
        <f>AH46*(1-AK46)*AD46</f>
        <v>43.295265999999998</v>
      </c>
      <c r="AF46" s="29">
        <f>IF(AND(AD46&gt;0,AB46&gt;0,Y46&gt;0),((Y46-AB46)*AD46)/((AD46-AB46)*Y46),0)</f>
        <v>0.91303988240910949</v>
      </c>
      <c r="AG46" s="30">
        <f t="shared" si="1"/>
        <v>0.91153534577010387</v>
      </c>
      <c r="AH46" s="44">
        <v>202</v>
      </c>
      <c r="AI46" s="168">
        <v>201.98</v>
      </c>
      <c r="AJ46" s="176"/>
      <c r="AK46" s="40">
        <v>8.5999999999999993E-2</v>
      </c>
      <c r="AL46" s="29">
        <v>0.22589999999999999</v>
      </c>
      <c r="AM46" s="42">
        <f>AH46*(1-AK46)*AL46</f>
        <v>41.707465200000001</v>
      </c>
      <c r="AN46" s="18">
        <v>1.75</v>
      </c>
      <c r="AO46" s="18"/>
      <c r="AP46" s="122">
        <f>AP45+AH46-AO46</f>
        <v>754.01999999999907</v>
      </c>
      <c r="AQ46" s="123"/>
      <c r="AR46" s="44"/>
      <c r="AS46" s="49"/>
      <c r="AT46" s="42"/>
      <c r="AU46" s="42"/>
      <c r="AV46" s="42"/>
      <c r="AW46" s="42"/>
    </row>
    <row r="47" spans="1:49" s="22" customFormat="1" ht="13.5" thickBot="1" x14ac:dyDescent="0.25">
      <c r="A47" s="198"/>
      <c r="B47" s="50" t="s">
        <v>38</v>
      </c>
      <c r="C47" s="51"/>
      <c r="D47" s="52">
        <f>SUM(D44:D46)</f>
        <v>44700</v>
      </c>
      <c r="E47" s="52"/>
      <c r="F47" s="52">
        <f>SUM(F44:F46)</f>
        <v>40004</v>
      </c>
      <c r="G47" s="53"/>
      <c r="H47" s="53"/>
      <c r="I47" s="52">
        <f>SUM(I44:I46)</f>
        <v>41116</v>
      </c>
      <c r="J47" s="52">
        <f>SUM(J44:J46)</f>
        <v>42580</v>
      </c>
      <c r="K47" s="21">
        <f>IF(J47&gt;0,(J44*K44+J45*K45+J46*K46)/J47,0)</f>
        <v>8.2274964772193523E-2</v>
      </c>
      <c r="L47" s="53">
        <f>L44+L45+L46</f>
        <v>39076.732000000004</v>
      </c>
      <c r="M47" s="54">
        <f>IF(L47&gt;0,N47/L47,0)</f>
        <v>0.77244446963988689</v>
      </c>
      <c r="N47" s="55">
        <f>N44+N45+N46</f>
        <v>30184.605524999999</v>
      </c>
      <c r="O47" s="21">
        <f>IF(L47&gt;0,P47/L47,0)</f>
        <v>0.16003476301447112</v>
      </c>
      <c r="P47" s="55">
        <f>P44+P45+P46</f>
        <v>6253.635545000001</v>
      </c>
      <c r="Q47" s="21">
        <f>IF(L47&gt;0,R47/L47,0)</f>
        <v>6.7520767345641899E-2</v>
      </c>
      <c r="R47" s="55">
        <f>R44+R45+R46</f>
        <v>2638.4909299999999</v>
      </c>
      <c r="S47" s="21">
        <f>IF(L47&gt;0,T47/L47,0)</f>
        <v>0.19514455039382517</v>
      </c>
      <c r="T47" s="55">
        <f>T44+T45+T46</f>
        <v>7625.6112970000013</v>
      </c>
      <c r="U47" s="21">
        <f>IF(L47&gt;0,V47/L47,0)</f>
        <v>0.52601401882839127</v>
      </c>
      <c r="V47" s="55">
        <f>V44+V45+V46</f>
        <v>20554.908842000001</v>
      </c>
      <c r="W47" s="21">
        <f>IF(L47&gt;0,X47/L47,0)</f>
        <v>0.39999999999999997</v>
      </c>
      <c r="X47" s="55">
        <f>X44+X45+X46</f>
        <v>15630.692800000001</v>
      </c>
      <c r="Y47" s="56">
        <f>IF(L47&gt;0,Z47/L47,0)</f>
        <v>3.1641102628541199E-3</v>
      </c>
      <c r="Z47" s="57">
        <f>SUM(Z44:Z46)</f>
        <v>123.64308876000001</v>
      </c>
      <c r="AA47" s="63">
        <f>IF(L47&gt;0,(AA44*L44+AA45*L45+AA46*L46)/L47,0)</f>
        <v>3.1247952007857254E-3</v>
      </c>
      <c r="AB47" s="56">
        <f>IF(J47&gt;0,(J44*AB44+J45*AB45+J46*AB46)/J47,0)</f>
        <v>3.0294105213715357E-4</v>
      </c>
      <c r="AC47" s="53">
        <f>SUM(AC44:AC46)</f>
        <v>11.83702021</v>
      </c>
      <c r="AD47" s="54">
        <f>IF(J47&gt;0,(J44*AD44+J45*AD45+J46*AD46)/J47,0)</f>
        <v>0.22979729215594177</v>
      </c>
      <c r="AE47" s="59">
        <f>SUM(AE44:AE46)</f>
        <v>125.5956328</v>
      </c>
      <c r="AF47" s="54">
        <f>IF(AND(Z47&gt;0),((Z44*AF44+Z45*AF45+Z46*AF46)/Z47),0)</f>
        <v>0.90545843592256559</v>
      </c>
      <c r="AG47" s="58">
        <f t="shared" si="1"/>
        <v>0.90428768077908517</v>
      </c>
      <c r="AH47" s="52">
        <f>SUM(AH44:AH46)</f>
        <v>597</v>
      </c>
      <c r="AI47" s="169">
        <f>SUM(AI44:AI46)</f>
        <v>574.82000000000005</v>
      </c>
      <c r="AJ47" s="177">
        <f>(AI47+AJ43)-AO47</f>
        <v>739.77899999999954</v>
      </c>
      <c r="AK47" s="21">
        <f>IF(AH47&gt;0,(AK44*AH44+AK45*AH45+AK46*AH46)/AH47,0)</f>
        <v>8.4386934673366831E-2</v>
      </c>
      <c r="AL47" s="54">
        <f>IF(J47&gt;0,(AL44*J44+AL45*J45+AL46*J46)/J47,0)</f>
        <v>0.22178780413339597</v>
      </c>
      <c r="AM47" s="59">
        <f>SUM(AM44:AM46)</f>
        <v>121.21998260000001</v>
      </c>
      <c r="AN47" s="57"/>
      <c r="AO47" s="57">
        <f>SUM(AO44:AO46)</f>
        <v>1001.02</v>
      </c>
      <c r="AP47" s="124"/>
      <c r="AQ47" s="125">
        <f>AP46</f>
        <v>754.01999999999907</v>
      </c>
      <c r="AR47" s="52">
        <f>SUM(AR44:AR46)</f>
        <v>0</v>
      </c>
      <c r="AS47" s="60"/>
      <c r="AT47" s="59"/>
      <c r="AU47" s="59"/>
      <c r="AV47" s="59"/>
      <c r="AW47" s="59"/>
    </row>
    <row r="48" spans="1:49" x14ac:dyDescent="0.2">
      <c r="A48" s="196">
        <v>12</v>
      </c>
      <c r="B48" s="23">
        <v>1</v>
      </c>
      <c r="C48" s="11" t="s">
        <v>49</v>
      </c>
      <c r="D48" s="12">
        <v>14413</v>
      </c>
      <c r="E48" s="12">
        <v>0</v>
      </c>
      <c r="F48" s="12">
        <v>16633</v>
      </c>
      <c r="G48" s="13">
        <v>0.4</v>
      </c>
      <c r="H48" s="13">
        <v>2.7</v>
      </c>
      <c r="I48" s="12">
        <v>16385</v>
      </c>
      <c r="J48" s="12">
        <v>14693</v>
      </c>
      <c r="K48" s="14">
        <v>7.9000000000000001E-2</v>
      </c>
      <c r="L48" s="25">
        <f>J48*(1-K48)</f>
        <v>13532.253000000001</v>
      </c>
      <c r="M48" s="15">
        <v>0.68600000000000005</v>
      </c>
      <c r="N48" s="26">
        <f>L48*M48</f>
        <v>9283.1255580000015</v>
      </c>
      <c r="O48" s="14">
        <v>0.16800000000000001</v>
      </c>
      <c r="P48" s="26">
        <f>L48*O48</f>
        <v>2273.4185040000002</v>
      </c>
      <c r="Q48" s="16">
        <v>0.14599999999999999</v>
      </c>
      <c r="R48" s="26">
        <f>L48*Q48</f>
        <v>1975.708938</v>
      </c>
      <c r="S48" s="16">
        <v>0.17699999999999999</v>
      </c>
      <c r="T48" s="26">
        <f>L48*S48</f>
        <v>2395.2087809999998</v>
      </c>
      <c r="U48" s="16">
        <v>0.54500000000000004</v>
      </c>
      <c r="V48" s="26">
        <f>L48*U48</f>
        <v>7375.0778850000006</v>
      </c>
      <c r="W48" s="16">
        <v>0.4</v>
      </c>
      <c r="X48" s="26">
        <f>W48*L48</f>
        <v>5412.9012000000002</v>
      </c>
      <c r="Y48" s="17">
        <v>3.2299999999999998E-3</v>
      </c>
      <c r="Z48" s="61">
        <f>L48*Y48</f>
        <v>43.709177189999998</v>
      </c>
      <c r="AA48" s="28">
        <f>IF(J48&gt;0,(AC48+AM48)/J48,0)</f>
        <v>3.0537450336895122E-3</v>
      </c>
      <c r="AB48" s="17">
        <v>2.5999999999999998E-4</v>
      </c>
      <c r="AC48" s="25">
        <f>AB48*L48</f>
        <v>3.51838578</v>
      </c>
      <c r="AD48" s="141">
        <v>0.22040000000000001</v>
      </c>
      <c r="AE48" s="31">
        <f>AH48*(1-AK48)*AD48</f>
        <v>40.9600176</v>
      </c>
      <c r="AF48" s="29">
        <f>IF(AND(AD48&gt;0,AB48&gt;0,Y48&gt;0),((Y48-AB48)*AD48)/((AD48-AB48)*Y48),0)</f>
        <v>0.92059064018084757</v>
      </c>
      <c r="AG48" s="62">
        <f t="shared" si="1"/>
        <v>0.91592894070988662</v>
      </c>
      <c r="AH48" s="12">
        <v>204</v>
      </c>
      <c r="AI48" s="170">
        <v>203.899</v>
      </c>
      <c r="AJ48" s="174"/>
      <c r="AK48" s="14">
        <v>8.8999999999999996E-2</v>
      </c>
      <c r="AL48" s="15">
        <v>0.2225</v>
      </c>
      <c r="AM48" s="31">
        <f>AH48*(1-AK48)*AL48</f>
        <v>41.350290000000001</v>
      </c>
      <c r="AN48" s="19">
        <v>1.76</v>
      </c>
      <c r="AO48" s="19"/>
      <c r="AP48" s="119">
        <f>AP46+AH48-AO48</f>
        <v>958.01999999999907</v>
      </c>
      <c r="AQ48" s="120"/>
      <c r="AR48" s="12"/>
      <c r="AS48" s="32"/>
      <c r="AT48" s="20"/>
      <c r="AU48" s="20"/>
      <c r="AV48" s="20"/>
      <c r="AW48" s="20"/>
    </row>
    <row r="49" spans="1:49" x14ac:dyDescent="0.2">
      <c r="A49" s="197"/>
      <c r="B49" s="34">
        <v>2</v>
      </c>
      <c r="C49" s="11" t="s">
        <v>50</v>
      </c>
      <c r="D49" s="35">
        <v>21670</v>
      </c>
      <c r="E49" s="44">
        <v>3</v>
      </c>
      <c r="F49" s="35">
        <v>18336</v>
      </c>
      <c r="G49" s="36">
        <v>0.3</v>
      </c>
      <c r="H49" s="38">
        <v>2.5</v>
      </c>
      <c r="I49" s="35">
        <v>17892</v>
      </c>
      <c r="J49" s="35">
        <v>14955</v>
      </c>
      <c r="K49" s="66">
        <v>7.6999999999999999E-2</v>
      </c>
      <c r="L49" s="38">
        <f>J49*(1-K49)</f>
        <v>13803.465</v>
      </c>
      <c r="M49" s="39">
        <v>0.78700000000000003</v>
      </c>
      <c r="N49" s="26">
        <f>L49*M49</f>
        <v>10863.326955</v>
      </c>
      <c r="O49" s="37">
        <v>0.155</v>
      </c>
      <c r="P49" s="26">
        <f>L49*O49</f>
        <v>2139.5370750000002</v>
      </c>
      <c r="Q49" s="40">
        <v>5.8000000000000003E-2</v>
      </c>
      <c r="R49" s="26">
        <f>L49*Q49</f>
        <v>800.60097000000007</v>
      </c>
      <c r="S49" s="40">
        <v>0.19</v>
      </c>
      <c r="T49" s="26">
        <f>L49*S49</f>
        <v>2622.6583500000002</v>
      </c>
      <c r="U49" s="40">
        <v>0.53400000000000003</v>
      </c>
      <c r="V49" s="26">
        <f>L49*U49</f>
        <v>7371.0503100000005</v>
      </c>
      <c r="W49" s="40">
        <v>0.41</v>
      </c>
      <c r="X49" s="26">
        <f>W49*L49</f>
        <v>5659.42065</v>
      </c>
      <c r="Y49" s="41">
        <v>3.2499999999999999E-3</v>
      </c>
      <c r="Z49" s="18">
        <f>L49*Y49</f>
        <v>44.861261249999998</v>
      </c>
      <c r="AA49" s="28">
        <f>IF(J49&gt;0,(AC49+AM49)/J49,0)</f>
        <v>3.2567766466064861E-3</v>
      </c>
      <c r="AB49" s="41">
        <v>2.9E-4</v>
      </c>
      <c r="AC49" s="38">
        <f>AB49*L49</f>
        <v>4.0030048499999999</v>
      </c>
      <c r="AD49" s="29">
        <v>0.22459999999999999</v>
      </c>
      <c r="AE49" s="42">
        <f>AH49*(1-AK49)*AD49</f>
        <v>45.616035400000001</v>
      </c>
      <c r="AF49" s="29">
        <f>IF(AND(AD49&gt;0,AB49&gt;0,Y49&gt;0),((Y49-AB49)*AD49)/((AD49-AB49)*Y49),0)</f>
        <v>0.91194672208447791</v>
      </c>
      <c r="AG49" s="30">
        <f t="shared" si="1"/>
        <v>0.91215674280957915</v>
      </c>
      <c r="AH49" s="35">
        <v>221</v>
      </c>
      <c r="AI49" s="167">
        <v>221.36</v>
      </c>
      <c r="AJ49" s="175"/>
      <c r="AK49" s="66">
        <v>8.1000000000000003E-2</v>
      </c>
      <c r="AL49" s="67">
        <v>0.22009999999999999</v>
      </c>
      <c r="AM49" s="42">
        <f>AH49*(1-AK49)*AL49</f>
        <v>44.702089900000004</v>
      </c>
      <c r="AN49" s="18">
        <v>1.8</v>
      </c>
      <c r="AO49" s="18"/>
      <c r="AP49" s="122">
        <f>AP48+AH49-AO49</f>
        <v>1179.0199999999991</v>
      </c>
      <c r="AQ49" s="123"/>
      <c r="AR49" s="44"/>
      <c r="AS49" s="49"/>
      <c r="AT49" s="42"/>
      <c r="AU49" s="42"/>
      <c r="AV49" s="42"/>
      <c r="AW49" s="42"/>
    </row>
    <row r="50" spans="1:49" x14ac:dyDescent="0.2">
      <c r="A50" s="197"/>
      <c r="B50" s="34">
        <v>3</v>
      </c>
      <c r="C50" s="24" t="s">
        <v>51</v>
      </c>
      <c r="D50" s="44">
        <v>19060</v>
      </c>
      <c r="E50" s="44">
        <v>2</v>
      </c>
      <c r="F50" s="44">
        <v>17557</v>
      </c>
      <c r="G50" s="38">
        <v>0.3</v>
      </c>
      <c r="H50" s="38">
        <v>2.4</v>
      </c>
      <c r="I50" s="44">
        <v>18056</v>
      </c>
      <c r="J50" s="44">
        <v>15097</v>
      </c>
      <c r="K50" s="66">
        <v>7.5999999999999998E-2</v>
      </c>
      <c r="L50" s="38">
        <f>J50*(1-K50)</f>
        <v>13949.628000000001</v>
      </c>
      <c r="M50" s="29">
        <v>0.625</v>
      </c>
      <c r="N50" s="26">
        <f>L50*M50</f>
        <v>8718.5174999999999</v>
      </c>
      <c r="O50" s="40">
        <v>0.27900000000000003</v>
      </c>
      <c r="P50" s="26">
        <f>L50*O50</f>
        <v>3891.9462120000007</v>
      </c>
      <c r="Q50" s="40">
        <v>9.6000000000000002E-2</v>
      </c>
      <c r="R50" s="26">
        <f>L50*Q50</f>
        <v>1339.1642880000002</v>
      </c>
      <c r="S50" s="40">
        <v>0.193</v>
      </c>
      <c r="T50" s="26">
        <f>L50*S50</f>
        <v>2692.2782040000002</v>
      </c>
      <c r="U50" s="40">
        <v>0.53700000000000003</v>
      </c>
      <c r="V50" s="26">
        <f>L50*U50</f>
        <v>7490.9502360000006</v>
      </c>
      <c r="W50" s="40">
        <v>0.4</v>
      </c>
      <c r="X50" s="26">
        <f>W50*L50</f>
        <v>5579.851200000001</v>
      </c>
      <c r="Y50" s="48">
        <v>3.2699999999999999E-3</v>
      </c>
      <c r="Z50" s="18">
        <f>L50*Y50</f>
        <v>45.615283560000002</v>
      </c>
      <c r="AA50" s="28">
        <f>IF(J50&gt;0,(AC50+AM50)/J50,0)</f>
        <v>3.4639109412466051E-3</v>
      </c>
      <c r="AB50" s="48">
        <v>3.1E-4</v>
      </c>
      <c r="AC50" s="38">
        <f>AB50*L50</f>
        <v>4.3243846800000005</v>
      </c>
      <c r="AD50" s="29">
        <v>0.2054</v>
      </c>
      <c r="AE50" s="42">
        <f>AH50*(1-AK50)*AD50</f>
        <v>45.3432824</v>
      </c>
      <c r="AF50" s="29">
        <f>IF(AND(AD50&gt;0,AB50&gt;0,Y50&gt;0),((Y50-AB50)*AD50)/((AD50-AB50)*Y50),0)</f>
        <v>0.90656701324383138</v>
      </c>
      <c r="AG50" s="30">
        <f t="shared" si="1"/>
        <v>0.91180656475226085</v>
      </c>
      <c r="AH50" s="44">
        <v>241</v>
      </c>
      <c r="AI50" s="168">
        <v>241.12</v>
      </c>
      <c r="AJ50" s="176"/>
      <c r="AK50" s="66">
        <v>8.4000000000000005E-2</v>
      </c>
      <c r="AL50" s="67">
        <v>0.21729999999999999</v>
      </c>
      <c r="AM50" s="42">
        <f>AH50*(1-AK50)*AL50</f>
        <v>47.970278799999996</v>
      </c>
      <c r="AN50" s="18">
        <v>1.8</v>
      </c>
      <c r="AO50" s="18"/>
      <c r="AP50" s="122">
        <f>AP49+AH50-AO50</f>
        <v>1420.0199999999991</v>
      </c>
      <c r="AQ50" s="123"/>
      <c r="AR50" s="44"/>
      <c r="AS50" s="49"/>
      <c r="AT50" s="42"/>
      <c r="AU50" s="42"/>
      <c r="AV50" s="42"/>
      <c r="AW50" s="42"/>
    </row>
    <row r="51" spans="1:49" s="22" customFormat="1" ht="13.5" thickBot="1" x14ac:dyDescent="0.25">
      <c r="A51" s="198"/>
      <c r="B51" s="50" t="s">
        <v>38</v>
      </c>
      <c r="C51" s="51"/>
      <c r="D51" s="52">
        <f>SUM(D48:D50)</f>
        <v>55143</v>
      </c>
      <c r="E51" s="68"/>
      <c r="F51" s="52">
        <f>SUM(F48:F50)</f>
        <v>52526</v>
      </c>
      <c r="G51" s="53"/>
      <c r="H51" s="69"/>
      <c r="I51" s="52">
        <f>SUM(I48:I50)</f>
        <v>52333</v>
      </c>
      <c r="J51" s="52">
        <f>SUM(J48:J50)</f>
        <v>44745</v>
      </c>
      <c r="K51" s="21">
        <f>IF(J51&gt;0,(J48*K48+J49*K49+J50*K50)/J51,0)</f>
        <v>7.7319342943345637E-2</v>
      </c>
      <c r="L51" s="53">
        <f>L48+L49+L50</f>
        <v>41285.346000000005</v>
      </c>
      <c r="M51" s="54">
        <f>IF(L51&gt;0,N51/L51,0)</f>
        <v>0.69915775958375159</v>
      </c>
      <c r="N51" s="55">
        <f>N48+N49+N50</f>
        <v>28864.970013000006</v>
      </c>
      <c r="O51" s="21">
        <f>IF(L51&gt;0,P51/L51,0)</f>
        <v>0.20115858520357319</v>
      </c>
      <c r="P51" s="55">
        <f>P48+P49+P50</f>
        <v>8304.9017910000002</v>
      </c>
      <c r="Q51" s="21">
        <f>IF(L51&gt;0,R51/L51,0)</f>
        <v>9.9683655212675207E-2</v>
      </c>
      <c r="R51" s="55">
        <f>R48+R49+R50</f>
        <v>4115.4741960000001</v>
      </c>
      <c r="S51" s="21">
        <f>IF(L51&gt;0,T51/L51,0)</f>
        <v>0.18675259097985999</v>
      </c>
      <c r="T51" s="55">
        <f>T48+T49+T50</f>
        <v>7710.1453350000002</v>
      </c>
      <c r="U51" s="21">
        <f>IF(L51&gt;0,V51/L51,0)</f>
        <v>0.53861916116677333</v>
      </c>
      <c r="V51" s="55">
        <f>V48+V49+V50</f>
        <v>22237.078431000002</v>
      </c>
      <c r="W51" s="21">
        <f>IF(L51&gt;0,X51/L51,0)</f>
        <v>0.40334342965177039</v>
      </c>
      <c r="X51" s="55">
        <f>X48+X49+X50</f>
        <v>16652.173050000001</v>
      </c>
      <c r="Y51" s="56">
        <f>IF(L51&gt;0,Z51/L51,0)</f>
        <v>3.2502021903849368E-3</v>
      </c>
      <c r="Z51" s="57">
        <f>SUM(Z48:Z50)</f>
        <v>134.185722</v>
      </c>
      <c r="AA51" s="63">
        <f>IF(L51&gt;0,(AA48*L48+AA49*L49+AA50*L50)/L51,0)</f>
        <v>3.2602154261502374E-3</v>
      </c>
      <c r="AB51" s="56">
        <f>IF(J51&gt;0,(J48*AB48+J49*AB49+J50*AB50)/J51,0)</f>
        <v>2.8689685998435578E-4</v>
      </c>
      <c r="AC51" s="53">
        <f>SUM(AC48:AC50)</f>
        <v>11.845775310000001</v>
      </c>
      <c r="AD51" s="54">
        <f>IF(J51&gt;0,(J48*AD48+J49*AD49+J50*AD50)/J51,0)</f>
        <v>0.21674274220583306</v>
      </c>
      <c r="AE51" s="59">
        <f>SUM(AE48:AE50)</f>
        <v>131.91933539999999</v>
      </c>
      <c r="AF51" s="54">
        <f>IF(AND(Z51&gt;0),((Z48*AF48+Z49*AF49+Z50*AF50)/Z51),0)</f>
        <v>0.91293357524202712</v>
      </c>
      <c r="AG51" s="58">
        <f t="shared" si="1"/>
        <v>0.91319182210633354</v>
      </c>
      <c r="AH51" s="52">
        <f>SUM(AH48:AH50)</f>
        <v>666</v>
      </c>
      <c r="AI51" s="169">
        <f>SUM(AI48:AI50)</f>
        <v>666.37900000000002</v>
      </c>
      <c r="AJ51" s="177">
        <f>(AI51+AJ47)-AO51</f>
        <v>1406.1579999999994</v>
      </c>
      <c r="AK51" s="21">
        <f>IF(AH51&gt;0,(AK48*AH48+AK49*AH49+AK50*AH50)/AH51,0)</f>
        <v>8.4536036036036044E-2</v>
      </c>
      <c r="AL51" s="54">
        <f>IF(J51&gt;0,(AL48*J48+AL49*J49+AL50*J50)/J51,0)</f>
        <v>0.21994337020896187</v>
      </c>
      <c r="AM51" s="59">
        <f>SUM(AM48:AM50)</f>
        <v>134.02265869999999</v>
      </c>
      <c r="AN51" s="70"/>
      <c r="AO51" s="57">
        <f>SUM(AO48:AO50)</f>
        <v>0</v>
      </c>
      <c r="AP51" s="124"/>
      <c r="AQ51" s="125">
        <f>AP50</f>
        <v>1420.0199999999991</v>
      </c>
      <c r="AR51" s="52">
        <f>SUM(AR48:AR50)</f>
        <v>0</v>
      </c>
      <c r="AS51" s="71"/>
      <c r="AT51" s="72"/>
      <c r="AU51" s="72"/>
      <c r="AV51" s="72"/>
      <c r="AW51" s="72"/>
    </row>
    <row r="52" spans="1:49" x14ac:dyDescent="0.2">
      <c r="A52" s="196">
        <v>13</v>
      </c>
      <c r="B52" s="23">
        <v>1</v>
      </c>
      <c r="C52" s="11" t="s">
        <v>49</v>
      </c>
      <c r="D52" s="12">
        <v>14554</v>
      </c>
      <c r="E52" s="12">
        <v>0</v>
      </c>
      <c r="F52" s="12">
        <v>13314</v>
      </c>
      <c r="G52" s="13">
        <v>0.5</v>
      </c>
      <c r="H52" s="13">
        <v>2.2000000000000002</v>
      </c>
      <c r="I52" s="12">
        <v>13651</v>
      </c>
      <c r="J52" s="12">
        <v>14668</v>
      </c>
      <c r="K52" s="14">
        <v>0.08</v>
      </c>
      <c r="L52" s="25">
        <f>J52*(1-K52)</f>
        <v>13494.560000000001</v>
      </c>
      <c r="M52" s="15">
        <v>0.69499999999999995</v>
      </c>
      <c r="N52" s="26">
        <f>L52*M52</f>
        <v>9378.7191999999995</v>
      </c>
      <c r="O52" s="14">
        <v>0.23</v>
      </c>
      <c r="P52" s="26">
        <f>L52*O52</f>
        <v>3103.7488000000003</v>
      </c>
      <c r="Q52" s="16">
        <v>7.4999999999999997E-2</v>
      </c>
      <c r="R52" s="26">
        <f>L52*Q52</f>
        <v>1012.0920000000001</v>
      </c>
      <c r="S52" s="16">
        <v>0.21099999999999999</v>
      </c>
      <c r="T52" s="26">
        <f>L52*S52</f>
        <v>2847.3521600000004</v>
      </c>
      <c r="U52" s="16">
        <v>0.501</v>
      </c>
      <c r="V52" s="26">
        <f>L52*U52</f>
        <v>6760.7745600000007</v>
      </c>
      <c r="W52" s="16">
        <v>0.4</v>
      </c>
      <c r="X52" s="26">
        <f>W52*L52</f>
        <v>5397.8240000000005</v>
      </c>
      <c r="Y52" s="17">
        <v>3.3300000000000001E-3</v>
      </c>
      <c r="Z52" s="61">
        <f>L52*Y52</f>
        <v>44.936884800000009</v>
      </c>
      <c r="AA52" s="28">
        <f>IF(J52&gt;0,(AC52+AM52)/J52,0)</f>
        <v>3.26176503954186E-3</v>
      </c>
      <c r="AB52" s="17">
        <v>3.2000000000000003E-4</v>
      </c>
      <c r="AC52" s="25">
        <f>AB52*L52</f>
        <v>4.3182592000000009</v>
      </c>
      <c r="AD52" s="141">
        <v>0.1908</v>
      </c>
      <c r="AE52" s="31">
        <f>AH52*(1-AK52)*AD52</f>
        <v>44.362335600000002</v>
      </c>
      <c r="AF52" s="29">
        <f>IF(AND(AD52&gt;0,AB52&gt;0,Y52&gt;0),((Y52-AB52)*AD52)/((AD52-AB52)*Y52),0)</f>
        <v>0.90542243209189865</v>
      </c>
      <c r="AG52" s="62">
        <f t="shared" si="1"/>
        <v>0.90343794624124318</v>
      </c>
      <c r="AH52" s="12">
        <v>253</v>
      </c>
      <c r="AI52" s="170">
        <v>253.12100000000001</v>
      </c>
      <c r="AJ52" s="174"/>
      <c r="AK52" s="14">
        <v>8.1000000000000003E-2</v>
      </c>
      <c r="AL52" s="15">
        <v>0.18720000000000001</v>
      </c>
      <c r="AM52" s="31">
        <f>AH52*(1-AK52)*AL52</f>
        <v>43.525310400000002</v>
      </c>
      <c r="AN52" s="19">
        <v>1.78</v>
      </c>
      <c r="AO52" s="19"/>
      <c r="AP52" s="119">
        <f>AP50+AH52-AO52</f>
        <v>1673.0199999999991</v>
      </c>
      <c r="AQ52" s="120"/>
      <c r="AR52" s="12"/>
      <c r="AS52" s="32"/>
      <c r="AT52" s="20"/>
      <c r="AU52" s="20"/>
      <c r="AV52" s="20"/>
      <c r="AW52" s="20"/>
    </row>
    <row r="53" spans="1:49" x14ac:dyDescent="0.2">
      <c r="A53" s="197"/>
      <c r="B53" s="34">
        <v>2</v>
      </c>
      <c r="C53" s="24" t="s">
        <v>52</v>
      </c>
      <c r="D53" s="35">
        <v>20865</v>
      </c>
      <c r="E53" s="44">
        <v>2</v>
      </c>
      <c r="F53" s="35">
        <v>18177</v>
      </c>
      <c r="G53" s="36">
        <v>0.7</v>
      </c>
      <c r="H53" s="38">
        <v>2.6</v>
      </c>
      <c r="I53" s="35">
        <v>18526</v>
      </c>
      <c r="J53" s="35">
        <v>14684</v>
      </c>
      <c r="K53" s="66">
        <v>7.8E-2</v>
      </c>
      <c r="L53" s="38">
        <f>J53*(1-K53)</f>
        <v>13538.648000000001</v>
      </c>
      <c r="M53" s="39">
        <v>0.622</v>
      </c>
      <c r="N53" s="26">
        <f>L53*M53</f>
        <v>8421.0390560000014</v>
      </c>
      <c r="O53" s="37">
        <v>0.26600000000000001</v>
      </c>
      <c r="P53" s="26">
        <f>L53*O53</f>
        <v>3601.2803680000006</v>
      </c>
      <c r="Q53" s="40">
        <v>0.112</v>
      </c>
      <c r="R53" s="26">
        <f>L53*Q53</f>
        <v>1516.3285760000001</v>
      </c>
      <c r="S53" s="40">
        <v>0.188</v>
      </c>
      <c r="T53" s="26">
        <f>L53*S53</f>
        <v>2545.2658240000001</v>
      </c>
      <c r="U53" s="40">
        <v>0.51300000000000001</v>
      </c>
      <c r="V53" s="26">
        <f>L53*U53</f>
        <v>6945.3264240000008</v>
      </c>
      <c r="W53" s="40">
        <v>0.4</v>
      </c>
      <c r="X53" s="26">
        <f>W53*L53</f>
        <v>5415.4592000000011</v>
      </c>
      <c r="Y53" s="41">
        <v>3.2299999999999998E-3</v>
      </c>
      <c r="Z53" s="18">
        <f>L53*Y53</f>
        <v>43.729833040000003</v>
      </c>
      <c r="AA53" s="28">
        <f>IF(J53&gt;0,(AC53+AM53)/J53,0)</f>
        <v>3.1720367447561973E-3</v>
      </c>
      <c r="AB53" s="41">
        <v>2.7E-4</v>
      </c>
      <c r="AC53" s="38">
        <f>AB53*L53</f>
        <v>3.6554349600000005</v>
      </c>
      <c r="AD53" s="29">
        <v>0.21729999999999999</v>
      </c>
      <c r="AE53" s="42">
        <f>AH53*(1-AK53)*AD53</f>
        <v>44.0373661</v>
      </c>
      <c r="AF53" s="29">
        <f>IF(AND(AD53&gt;0,AB53&gt;0,Y53&gt;0),((Y53-AB53)*AD53)/((AD53-AB53)*Y53),0)</f>
        <v>0.9175487431008168</v>
      </c>
      <c r="AG53" s="30">
        <f t="shared" si="1"/>
        <v>0.91604895558043864</v>
      </c>
      <c r="AH53" s="35">
        <v>221</v>
      </c>
      <c r="AI53" s="167">
        <v>221.04</v>
      </c>
      <c r="AJ53" s="175"/>
      <c r="AK53" s="66">
        <v>8.3000000000000004E-2</v>
      </c>
      <c r="AL53" s="67">
        <v>0.21179999999999999</v>
      </c>
      <c r="AM53" s="42">
        <f>AH53*(1-AK53)*AL53</f>
        <v>42.922752600000003</v>
      </c>
      <c r="AN53" s="18">
        <v>1.75</v>
      </c>
      <c r="AO53" s="18"/>
      <c r="AP53" s="122">
        <f>AP52+AH53-AO53</f>
        <v>1894.0199999999991</v>
      </c>
      <c r="AQ53" s="123"/>
      <c r="AR53" s="44"/>
      <c r="AS53" s="49"/>
      <c r="AT53" s="42"/>
      <c r="AU53" s="42"/>
      <c r="AV53" s="42"/>
      <c r="AW53" s="42"/>
    </row>
    <row r="54" spans="1:49" x14ac:dyDescent="0.2">
      <c r="A54" s="197"/>
      <c r="B54" s="34">
        <v>3</v>
      </c>
      <c r="C54" s="24" t="s">
        <v>51</v>
      </c>
      <c r="D54" s="44">
        <v>15400</v>
      </c>
      <c r="E54" s="44">
        <v>2</v>
      </c>
      <c r="F54" s="44">
        <v>15894</v>
      </c>
      <c r="G54" s="38">
        <v>0.3</v>
      </c>
      <c r="H54" s="38">
        <v>3.1</v>
      </c>
      <c r="I54" s="44">
        <v>15767</v>
      </c>
      <c r="J54" s="44">
        <v>14736</v>
      </c>
      <c r="K54" s="66">
        <v>7.3999999999999996E-2</v>
      </c>
      <c r="L54" s="38">
        <f>J54*(1-K54)</f>
        <v>13645.536</v>
      </c>
      <c r="M54" s="29">
        <v>0.66800000000000004</v>
      </c>
      <c r="N54" s="26">
        <f>L54*M54</f>
        <v>9115.2180480000006</v>
      </c>
      <c r="O54" s="40">
        <v>0.24099999999999999</v>
      </c>
      <c r="P54" s="26">
        <f>L54*O54</f>
        <v>3288.5741760000001</v>
      </c>
      <c r="Q54" s="40">
        <v>9.0999999999999998E-2</v>
      </c>
      <c r="R54" s="26">
        <f>L54*Q54</f>
        <v>1241.743776</v>
      </c>
      <c r="S54" s="40">
        <v>0.184</v>
      </c>
      <c r="T54" s="26">
        <f>L54*S54</f>
        <v>2510.778624</v>
      </c>
      <c r="U54" s="40">
        <v>0.52900000000000003</v>
      </c>
      <c r="V54" s="26">
        <f>L54*U54</f>
        <v>7218.4885440000007</v>
      </c>
      <c r="W54" s="40">
        <v>0.41</v>
      </c>
      <c r="X54" s="26">
        <f>W54*L54</f>
        <v>5594.6697599999998</v>
      </c>
      <c r="Y54" s="48">
        <v>3.2299999999999998E-3</v>
      </c>
      <c r="Z54" s="18">
        <f>L54*Y54</f>
        <v>44.075081279999999</v>
      </c>
      <c r="AA54" s="28">
        <f>IF(J54&gt;0,(AC54+AM54)/J54,0)</f>
        <v>3.1569581107491855E-3</v>
      </c>
      <c r="AB54" s="48">
        <v>2.7E-4</v>
      </c>
      <c r="AC54" s="38">
        <f>AB54*L54</f>
        <v>3.68429472</v>
      </c>
      <c r="AD54" s="29">
        <v>0.2253</v>
      </c>
      <c r="AE54" s="42">
        <f>AH54*(1-AK54)*AD54</f>
        <v>43.085245500000006</v>
      </c>
      <c r="AF54" s="29">
        <f>IF(AND(AD54&gt;0,AB54&gt;0,Y54&gt;0),((Y54-AB54)*AD54)/((AD54-AB54)*Y54),0)</f>
        <v>0.91750821252728754</v>
      </c>
      <c r="AG54" s="30">
        <f t="shared" si="1"/>
        <v>0.91557823208671274</v>
      </c>
      <c r="AH54" s="44">
        <v>209</v>
      </c>
      <c r="AI54" s="168">
        <v>209.23</v>
      </c>
      <c r="AJ54" s="176"/>
      <c r="AK54" s="66">
        <v>8.5000000000000006E-2</v>
      </c>
      <c r="AL54" s="67">
        <v>0.224</v>
      </c>
      <c r="AM54" s="42">
        <f>AH54*(1-AK54)*AL54</f>
        <v>42.836640000000003</v>
      </c>
      <c r="AN54" s="18">
        <v>1.8</v>
      </c>
      <c r="AO54" s="18"/>
      <c r="AP54" s="122">
        <f>AP53+AH54-AO54</f>
        <v>2103.0199999999991</v>
      </c>
      <c r="AQ54" s="123"/>
      <c r="AR54" s="44"/>
      <c r="AS54" s="49"/>
      <c r="AT54" s="42"/>
      <c r="AU54" s="42"/>
      <c r="AV54" s="42"/>
      <c r="AW54" s="42"/>
    </row>
    <row r="55" spans="1:49" s="22" customFormat="1" ht="13.5" thickBot="1" x14ac:dyDescent="0.25">
      <c r="A55" s="198"/>
      <c r="B55" s="50" t="s">
        <v>38</v>
      </c>
      <c r="C55" s="51"/>
      <c r="D55" s="52">
        <f>SUM(D52:D54)</f>
        <v>50819</v>
      </c>
      <c r="E55" s="68"/>
      <c r="F55" s="52">
        <f>SUM(F52:F54)</f>
        <v>47385</v>
      </c>
      <c r="G55" s="53"/>
      <c r="H55" s="69"/>
      <c r="I55" s="52">
        <f>SUM(I52:I54)</f>
        <v>47944</v>
      </c>
      <c r="J55" s="52">
        <f>SUM(J52:J54)</f>
        <v>44088</v>
      </c>
      <c r="K55" s="21">
        <f>IF(J55&gt;0,(J52*K52+J53*K53+J54*K54)/J55,0)</f>
        <v>7.7328434041008892E-2</v>
      </c>
      <c r="L55" s="53">
        <f>L52+L53+L54</f>
        <v>40678.744000000006</v>
      </c>
      <c r="M55" s="54">
        <f>IF(L55&gt;0,N55/L55,0)</f>
        <v>0.66164718124040411</v>
      </c>
      <c r="N55" s="55">
        <f>N52+N53+N54</f>
        <v>26914.976304000003</v>
      </c>
      <c r="O55" s="21">
        <f>IF(L55&gt;0,P55/L55,0)</f>
        <v>0.24567138415089707</v>
      </c>
      <c r="P55" s="55">
        <f>P52+P53+P54</f>
        <v>9993.603344000001</v>
      </c>
      <c r="Q55" s="21">
        <f>IF(L55&gt;0,R55/L55,0)</f>
        <v>9.2681434608698834E-2</v>
      </c>
      <c r="R55" s="55">
        <f>R52+R53+R54</f>
        <v>3770.1643520000007</v>
      </c>
      <c r="S55" s="21">
        <f>IF(L55&gt;0,T55/L55,0)</f>
        <v>0.19428811784355976</v>
      </c>
      <c r="T55" s="55">
        <f>T52+T53+T54</f>
        <v>7903.3966080000009</v>
      </c>
      <c r="U55" s="21">
        <f>IF(L55&gt;0,V55/L55,0)</f>
        <v>0.5143863224488936</v>
      </c>
      <c r="V55" s="55">
        <f>V52+V53+V54</f>
        <v>20924.589528</v>
      </c>
      <c r="W55" s="21">
        <f>IF(L55&gt;0,X55/L55,0)</f>
        <v>0.40335446345147724</v>
      </c>
      <c r="X55" s="55">
        <f>X52+X53+X54</f>
        <v>16407.952960000002</v>
      </c>
      <c r="Y55" s="56">
        <f>IF(L55&gt;0,Z55/L55,0)</f>
        <v>3.2631734922789163E-3</v>
      </c>
      <c r="Z55" s="57">
        <f>SUM(Z52:Z54)</f>
        <v>132.74179912000002</v>
      </c>
      <c r="AA55" s="63">
        <f>IF(L55&gt;0,(AA52*L52+AA53*L53+AA54*L54)/L55,0)</f>
        <v>3.1967446810314492E-3</v>
      </c>
      <c r="AB55" s="56">
        <f>IF(J55&gt;0,(J52*AB52+J53*AB53+J54*AB54)/J55,0)</f>
        <v>2.8663491199419346E-4</v>
      </c>
      <c r="AC55" s="53">
        <f>SUM(AC52:AC54)</f>
        <v>11.657988880000001</v>
      </c>
      <c r="AD55" s="54">
        <f>IF(J55&gt;0,(J52*AD52+J53*AD53+J54*AD54)/J55,0)</f>
        <v>0.21115742152059519</v>
      </c>
      <c r="AE55" s="59">
        <f>SUM(AE52:AE54)</f>
        <v>131.48494720000002</v>
      </c>
      <c r="AF55" s="54">
        <f>IF(AND(Z55&gt;0),((Z52*AF52+Z53*AF53+Z54*AF54)/Z55),0)</f>
        <v>0.91343018336451887</v>
      </c>
      <c r="AG55" s="58">
        <f t="shared" si="1"/>
        <v>0.91159345363691757</v>
      </c>
      <c r="AH55" s="52">
        <f>SUM(AH52:AH54)</f>
        <v>683</v>
      </c>
      <c r="AI55" s="169">
        <f>SUM(AI52:AI54)</f>
        <v>683.39099999999996</v>
      </c>
      <c r="AJ55" s="177">
        <f>(AI55+AJ51)-AO55</f>
        <v>2089.5489999999995</v>
      </c>
      <c r="AK55" s="21">
        <f>IF(J55&gt;0,(AK52*J52+AK53*J53+AK54*J54)/J55,0)</f>
        <v>8.3003084739611696E-2</v>
      </c>
      <c r="AL55" s="54">
        <f>IF(J55&gt;0,(AL52*J52+AL53*J53+AL54*J54)/J55,0)</f>
        <v>0.20769335873707129</v>
      </c>
      <c r="AM55" s="59">
        <f>SUM(AM52:AM54)</f>
        <v>129.28470300000001</v>
      </c>
      <c r="AN55" s="70"/>
      <c r="AO55" s="57">
        <f>SUM(AO52:AO54)</f>
        <v>0</v>
      </c>
      <c r="AP55" s="124"/>
      <c r="AQ55" s="125">
        <f>AP54</f>
        <v>2103.0199999999991</v>
      </c>
      <c r="AR55" s="52">
        <f>SUM(AR52:AR54)</f>
        <v>0</v>
      </c>
      <c r="AS55" s="71"/>
      <c r="AT55" s="72"/>
      <c r="AU55" s="72"/>
      <c r="AV55" s="72"/>
      <c r="AW55" s="72"/>
    </row>
    <row r="56" spans="1:49" x14ac:dyDescent="0.2">
      <c r="A56" s="196">
        <v>14</v>
      </c>
      <c r="B56" s="23">
        <v>1</v>
      </c>
      <c r="C56" s="11" t="s">
        <v>49</v>
      </c>
      <c r="D56" s="12">
        <v>4806</v>
      </c>
      <c r="E56" s="12">
        <v>1</v>
      </c>
      <c r="F56" s="12">
        <v>5277</v>
      </c>
      <c r="G56" s="13">
        <v>0.3</v>
      </c>
      <c r="H56" s="13">
        <v>2.9</v>
      </c>
      <c r="I56" s="12">
        <v>5392</v>
      </c>
      <c r="J56" s="12">
        <v>14942</v>
      </c>
      <c r="K56" s="14">
        <v>0.08</v>
      </c>
      <c r="L56" s="25">
        <f>J56*(1-K56)</f>
        <v>13746.640000000001</v>
      </c>
      <c r="M56" s="15">
        <v>0.64300000000000002</v>
      </c>
      <c r="N56" s="26">
        <f>L56*M56</f>
        <v>8839.0895200000014</v>
      </c>
      <c r="O56" s="14">
        <v>0.24</v>
      </c>
      <c r="P56" s="26">
        <f>L56*O56</f>
        <v>3299.1936000000001</v>
      </c>
      <c r="Q56" s="16">
        <v>0.11700000000000001</v>
      </c>
      <c r="R56" s="26">
        <f>L56*Q56</f>
        <v>1608.3568800000003</v>
      </c>
      <c r="S56" s="16">
        <v>0.188</v>
      </c>
      <c r="T56" s="26">
        <f>L56*S56</f>
        <v>2584.36832</v>
      </c>
      <c r="U56" s="16">
        <v>0.52800000000000002</v>
      </c>
      <c r="V56" s="26">
        <f>L56*U56</f>
        <v>7258.2259200000008</v>
      </c>
      <c r="W56" s="16">
        <v>0.4</v>
      </c>
      <c r="X56" s="26">
        <f>W56*L56</f>
        <v>5498.6560000000009</v>
      </c>
      <c r="Y56" s="17">
        <v>3.2299999999999998E-3</v>
      </c>
      <c r="Z56" s="61">
        <f>L56*Y56</f>
        <v>44.401647199999999</v>
      </c>
      <c r="AA56" s="28">
        <f>IF(J56&gt;0,(AC56+AM56)/J56,0)</f>
        <v>3.3161872373176282E-3</v>
      </c>
      <c r="AB56" s="17">
        <v>2.7999999999999998E-4</v>
      </c>
      <c r="AC56" s="25">
        <f>AB56*L56</f>
        <v>3.8490592000000001</v>
      </c>
      <c r="AD56" s="141">
        <v>0.22</v>
      </c>
      <c r="AE56" s="31">
        <f>AH56*(1-AK56)*AD56</f>
        <v>43.468700000000005</v>
      </c>
      <c r="AF56" s="29">
        <f>IF(AND(AD56&gt;0,AB56&gt;0,Y56&gt;0),((Y56-AB56)*AD56)/((AD56-AB56)*Y56),0)</f>
        <v>0.91447657277289018</v>
      </c>
      <c r="AG56" s="62">
        <f t="shared" si="1"/>
        <v>0.91667536484581424</v>
      </c>
      <c r="AH56" s="12">
        <v>215</v>
      </c>
      <c r="AI56" s="167">
        <v>215.80699999999999</v>
      </c>
      <c r="AJ56" s="174"/>
      <c r="AK56" s="14">
        <v>8.1000000000000003E-2</v>
      </c>
      <c r="AL56" s="15">
        <v>0.23130000000000001</v>
      </c>
      <c r="AM56" s="31">
        <f>AH56*(1-AK56)*AL56</f>
        <v>45.701410500000001</v>
      </c>
      <c r="AN56" s="19">
        <v>1.77</v>
      </c>
      <c r="AO56" s="19">
        <v>1203.6600000000001</v>
      </c>
      <c r="AP56" s="119">
        <f>AP54+AH56-AO56</f>
        <v>1114.359999999999</v>
      </c>
      <c r="AQ56" s="120"/>
      <c r="AR56" s="12"/>
      <c r="AS56" s="32"/>
      <c r="AT56" s="20"/>
      <c r="AU56" s="20"/>
      <c r="AV56" s="20"/>
      <c r="AW56" s="20"/>
    </row>
    <row r="57" spans="1:49" x14ac:dyDescent="0.2">
      <c r="A57" s="197"/>
      <c r="B57" s="34">
        <v>2</v>
      </c>
      <c r="C57" s="24" t="s">
        <v>52</v>
      </c>
      <c r="D57" s="35">
        <v>19224</v>
      </c>
      <c r="E57" s="44">
        <v>4</v>
      </c>
      <c r="F57" s="35">
        <v>17902</v>
      </c>
      <c r="G57" s="36">
        <v>0.7</v>
      </c>
      <c r="H57" s="38">
        <v>3.1</v>
      </c>
      <c r="I57" s="35">
        <v>17575</v>
      </c>
      <c r="J57" s="35">
        <v>15159</v>
      </c>
      <c r="K57" s="66">
        <v>7.4999999999999997E-2</v>
      </c>
      <c r="L57" s="38">
        <f>J57*(1-K57)</f>
        <v>14022.075000000001</v>
      </c>
      <c r="M57" s="39">
        <v>0.61699999999999999</v>
      </c>
      <c r="N57" s="26">
        <f>L57*M57</f>
        <v>8651.6202750000011</v>
      </c>
      <c r="O57" s="37">
        <v>0.251</v>
      </c>
      <c r="P57" s="26">
        <f>L57*O57</f>
        <v>3519.540825</v>
      </c>
      <c r="Q57" s="40">
        <v>0.13200000000000001</v>
      </c>
      <c r="R57" s="26">
        <f>L57*Q57</f>
        <v>1850.9139000000002</v>
      </c>
      <c r="S57" s="40">
        <v>0.187</v>
      </c>
      <c r="T57" s="26">
        <f>L57*S57</f>
        <v>2622.128025</v>
      </c>
      <c r="U57" s="40">
        <v>0.51800000000000002</v>
      </c>
      <c r="V57" s="26">
        <f>L57*U57</f>
        <v>7263.4348500000006</v>
      </c>
      <c r="W57" s="40">
        <v>0.4</v>
      </c>
      <c r="X57" s="26">
        <f>W57*L57</f>
        <v>5608.8300000000008</v>
      </c>
      <c r="Y57" s="41">
        <v>3.2499999999999999E-3</v>
      </c>
      <c r="Z57" s="18">
        <f>L57*Y57</f>
        <v>45.571743750000003</v>
      </c>
      <c r="AA57" s="28">
        <f>IF(J57&gt;0,(AC57+AM57)/J57,0)</f>
        <v>3.1268279569892474E-3</v>
      </c>
      <c r="AB57" s="41">
        <v>2.7999999999999998E-4</v>
      </c>
      <c r="AC57" s="38">
        <f>AB57*L57</f>
        <v>3.9261809999999997</v>
      </c>
      <c r="AD57" s="29">
        <v>0.2203</v>
      </c>
      <c r="AE57" s="42">
        <f>AH57*(1-AK57)*AD57</f>
        <v>45.196747999999999</v>
      </c>
      <c r="AF57" s="29">
        <f>IF(AND(AD57&gt;0,AB57&gt;0,Y57&gt;0),((Y57-AB57)*AD57)/((AD57-AB57)*Y57),0)</f>
        <v>0.91500912504457643</v>
      </c>
      <c r="AG57" s="30">
        <f t="shared" si="1"/>
        <v>0.91165702408591098</v>
      </c>
      <c r="AH57" s="35">
        <v>223</v>
      </c>
      <c r="AI57" s="167">
        <v>223.358</v>
      </c>
      <c r="AJ57" s="175"/>
      <c r="AK57" s="66">
        <v>0.08</v>
      </c>
      <c r="AL57" s="67">
        <v>0.21190000000000001</v>
      </c>
      <c r="AM57" s="42">
        <f>AH57*(1-AK57)*AL57</f>
        <v>43.473404000000002</v>
      </c>
      <c r="AN57" s="18">
        <v>1.75</v>
      </c>
      <c r="AO57" s="18"/>
      <c r="AP57" s="122">
        <f>AP56+AH57-AO57</f>
        <v>1337.359999999999</v>
      </c>
      <c r="AQ57" s="123"/>
      <c r="AR57" s="44"/>
      <c r="AS57" s="49"/>
      <c r="AT57" s="42"/>
      <c r="AU57" s="42"/>
      <c r="AV57" s="42"/>
      <c r="AW57" s="42"/>
    </row>
    <row r="58" spans="1:49" x14ac:dyDescent="0.2">
      <c r="A58" s="197"/>
      <c r="B58" s="34">
        <v>3</v>
      </c>
      <c r="C58" s="11" t="s">
        <v>53</v>
      </c>
      <c r="D58" s="44">
        <v>18500</v>
      </c>
      <c r="E58" s="44">
        <v>1</v>
      </c>
      <c r="F58" s="44">
        <v>17486</v>
      </c>
      <c r="G58" s="38">
        <v>0.4</v>
      </c>
      <c r="H58" s="38">
        <v>2.9</v>
      </c>
      <c r="I58" s="44">
        <v>18375</v>
      </c>
      <c r="J58" s="44">
        <v>15089</v>
      </c>
      <c r="K58" s="66">
        <v>7.8E-2</v>
      </c>
      <c r="L58" s="38">
        <f>J58*(1-K58)</f>
        <v>13912.058000000001</v>
      </c>
      <c r="M58" s="29">
        <v>0.71399999999999997</v>
      </c>
      <c r="N58" s="26">
        <f>L58*M58</f>
        <v>9933.2094120000002</v>
      </c>
      <c r="O58" s="40">
        <v>0.218</v>
      </c>
      <c r="P58" s="26">
        <f>L58*O58</f>
        <v>3032.8286440000002</v>
      </c>
      <c r="Q58" s="40">
        <v>6.8000000000000005E-2</v>
      </c>
      <c r="R58" s="26">
        <f>L58*Q58</f>
        <v>946.01994400000012</v>
      </c>
      <c r="S58" s="40">
        <v>0.191</v>
      </c>
      <c r="T58" s="26">
        <f>L58*S58</f>
        <v>2657.203078</v>
      </c>
      <c r="U58" s="40">
        <v>0.51300000000000001</v>
      </c>
      <c r="V58" s="26">
        <f>L58*U58</f>
        <v>7136.8857540000008</v>
      </c>
      <c r="W58" s="40">
        <v>0.4</v>
      </c>
      <c r="X58" s="26">
        <f>W58*L58</f>
        <v>5564.8232000000007</v>
      </c>
      <c r="Y58" s="48">
        <v>3.2000000000000002E-3</v>
      </c>
      <c r="Z58" s="18">
        <f>L58*Y58</f>
        <v>44.518585600000002</v>
      </c>
      <c r="AA58" s="28">
        <f>IF(J58&gt;0,(AC58+AM58)/J58,0)</f>
        <v>3.1263845344290542E-3</v>
      </c>
      <c r="AB58" s="48">
        <v>2.7999999999999998E-4</v>
      </c>
      <c r="AC58" s="38">
        <f>AB58*L58</f>
        <v>3.89537624</v>
      </c>
      <c r="AD58" s="29">
        <v>0.2208</v>
      </c>
      <c r="AE58" s="42">
        <f>AH58*(1-AK58)*AD58</f>
        <v>43.674240000000005</v>
      </c>
      <c r="AF58" s="29">
        <f>IF(AND(AD58&gt;0,AB58&gt;0,Y58&gt;0),((Y58-AB58)*AD58)/((AD58-AB58)*Y58),0)</f>
        <v>0.91365862506802098</v>
      </c>
      <c r="AG58" s="30">
        <f t="shared" si="1"/>
        <v>0.91160626916651122</v>
      </c>
      <c r="AH58" s="44">
        <v>215</v>
      </c>
      <c r="AI58" s="167">
        <v>215.15600000000001</v>
      </c>
      <c r="AJ58" s="176"/>
      <c r="AK58" s="66">
        <v>0.08</v>
      </c>
      <c r="AL58" s="67">
        <v>0.21879999999999999</v>
      </c>
      <c r="AM58" s="42">
        <f>AH58*(1-AK58)*AL58</f>
        <v>43.278640000000003</v>
      </c>
      <c r="AN58" s="18">
        <v>1.7</v>
      </c>
      <c r="AO58" s="18"/>
      <c r="AP58" s="122">
        <f>AP57+AH58-AO58</f>
        <v>1552.359999999999</v>
      </c>
      <c r="AQ58" s="123"/>
      <c r="AR58" s="44"/>
      <c r="AS58" s="49"/>
      <c r="AT58" s="42"/>
      <c r="AU58" s="42"/>
      <c r="AV58" s="42"/>
      <c r="AW58" s="42"/>
    </row>
    <row r="59" spans="1:49" s="22" customFormat="1" ht="13.5" thickBot="1" x14ac:dyDescent="0.25">
      <c r="A59" s="198"/>
      <c r="B59" s="50" t="s">
        <v>38</v>
      </c>
      <c r="C59" s="51"/>
      <c r="D59" s="52">
        <f>SUM(D56:D58)</f>
        <v>42530</v>
      </c>
      <c r="E59" s="68"/>
      <c r="F59" s="52">
        <f>SUM(F56:F58)</f>
        <v>40665</v>
      </c>
      <c r="G59" s="53"/>
      <c r="H59" s="69"/>
      <c r="I59" s="52">
        <f>SUM(I56:I58)</f>
        <v>41342</v>
      </c>
      <c r="J59" s="52">
        <f>SUM(J56:J58)</f>
        <v>45190</v>
      </c>
      <c r="K59" s="21">
        <f>IF(J59&gt;0,(J56*K56+J57*K57+J58*K58)/J59,0)</f>
        <v>7.7654945784465593E-2</v>
      </c>
      <c r="L59" s="53">
        <f>L56+L57+L58</f>
        <v>41680.773000000001</v>
      </c>
      <c r="M59" s="54">
        <f>IF(L59&gt;0,N59/L59,0)</f>
        <v>0.65795131023601705</v>
      </c>
      <c r="N59" s="55">
        <f>N56+N57+N58</f>
        <v>27423.919207000003</v>
      </c>
      <c r="O59" s="21">
        <f>IF(L59&gt;0,P59/L59,0)</f>
        <v>0.23635749435357159</v>
      </c>
      <c r="P59" s="55">
        <f>P56+P57+P58</f>
        <v>9851.5630689999998</v>
      </c>
      <c r="Q59" s="21">
        <f>IF(L59&gt;0,R59/L59,0)</f>
        <v>0.10569119541041141</v>
      </c>
      <c r="R59" s="55">
        <f>R56+R57+R58</f>
        <v>4405.2907240000004</v>
      </c>
      <c r="S59" s="21">
        <f>IF(L59&gt;0,T59/L59,0)</f>
        <v>0.18866491326828319</v>
      </c>
      <c r="T59" s="55">
        <f>T56+T57+T58</f>
        <v>7863.699423</v>
      </c>
      <c r="U59" s="21">
        <f>IF(L59&gt;0,V59/L59,0)</f>
        <v>0.51962919507274985</v>
      </c>
      <c r="V59" s="55">
        <f>V56+V57+V58</f>
        <v>21658.546524000005</v>
      </c>
      <c r="W59" s="21">
        <f>IF(L59&gt;0,X59/L59,0)</f>
        <v>0.40000000000000008</v>
      </c>
      <c r="X59" s="55">
        <f>X56+X57+X58</f>
        <v>16672.309200000003</v>
      </c>
      <c r="Y59" s="56">
        <f>IF(L59&gt;0,Z59/L59,0)</f>
        <v>3.2267150263743907E-3</v>
      </c>
      <c r="Z59" s="57">
        <f>SUM(Z56:Z58)</f>
        <v>134.49197655</v>
      </c>
      <c r="AA59" s="63">
        <f>IF(L59&gt;0,(AA56*L56+AA57*L57+AA58*L58)/L59,0)</f>
        <v>3.1891321022832282E-3</v>
      </c>
      <c r="AB59" s="56">
        <f>IF(J59&gt;0,(J56*AB56+J57*AB57+J58*AB58)/J59,0)</f>
        <v>2.7999999999999998E-4</v>
      </c>
      <c r="AC59" s="53">
        <f>SUM(AC56:AC58)</f>
        <v>11.67061644</v>
      </c>
      <c r="AD59" s="54">
        <f>IF(J59&gt;0,(J56*AD56+J57*AD57+J58*AD58)/J59,0)</f>
        <v>0.22036775614073911</v>
      </c>
      <c r="AE59" s="59">
        <f>SUM(AE56:AE58)</f>
        <v>132.339688</v>
      </c>
      <c r="AF59" s="54">
        <f>IF(AND(Z59&gt;0),((Z56*AF56+Z57*AF57+Z58*AF58)/Z59),0)</f>
        <v>0.91438627341401157</v>
      </c>
      <c r="AG59" s="58">
        <f t="shared" si="1"/>
        <v>0.91336101878907949</v>
      </c>
      <c r="AH59" s="52">
        <f>SUM(AH56:AH58)</f>
        <v>653</v>
      </c>
      <c r="AI59" s="169">
        <f>SUM(AI56:AI58)</f>
        <v>654.32099999999991</v>
      </c>
      <c r="AJ59" s="177">
        <f>(AI59+AJ55)-AO59</f>
        <v>1540.2099999999994</v>
      </c>
      <c r="AK59" s="21">
        <f>IF(AH59&gt;0,(AK56*AH56+AK57*AH57+AK58*AH58)/AH59,0)</f>
        <v>8.0329249617151599E-2</v>
      </c>
      <c r="AL59" s="54">
        <f>IF(J59&gt;0,(AL56*J56+AL57*J57+AL58*J58)/J59,0)</f>
        <v>0.22061849745518922</v>
      </c>
      <c r="AM59" s="59">
        <f>SUM(AM56:AM58)</f>
        <v>132.45345449999999</v>
      </c>
      <c r="AN59" s="70"/>
      <c r="AO59" s="57">
        <f>SUM(AO56:AO58)</f>
        <v>1203.6600000000001</v>
      </c>
      <c r="AP59" s="124"/>
      <c r="AQ59" s="125">
        <f>AP58</f>
        <v>1552.359999999999</v>
      </c>
      <c r="AR59" s="52">
        <f>SUM(AR56:AR58)</f>
        <v>0</v>
      </c>
      <c r="AS59" s="71"/>
      <c r="AT59" s="72"/>
      <c r="AU59" s="72"/>
      <c r="AV59" s="72"/>
      <c r="AW59" s="72"/>
    </row>
    <row r="60" spans="1:49" x14ac:dyDescent="0.2">
      <c r="A60" s="196">
        <v>15</v>
      </c>
      <c r="B60" s="23">
        <v>1</v>
      </c>
      <c r="C60" s="11" t="s">
        <v>50</v>
      </c>
      <c r="D60" s="12">
        <v>2990</v>
      </c>
      <c r="E60" s="12">
        <v>1</v>
      </c>
      <c r="F60" s="12">
        <v>5553</v>
      </c>
      <c r="G60" s="13">
        <v>0.4</v>
      </c>
      <c r="H60" s="13">
        <v>2.9</v>
      </c>
      <c r="I60" s="12">
        <v>6025</v>
      </c>
      <c r="J60" s="12">
        <v>15135</v>
      </c>
      <c r="K60" s="14">
        <v>7.9000000000000001E-2</v>
      </c>
      <c r="L60" s="25">
        <f>J60*(1-K60)</f>
        <v>13939.335000000001</v>
      </c>
      <c r="M60" s="15">
        <v>0.73399999999999999</v>
      </c>
      <c r="N60" s="26">
        <f>L60*M60</f>
        <v>10231.471890000001</v>
      </c>
      <c r="O60" s="14">
        <v>0.17699999999999999</v>
      </c>
      <c r="P60" s="26">
        <f>L60*O60</f>
        <v>2467.262295</v>
      </c>
      <c r="Q60" s="16">
        <v>8.8999999999999996E-2</v>
      </c>
      <c r="R60" s="26">
        <f>L60*Q60</f>
        <v>1240.600815</v>
      </c>
      <c r="S60" s="16">
        <v>0.18</v>
      </c>
      <c r="T60" s="26">
        <f>L60*S60</f>
        <v>2509.0803000000001</v>
      </c>
      <c r="U60" s="16">
        <v>0.53400000000000003</v>
      </c>
      <c r="V60" s="26">
        <f>L60*U60</f>
        <v>7443.6048900000005</v>
      </c>
      <c r="W60" s="16">
        <v>0.4</v>
      </c>
      <c r="X60" s="26">
        <f>W60*L60</f>
        <v>5575.7340000000004</v>
      </c>
      <c r="Y60" s="17">
        <v>3.2399999999999998E-3</v>
      </c>
      <c r="Z60" s="61">
        <f>L60*Y60</f>
        <v>45.163445400000001</v>
      </c>
      <c r="AA60" s="28">
        <f>IF(J60&gt;0,(AC60+AM60)/J60,0)</f>
        <v>2.9931769772051538E-3</v>
      </c>
      <c r="AB60" s="17">
        <v>2.9E-4</v>
      </c>
      <c r="AC60" s="25">
        <f>AB60*L60</f>
        <v>4.0424071500000007</v>
      </c>
      <c r="AD60" s="141">
        <v>0.22020000000000001</v>
      </c>
      <c r="AE60" s="31">
        <f>AH60*(1-AK60)*AD60</f>
        <v>41.372056800000003</v>
      </c>
      <c r="AF60" s="29">
        <f>IF(AND(AD60&gt;0,AB60&gt;0,Y60&gt;0),((Y60-AB60)*AD60)/((AD60-AB60)*Y60),0)</f>
        <v>0.91169451475940499</v>
      </c>
      <c r="AG60" s="62">
        <f t="shared" si="1"/>
        <v>0.90430719181014307</v>
      </c>
      <c r="AH60" s="12">
        <v>204</v>
      </c>
      <c r="AI60" s="170">
        <v>204.36799999999999</v>
      </c>
      <c r="AJ60" s="174"/>
      <c r="AK60" s="14">
        <v>7.9000000000000001E-2</v>
      </c>
      <c r="AL60" s="15">
        <v>0.21959999999999999</v>
      </c>
      <c r="AM60" s="31">
        <f>AH60*(1-AK60)*AL60</f>
        <v>41.259326399999999</v>
      </c>
      <c r="AN60" s="19">
        <v>1.78</v>
      </c>
      <c r="AO60" s="19">
        <v>504.22</v>
      </c>
      <c r="AP60" s="119">
        <f>AP58+AH60-AO60</f>
        <v>1252.139999999999</v>
      </c>
      <c r="AQ60" s="120"/>
      <c r="AR60" s="12"/>
      <c r="AS60" s="32"/>
      <c r="AT60" s="20"/>
      <c r="AU60" s="20"/>
      <c r="AV60" s="20"/>
      <c r="AW60" s="20"/>
    </row>
    <row r="61" spans="1:49" x14ac:dyDescent="0.2">
      <c r="A61" s="197"/>
      <c r="B61" s="34">
        <v>2</v>
      </c>
      <c r="C61" s="24" t="s">
        <v>52</v>
      </c>
      <c r="D61" s="35">
        <v>18111</v>
      </c>
      <c r="E61" s="44">
        <v>5</v>
      </c>
      <c r="F61" s="35">
        <v>16405</v>
      </c>
      <c r="G61" s="36">
        <v>0.5</v>
      </c>
      <c r="H61" s="38">
        <v>3.1</v>
      </c>
      <c r="I61" s="35">
        <v>16608</v>
      </c>
      <c r="J61" s="190">
        <v>15210</v>
      </c>
      <c r="K61" s="66">
        <v>0.08</v>
      </c>
      <c r="L61" s="38">
        <f>J61*(1-K61)</f>
        <v>13993.2</v>
      </c>
      <c r="M61" s="39">
        <v>0.72799999999999998</v>
      </c>
      <c r="N61" s="26">
        <f>L61*M61</f>
        <v>10187.0496</v>
      </c>
      <c r="O61" s="37">
        <v>0.187</v>
      </c>
      <c r="P61" s="26">
        <f>L61*O61</f>
        <v>2616.7284</v>
      </c>
      <c r="Q61" s="40">
        <v>8.5000000000000006E-2</v>
      </c>
      <c r="R61" s="26">
        <f>L61*Q61</f>
        <v>1189.4220000000003</v>
      </c>
      <c r="S61" s="40">
        <v>0.17399999999999999</v>
      </c>
      <c r="T61" s="26">
        <f>L61*S61</f>
        <v>2434.8168000000001</v>
      </c>
      <c r="U61" s="40">
        <v>0.55300000000000005</v>
      </c>
      <c r="V61" s="26">
        <f>L61*U61</f>
        <v>7738.2396000000008</v>
      </c>
      <c r="W61" s="40">
        <v>0.4</v>
      </c>
      <c r="X61" s="26">
        <f>W61*L61</f>
        <v>5597.2800000000007</v>
      </c>
      <c r="Y61" s="41">
        <v>3.2699999999999999E-3</v>
      </c>
      <c r="Z61" s="18">
        <f>L61*Y61</f>
        <v>45.757764000000002</v>
      </c>
      <c r="AA61" s="28">
        <f>IF(J61&gt;0,(AC61+AM61)/J61,0)</f>
        <v>3.322469243918475E-3</v>
      </c>
      <c r="AB61" s="41">
        <v>2.9E-4</v>
      </c>
      <c r="AC61" s="38">
        <f>AB61*L61</f>
        <v>4.0580280000000002</v>
      </c>
      <c r="AD61" s="29">
        <v>0.2172</v>
      </c>
      <c r="AE61" s="42">
        <f>AH61*(1-AK61)*AD61</f>
        <v>48.462532800000005</v>
      </c>
      <c r="AF61" s="29">
        <f>IF(AND(AD61&gt;0,AB61&gt;0,Y61&gt;0),((Y61-AB61)*AD61)/((AD61-AB61)*Y61),0)</f>
        <v>0.91253337641832599</v>
      </c>
      <c r="AG61" s="30">
        <f t="shared" si="1"/>
        <v>0.91398799496666661</v>
      </c>
      <c r="AH61" s="35">
        <v>242</v>
      </c>
      <c r="AI61" s="167">
        <v>242.16900000000001</v>
      </c>
      <c r="AJ61" s="175"/>
      <c r="AK61" s="66">
        <v>7.8E-2</v>
      </c>
      <c r="AL61" s="67">
        <v>0.20830000000000001</v>
      </c>
      <c r="AM61" s="42">
        <f>AH61*(1-AK61)*AL61</f>
        <v>46.476729200000008</v>
      </c>
      <c r="AN61" s="18">
        <v>1.75</v>
      </c>
      <c r="AO61" s="18"/>
      <c r="AP61" s="122">
        <f>AP60+AH61-AO61</f>
        <v>1494.139999999999</v>
      </c>
      <c r="AQ61" s="123"/>
      <c r="AR61" s="44"/>
      <c r="AS61" s="49"/>
      <c r="AT61" s="42"/>
      <c r="AU61" s="42"/>
      <c r="AV61" s="42"/>
      <c r="AW61" s="42"/>
    </row>
    <row r="62" spans="1:49" x14ac:dyDescent="0.2">
      <c r="A62" s="197"/>
      <c r="B62" s="34">
        <v>3</v>
      </c>
      <c r="C62" s="11" t="s">
        <v>53</v>
      </c>
      <c r="D62" s="44">
        <v>18600</v>
      </c>
      <c r="E62" s="44">
        <v>2</v>
      </c>
      <c r="F62" s="44">
        <v>16234</v>
      </c>
      <c r="G62" s="38">
        <v>0.6</v>
      </c>
      <c r="H62" s="38">
        <v>3.9</v>
      </c>
      <c r="I62" s="44">
        <v>17642</v>
      </c>
      <c r="J62" s="44">
        <v>15236</v>
      </c>
      <c r="K62" s="66">
        <v>7.6999999999999999E-2</v>
      </c>
      <c r="L62" s="38">
        <f>J62*(1-K62)</f>
        <v>14062.828000000001</v>
      </c>
      <c r="M62" s="29">
        <v>0.72</v>
      </c>
      <c r="N62" s="26">
        <f>L62*M62</f>
        <v>10125.23616</v>
      </c>
      <c r="O62" s="40">
        <v>0.252</v>
      </c>
      <c r="P62" s="26">
        <f>L62*O62</f>
        <v>3543.8326560000005</v>
      </c>
      <c r="Q62" s="40">
        <v>2.8000000000000001E-2</v>
      </c>
      <c r="R62" s="26">
        <f>L62*Q62</f>
        <v>393.75918400000006</v>
      </c>
      <c r="S62" s="40">
        <v>0.19900000000000001</v>
      </c>
      <c r="T62" s="26">
        <f>L62*S62</f>
        <v>2798.5027720000003</v>
      </c>
      <c r="U62" s="40">
        <v>0.53800000000000003</v>
      </c>
      <c r="V62" s="26">
        <f>L62*U62</f>
        <v>7565.801464000001</v>
      </c>
      <c r="W62" s="40">
        <v>0.41</v>
      </c>
      <c r="X62" s="26">
        <f>W62*L62</f>
        <v>5765.7594800000006</v>
      </c>
      <c r="Y62" s="48">
        <v>3.2699999999999999E-3</v>
      </c>
      <c r="Z62" s="18">
        <f>L62*Y62</f>
        <v>45.985447560000004</v>
      </c>
      <c r="AA62" s="28">
        <f>IF(J62&gt;0,(AC62+AM62)/J62,0)</f>
        <v>3.2566054712522973E-3</v>
      </c>
      <c r="AB62" s="48">
        <v>3.2000000000000003E-4</v>
      </c>
      <c r="AC62" s="38">
        <f>AB62*L62</f>
        <v>4.5001049600000007</v>
      </c>
      <c r="AD62" s="29">
        <v>0.22320000000000001</v>
      </c>
      <c r="AE62" s="42">
        <f>AH62*(1-AK62)*AD62</f>
        <v>48.461184000000003</v>
      </c>
      <c r="AF62" s="29">
        <f>IF(AND(AD62&gt;0,AB62&gt;0,Y62&gt;0),((Y62-AB62)*AD62)/((AD62-AB62)*Y62),0)</f>
        <v>0.9034359214157287</v>
      </c>
      <c r="AG62" s="30">
        <f t="shared" si="1"/>
        <v>0.90312894046580838</v>
      </c>
      <c r="AH62" s="44">
        <v>236</v>
      </c>
      <c r="AI62" s="168">
        <v>235.965</v>
      </c>
      <c r="AJ62" s="176"/>
      <c r="AK62" s="66">
        <v>0.08</v>
      </c>
      <c r="AL62" s="67">
        <v>0.20780000000000001</v>
      </c>
      <c r="AM62" s="42">
        <f>AH62*(1-AK62)*AL62</f>
        <v>45.117536000000001</v>
      </c>
      <c r="AN62" s="18">
        <v>1.78</v>
      </c>
      <c r="AO62" s="18"/>
      <c r="AP62" s="122">
        <f>AP61+AH62-AO62</f>
        <v>1730.139999999999</v>
      </c>
      <c r="AQ62" s="123"/>
      <c r="AR62" s="44"/>
      <c r="AS62" s="49"/>
      <c r="AT62" s="42"/>
      <c r="AU62" s="42"/>
      <c r="AV62" s="42"/>
      <c r="AW62" s="42"/>
    </row>
    <row r="63" spans="1:49" s="22" customFormat="1" ht="13.5" thickBot="1" x14ac:dyDescent="0.25">
      <c r="A63" s="198"/>
      <c r="B63" s="50" t="s">
        <v>38</v>
      </c>
      <c r="C63" s="51"/>
      <c r="D63" s="52">
        <f>SUM(D60:D62)</f>
        <v>39701</v>
      </c>
      <c r="E63" s="68"/>
      <c r="F63" s="52">
        <f>SUM(F60:F62)</f>
        <v>38192</v>
      </c>
      <c r="G63" s="53"/>
      <c r="H63" s="69"/>
      <c r="I63" s="52">
        <f>SUM(I60:I62)</f>
        <v>40275</v>
      </c>
      <c r="J63" s="52">
        <f>SUM(J60:J62)</f>
        <v>45581</v>
      </c>
      <c r="K63" s="21">
        <f>IF(J63&gt;0,(J60*K60+J61*K61+J62*K62)/J63,0)</f>
        <v>7.8665167504003861E-2</v>
      </c>
      <c r="L63" s="53">
        <f>L60+L61+L62</f>
        <v>41995.363000000005</v>
      </c>
      <c r="M63" s="54">
        <f>IF(L63&gt;0,N63/L63,0)</f>
        <v>0.7273126237770583</v>
      </c>
      <c r="N63" s="55">
        <f>N60+N61+N62</f>
        <v>30543.75765</v>
      </c>
      <c r="O63" s="21">
        <f>IF(L63&gt;0,P63/L63,0)</f>
        <v>0.20544704783239998</v>
      </c>
      <c r="P63" s="55">
        <f>P60+P61+P62</f>
        <v>8627.8233510000009</v>
      </c>
      <c r="Q63" s="21">
        <f>IF(L63&gt;0,R63/L63,0)</f>
        <v>6.7240328390541587E-2</v>
      </c>
      <c r="R63" s="55">
        <f>R60+R61+R62</f>
        <v>2823.7819990000003</v>
      </c>
      <c r="S63" s="21">
        <f>IF(L63&gt;0,T63/L63,0)</f>
        <v>0.18436320867139544</v>
      </c>
      <c r="T63" s="55">
        <f>T60+T61+T62</f>
        <v>7742.399872</v>
      </c>
      <c r="U63" s="21">
        <f>IF(L63&gt;0,V63/L63,0)</f>
        <v>0.54167042094623641</v>
      </c>
      <c r="V63" s="55">
        <f>V60+V61+V62</f>
        <v>22747.645954000003</v>
      </c>
      <c r="W63" s="21">
        <f>IF(L63&gt;0,X63/L63,0)</f>
        <v>0.40334866208919307</v>
      </c>
      <c r="X63" s="55">
        <f>X60+X61+X62</f>
        <v>16938.773480000003</v>
      </c>
      <c r="Y63" s="56">
        <f>IF(L63&gt;0,Z63/L63,0)</f>
        <v>3.2600422327579356E-3</v>
      </c>
      <c r="Z63" s="57">
        <f>SUM(Z60:Z62)</f>
        <v>136.90665696000002</v>
      </c>
      <c r="AA63" s="63">
        <f>IF(L63&gt;0,(AA60*L60+AA61*L61+AA62*L62)/L63,0)</f>
        <v>3.1911131671758619E-3</v>
      </c>
      <c r="AB63" s="56">
        <f>IF(J63&gt;0,(J60*AB60+J61*AB61+J62*AB62)/J63,0)</f>
        <v>3.0002786248656239E-4</v>
      </c>
      <c r="AC63" s="53">
        <f>SUM(AC60:AC62)</f>
        <v>12.600540110000001</v>
      </c>
      <c r="AD63" s="54">
        <f>IF(J63&gt;0,(J60*AD60+J61*AD61+J62*AD62)/J63,0)</f>
        <v>0.22020171123933216</v>
      </c>
      <c r="AE63" s="59">
        <f>SUM(AE60:AE62)</f>
        <v>138.29577360000002</v>
      </c>
      <c r="AF63" s="54">
        <f>IF(AND(Z63&gt;0),((Z60*AF60+Z61*AF61+Z62*AF62)/Z63),0)</f>
        <v>0.90920091302455885</v>
      </c>
      <c r="AG63" s="58">
        <f t="shared" si="1"/>
        <v>0.90726486878563839</v>
      </c>
      <c r="AH63" s="52">
        <f>SUM(AH60:AH62)</f>
        <v>682</v>
      </c>
      <c r="AI63" s="169">
        <f>SUM(AI60:AI62)</f>
        <v>682.50200000000007</v>
      </c>
      <c r="AJ63" s="177">
        <f>(AI63+AJ59)-AO63</f>
        <v>1718.4919999999995</v>
      </c>
      <c r="AK63" s="21">
        <f>IF(J63&gt;0,(AK60*J60+AK61*J61+AK62*J62)/J63,0)</f>
        <v>7.9000570413110732E-2</v>
      </c>
      <c r="AL63" s="54">
        <f>IF(J63&gt;0,(AL60*J60+AL61*J61+AL62*J62)/J63,0)</f>
        <v>0.21188499155349816</v>
      </c>
      <c r="AM63" s="59">
        <f>SUM(AM60:AM62)</f>
        <v>132.85359160000002</v>
      </c>
      <c r="AN63" s="70"/>
      <c r="AO63" s="57">
        <f>SUM(AO60:AO62)</f>
        <v>504.22</v>
      </c>
      <c r="AP63" s="124"/>
      <c r="AQ63" s="125">
        <f>AP62</f>
        <v>1730.139999999999</v>
      </c>
      <c r="AR63" s="52">
        <f>SUM(AR60:AR62)</f>
        <v>0</v>
      </c>
      <c r="AS63" s="71"/>
      <c r="AT63" s="72"/>
      <c r="AU63" s="72"/>
      <c r="AV63" s="72"/>
      <c r="AW63" s="72"/>
    </row>
    <row r="64" spans="1:49" x14ac:dyDescent="0.2">
      <c r="A64" s="196">
        <v>16</v>
      </c>
      <c r="B64" s="23">
        <v>1</v>
      </c>
      <c r="C64" s="11" t="s">
        <v>50</v>
      </c>
      <c r="D64" s="12">
        <v>5288</v>
      </c>
      <c r="E64" s="12">
        <v>1</v>
      </c>
      <c r="F64" s="12">
        <v>8677</v>
      </c>
      <c r="G64" s="13">
        <v>0.4</v>
      </c>
      <c r="H64" s="13">
        <v>2.9</v>
      </c>
      <c r="I64" s="12">
        <v>9528</v>
      </c>
      <c r="J64" s="12">
        <v>15411</v>
      </c>
      <c r="K64" s="14">
        <v>8.1000000000000003E-2</v>
      </c>
      <c r="L64" s="25">
        <f>J64*(1-K64)</f>
        <v>14162.709000000001</v>
      </c>
      <c r="M64" s="15">
        <v>0.72599999999999998</v>
      </c>
      <c r="N64" s="26">
        <f>L64*M64</f>
        <v>10282.126733999999</v>
      </c>
      <c r="O64" s="14">
        <v>0.19700000000000001</v>
      </c>
      <c r="P64" s="26">
        <f>L64*O64</f>
        <v>2790.0536730000003</v>
      </c>
      <c r="Q64" s="16">
        <v>7.6999999999999999E-2</v>
      </c>
      <c r="R64" s="26">
        <f>L64*Q64</f>
        <v>1090.528593</v>
      </c>
      <c r="S64" s="16">
        <v>0.19800000000000001</v>
      </c>
      <c r="T64" s="26">
        <f>L64*S64</f>
        <v>2804.2163820000001</v>
      </c>
      <c r="U64" s="16">
        <v>0.52900000000000003</v>
      </c>
      <c r="V64" s="26">
        <f>L64*U64</f>
        <v>7492.073061000001</v>
      </c>
      <c r="W64" s="16">
        <v>0.4</v>
      </c>
      <c r="X64" s="26">
        <f>W64*L64</f>
        <v>5665.0836000000008</v>
      </c>
      <c r="Y64" s="17">
        <v>3.16E-3</v>
      </c>
      <c r="Z64" s="61">
        <f>L64*Y64</f>
        <v>44.75416044</v>
      </c>
      <c r="AA64" s="28">
        <f>IF(J64&gt;0,(AC64+AM64)/J64,0)</f>
        <v>2.9967338258386871E-3</v>
      </c>
      <c r="AB64" s="17">
        <v>3.1E-4</v>
      </c>
      <c r="AC64" s="25">
        <f>AB64*L64</f>
        <v>4.3904397900000003</v>
      </c>
      <c r="AD64" s="141">
        <v>0.2286</v>
      </c>
      <c r="AE64" s="31">
        <f>AH64*(1-AK64)*AD64</f>
        <v>43.764098400000002</v>
      </c>
      <c r="AF64" s="29">
        <f>IF(AND(AD64&gt;0,AB64&gt;0,Y64&gt;0),((Y64-AB64)*AD64)/((AD64-AB64)*Y64),0)</f>
        <v>0.90312344225726671</v>
      </c>
      <c r="AG64" s="62">
        <f t="shared" si="1"/>
        <v>0.89782901727954556</v>
      </c>
      <c r="AH64" s="12">
        <v>209</v>
      </c>
      <c r="AI64" s="170">
        <v>209.61</v>
      </c>
      <c r="AJ64" s="174"/>
      <c r="AK64" s="14">
        <v>8.4000000000000005E-2</v>
      </c>
      <c r="AL64" s="15">
        <v>0.21829999999999999</v>
      </c>
      <c r="AM64" s="31">
        <f>AH64*(1-AK64)*AL64</f>
        <v>41.792225200000004</v>
      </c>
      <c r="AN64" s="19">
        <v>1.8</v>
      </c>
      <c r="AO64" s="19">
        <v>503.5</v>
      </c>
      <c r="AP64" s="119">
        <f>AP62+AH64-AO64</f>
        <v>1435.639999999999</v>
      </c>
      <c r="AQ64" s="120"/>
      <c r="AR64" s="12"/>
      <c r="AS64" s="32"/>
      <c r="AT64" s="20"/>
      <c r="AU64" s="20"/>
      <c r="AV64" s="20"/>
      <c r="AW64" s="20"/>
    </row>
    <row r="65" spans="1:49" x14ac:dyDescent="0.2">
      <c r="A65" s="197"/>
      <c r="B65" s="34">
        <v>2</v>
      </c>
      <c r="C65" s="24" t="s">
        <v>51</v>
      </c>
      <c r="D65" s="35">
        <v>23112</v>
      </c>
      <c r="E65" s="44">
        <v>2</v>
      </c>
      <c r="F65" s="35">
        <v>15226</v>
      </c>
      <c r="G65" s="36">
        <v>0.8</v>
      </c>
      <c r="H65" s="38">
        <v>4.5999999999999996</v>
      </c>
      <c r="I65" s="35">
        <v>15556</v>
      </c>
      <c r="J65" s="35">
        <v>15439</v>
      </c>
      <c r="K65" s="66">
        <v>7.1999999999999995E-2</v>
      </c>
      <c r="L65" s="38">
        <f>J65*(1-K65)</f>
        <v>14327.392</v>
      </c>
      <c r="M65" s="39">
        <v>0.69299999999999995</v>
      </c>
      <c r="N65" s="26">
        <f>L65*M65</f>
        <v>9928.8826559999998</v>
      </c>
      <c r="O65" s="37">
        <v>0.215</v>
      </c>
      <c r="P65" s="26">
        <f>L65*O65</f>
        <v>3080.3892799999999</v>
      </c>
      <c r="Q65" s="40">
        <v>9.1999999999999998E-2</v>
      </c>
      <c r="R65" s="26">
        <f>L65*Q65</f>
        <v>1318.120064</v>
      </c>
      <c r="S65" s="40">
        <v>0.186</v>
      </c>
      <c r="T65" s="26">
        <f>L65*S65</f>
        <v>2664.8949119999997</v>
      </c>
      <c r="U65" s="40">
        <v>0.54700000000000004</v>
      </c>
      <c r="V65" s="26">
        <f>L65*U65</f>
        <v>7837.0834240000004</v>
      </c>
      <c r="W65" s="40">
        <v>0.41</v>
      </c>
      <c r="X65" s="26">
        <f>W65*L65</f>
        <v>5874.2307199999996</v>
      </c>
      <c r="Y65" s="41">
        <v>3.13E-3</v>
      </c>
      <c r="Z65" s="18">
        <f>L65*Y65</f>
        <v>44.844736959999999</v>
      </c>
      <c r="AA65" s="28">
        <f>IF(J65&gt;0,(AC65+AM65)/J65,0)</f>
        <v>2.9719044031349183E-3</v>
      </c>
      <c r="AB65" s="41">
        <v>2.9E-4</v>
      </c>
      <c r="AC65" s="38">
        <f>AB65*L65</f>
        <v>4.1549436799999997</v>
      </c>
      <c r="AD65" s="29">
        <v>0.22939999999999999</v>
      </c>
      <c r="AE65" s="42">
        <f>AH65*(1-AK65)*AD65</f>
        <v>44.337514400000003</v>
      </c>
      <c r="AF65" s="29">
        <f>IF(AND(AD65&gt;0,AB65&gt;0,Y65&gt;0),((Y65-AB65)*AD65)/((AD65-AB65)*Y65),0)</f>
        <v>0.90849673476041415</v>
      </c>
      <c r="AG65" s="30">
        <f t="shared" si="1"/>
        <v>0.90363324551096791</v>
      </c>
      <c r="AH65" s="35">
        <v>211</v>
      </c>
      <c r="AI65" s="167">
        <v>211.16900000000001</v>
      </c>
      <c r="AJ65" s="175"/>
      <c r="AK65" s="66">
        <v>8.4000000000000005E-2</v>
      </c>
      <c r="AL65" s="67">
        <v>0.21590000000000001</v>
      </c>
      <c r="AM65" s="42">
        <f>AH65*(1-AK65)*AL65</f>
        <v>41.728288400000004</v>
      </c>
      <c r="AN65" s="18">
        <v>1.8</v>
      </c>
      <c r="AO65" s="18"/>
      <c r="AP65" s="122">
        <f>AP64+AH65-AO65</f>
        <v>1646.639999999999</v>
      </c>
      <c r="AQ65" s="123"/>
      <c r="AR65" s="44"/>
      <c r="AS65" s="49"/>
      <c r="AT65" s="42"/>
      <c r="AU65" s="42"/>
      <c r="AV65" s="42"/>
      <c r="AW65" s="42"/>
    </row>
    <row r="66" spans="1:49" x14ac:dyDescent="0.2">
      <c r="A66" s="197"/>
      <c r="B66" s="34">
        <v>3</v>
      </c>
      <c r="C66" s="11" t="s">
        <v>53</v>
      </c>
      <c r="D66" s="44">
        <v>16000</v>
      </c>
      <c r="E66" s="44">
        <v>1</v>
      </c>
      <c r="F66" s="44">
        <v>14100</v>
      </c>
      <c r="G66" s="38">
        <v>0.6</v>
      </c>
      <c r="H66" s="38">
        <v>2.8</v>
      </c>
      <c r="I66" s="44">
        <v>16017</v>
      </c>
      <c r="J66" s="44">
        <v>15402</v>
      </c>
      <c r="K66" s="66">
        <v>7.8E-2</v>
      </c>
      <c r="L66" s="38">
        <f>J66*(1-K66)</f>
        <v>14200.644</v>
      </c>
      <c r="M66" s="29">
        <v>0.68500000000000005</v>
      </c>
      <c r="N66" s="26">
        <f>L66*M66</f>
        <v>9727.4411400000008</v>
      </c>
      <c r="O66" s="40">
        <v>0.27300000000000002</v>
      </c>
      <c r="P66" s="26">
        <f>L66*O66</f>
        <v>3876.7758120000003</v>
      </c>
      <c r="Q66" s="40">
        <v>4.2000000000000003E-2</v>
      </c>
      <c r="R66" s="26">
        <f>L66*Q66</f>
        <v>596.42704800000001</v>
      </c>
      <c r="S66" s="40">
        <v>0.19800000000000001</v>
      </c>
      <c r="T66" s="26">
        <f>L66*S66</f>
        <v>2811.7275120000004</v>
      </c>
      <c r="U66" s="40">
        <v>0.50700000000000001</v>
      </c>
      <c r="V66" s="26">
        <f>L66*U66</f>
        <v>7199.7265080000006</v>
      </c>
      <c r="W66" s="40">
        <v>0.41</v>
      </c>
      <c r="X66" s="26">
        <f>W66*L66</f>
        <v>5822.26404</v>
      </c>
      <c r="Y66" s="48">
        <v>3.0999999999999999E-3</v>
      </c>
      <c r="Z66" s="18">
        <f>L66*Y66</f>
        <v>44.021996399999999</v>
      </c>
      <c r="AA66" s="28">
        <f>IF(J66&gt;0,(AC66+AM66)/J66,0)</f>
        <v>2.9342293533307366E-3</v>
      </c>
      <c r="AB66" s="48">
        <v>2.5000000000000001E-4</v>
      </c>
      <c r="AC66" s="38">
        <f>AB66*L66</f>
        <v>3.5501610000000001</v>
      </c>
      <c r="AD66" s="29">
        <v>0.2311</v>
      </c>
      <c r="AE66" s="42">
        <f>AH66*(1-AK66)*AD66</f>
        <v>42.079843500000003</v>
      </c>
      <c r="AF66" s="29">
        <f>IF(AND(AD66&gt;0,AB66&gt;0,Y66&gt;0),((Y66-AB66)*AD66)/((AD66-AB66)*Y66),0)</f>
        <v>0.92035045798486659</v>
      </c>
      <c r="AG66" s="30">
        <f t="shared" si="1"/>
        <v>0.91579984592844621</v>
      </c>
      <c r="AH66" s="44">
        <v>199</v>
      </c>
      <c r="AI66" s="168">
        <v>199.46700000000001</v>
      </c>
      <c r="AJ66" s="176"/>
      <c r="AK66" s="66">
        <v>8.5000000000000006E-2</v>
      </c>
      <c r="AL66" s="67">
        <v>0.22869999999999999</v>
      </c>
      <c r="AM66" s="42">
        <f>AH66*(1-AK66)*AL66</f>
        <v>41.642839500000001</v>
      </c>
      <c r="AN66" s="18">
        <v>1.7</v>
      </c>
      <c r="AO66" s="18"/>
      <c r="AP66" s="122">
        <f>AP65+AH66-AO66</f>
        <v>1845.639999999999</v>
      </c>
      <c r="AQ66" s="123"/>
      <c r="AR66" s="44"/>
      <c r="AS66" s="49"/>
      <c r="AT66" s="42"/>
      <c r="AU66" s="42"/>
      <c r="AV66" s="42"/>
      <c r="AW66" s="42"/>
    </row>
    <row r="67" spans="1:49" s="22" customFormat="1" ht="13.5" thickBot="1" x14ac:dyDescent="0.25">
      <c r="A67" s="198"/>
      <c r="B67" s="50" t="s">
        <v>38</v>
      </c>
      <c r="C67" s="51"/>
      <c r="D67" s="52">
        <f>SUM(D64:D66)</f>
        <v>44400</v>
      </c>
      <c r="E67" s="68"/>
      <c r="F67" s="52">
        <f>SUM(F64:F66)</f>
        <v>38003</v>
      </c>
      <c r="G67" s="53"/>
      <c r="H67" s="69"/>
      <c r="I67" s="52">
        <f>SUM(I64:I66)</f>
        <v>41101</v>
      </c>
      <c r="J67" s="52">
        <f>SUM(J64:J66)</f>
        <v>46252</v>
      </c>
      <c r="K67" s="21">
        <f>IF(J67&gt;0,(J64*K64+J65*K65+J66*K66)/J67,0)</f>
        <v>7.6996778517685729E-2</v>
      </c>
      <c r="L67" s="53">
        <f>L64+L65+L66</f>
        <v>42690.745000000003</v>
      </c>
      <c r="M67" s="54">
        <f>IF(L67&gt;0,N67/L67,0)</f>
        <v>0.7012866730247973</v>
      </c>
      <c r="N67" s="55">
        <f>N64+N65+N66</f>
        <v>29938.450530000002</v>
      </c>
      <c r="O67" s="21">
        <f>IF(L67&gt;0,P67/L67,0)</f>
        <v>0.22832158972629779</v>
      </c>
      <c r="P67" s="55">
        <f>P64+P65+P66</f>
        <v>9747.2187649999996</v>
      </c>
      <c r="Q67" s="21">
        <f>IF(L67&gt;0,R67/L67,0)</f>
        <v>7.0391737248904879E-2</v>
      </c>
      <c r="R67" s="55">
        <f>R64+R65+R66</f>
        <v>3005.0757049999997</v>
      </c>
      <c r="S67" s="21">
        <f>IF(L67&gt;0,T67/L67,0)</f>
        <v>0.19397269375364612</v>
      </c>
      <c r="T67" s="55">
        <f>T64+T65+T66</f>
        <v>8280.8388059999997</v>
      </c>
      <c r="U67" s="21">
        <f>IF(L67&gt;0,V67/L67,0)</f>
        <v>0.52772288216099306</v>
      </c>
      <c r="V67" s="55">
        <f>V64+V65+V66</f>
        <v>22528.882993000003</v>
      </c>
      <c r="W67" s="21">
        <f>IF(L67&gt;0,X67/L67,0)</f>
        <v>0.40668248726978173</v>
      </c>
      <c r="X67" s="55">
        <f>X64+X65+X66</f>
        <v>17361.57836</v>
      </c>
      <c r="Y67" s="56">
        <f>IF(L67&gt;0,Z67/L67,0)</f>
        <v>3.1299733419971939E-3</v>
      </c>
      <c r="Z67" s="57">
        <f>SUM(Z64:Z66)</f>
        <v>133.6208938</v>
      </c>
      <c r="AA67" s="63">
        <f>IF(L67&gt;0,(AA64*L64+AA65*L65+AA66*L66)/L67,0)</f>
        <v>2.967609371938813E-3</v>
      </c>
      <c r="AB67" s="56">
        <f>IF(J67&gt;0,(J64*AB64+J65*AB65+J66*AB66)/J67,0)</f>
        <v>2.8334385540084751E-4</v>
      </c>
      <c r="AC67" s="53">
        <f>SUM(AC64:AC66)</f>
        <v>12.09554447</v>
      </c>
      <c r="AD67" s="54">
        <f>IF(J67&gt;0,(J64*AD64+J65*AD65+J66*AD66)/J67,0)</f>
        <v>0.2296995459655799</v>
      </c>
      <c r="AE67" s="59">
        <f>SUM(AE64:AE66)</f>
        <v>130.18145630000001</v>
      </c>
      <c r="AF67" s="54">
        <f>IF(AND(Z67&gt;0),((Z64*AF64+Z65*AF65+Z66*AF66)/Z67),0)</f>
        <v>0.9106022989303233</v>
      </c>
      <c r="AG67" s="58">
        <f t="shared" si="1"/>
        <v>0.90568254895506206</v>
      </c>
      <c r="AH67" s="52">
        <f>SUM(AH64:AH66)</f>
        <v>619</v>
      </c>
      <c r="AI67" s="169">
        <f>SUM(AI64:AI66)</f>
        <v>620.24599999999998</v>
      </c>
      <c r="AJ67" s="177">
        <f>(AI67+AJ63)-AO67</f>
        <v>1835.2379999999994</v>
      </c>
      <c r="AK67" s="21">
        <f>IF(AH67&gt;0,(AK64*AH64+AK65*AH65+AK66*AH66)/AH67,0)</f>
        <v>8.4321486268174484E-2</v>
      </c>
      <c r="AL67" s="54">
        <f>IF(J67&gt;0,(AL64*J64+AL65*J65+AL66*J66)/J67,0)</f>
        <v>0.22096209461212488</v>
      </c>
      <c r="AM67" s="59">
        <f>SUM(AM64:AM66)</f>
        <v>125.16335310000002</v>
      </c>
      <c r="AN67" s="70"/>
      <c r="AO67" s="57">
        <f>SUM(AO64:AO66)</f>
        <v>503.5</v>
      </c>
      <c r="AP67" s="124"/>
      <c r="AQ67" s="125">
        <f>AP66</f>
        <v>1845.639999999999</v>
      </c>
      <c r="AR67" s="52">
        <f>SUM(AR64:AR66)</f>
        <v>0</v>
      </c>
      <c r="AS67" s="71"/>
      <c r="AT67" s="72"/>
      <c r="AU67" s="72"/>
      <c r="AV67" s="72"/>
      <c r="AW67" s="72"/>
    </row>
    <row r="68" spans="1:49" x14ac:dyDescent="0.2">
      <c r="A68" s="196">
        <v>17</v>
      </c>
      <c r="B68" s="23">
        <v>1</v>
      </c>
      <c r="C68" s="11" t="s">
        <v>50</v>
      </c>
      <c r="D68" s="12">
        <v>2937</v>
      </c>
      <c r="E68" s="12">
        <v>1</v>
      </c>
      <c r="F68" s="12">
        <v>11984</v>
      </c>
      <c r="G68" s="13">
        <v>0.6</v>
      </c>
      <c r="H68" s="13">
        <v>2.9</v>
      </c>
      <c r="I68" s="12">
        <v>12005</v>
      </c>
      <c r="J68" s="12">
        <v>15272</v>
      </c>
      <c r="K68" s="14">
        <v>7.6999999999999999E-2</v>
      </c>
      <c r="L68" s="25">
        <f>J68*(1-K68)</f>
        <v>14096.056</v>
      </c>
      <c r="M68" s="15">
        <v>0.67400000000000004</v>
      </c>
      <c r="N68" s="26">
        <f>L68*M68</f>
        <v>9500.7417440000008</v>
      </c>
      <c r="O68" s="14">
        <v>0.159</v>
      </c>
      <c r="P68" s="26">
        <f>L68*O68</f>
        <v>2241.2729039999999</v>
      </c>
      <c r="Q68" s="16">
        <v>0.16700000000000001</v>
      </c>
      <c r="R68" s="26">
        <f>L68*Q68</f>
        <v>2354.0413520000002</v>
      </c>
      <c r="S68" s="16">
        <v>0.20799999999999999</v>
      </c>
      <c r="T68" s="26">
        <f>L68*S68</f>
        <v>2931.979648</v>
      </c>
      <c r="U68" s="16">
        <v>0.48299999999999998</v>
      </c>
      <c r="V68" s="26">
        <f>L68*U68</f>
        <v>6808.3950480000003</v>
      </c>
      <c r="W68" s="16">
        <v>0.39</v>
      </c>
      <c r="X68" s="26">
        <f>W68*L68</f>
        <v>5497.4618399999999</v>
      </c>
      <c r="Y68" s="17">
        <v>3.2000000000000002E-3</v>
      </c>
      <c r="Z68" s="61">
        <f>L68*Y68</f>
        <v>45.107379200000004</v>
      </c>
      <c r="AA68" s="28">
        <f>IF(J68&gt;0,(AC68+AM68)/J68,0)</f>
        <v>2.980815618124672E-3</v>
      </c>
      <c r="AB68" s="17">
        <v>2.7E-4</v>
      </c>
      <c r="AC68" s="25">
        <f>AB68*L68</f>
        <v>3.80593512</v>
      </c>
      <c r="AD68" s="141">
        <v>0.2273</v>
      </c>
      <c r="AE68" s="31">
        <f>AH68*(1-AK68)*AD68</f>
        <v>40.436215400000002</v>
      </c>
      <c r="AF68" s="29">
        <f>IF(AND(AD68&gt;0,AB68&gt;0,Y68&gt;0),((Y68-AB68)*AD68)/((AD68-AB68)*Y68),0)</f>
        <v>0.91671392547240449</v>
      </c>
      <c r="AG68" s="62">
        <f t="shared" ref="AG68:AG99" si="2">IF(AND(AA68&gt;0,AL68&gt;0,AB68&gt;0),((AL68*(AA68-AB68))/(AA68*(AL68-AB68))),0)</f>
        <v>0.91046906572145636</v>
      </c>
      <c r="AH68" s="12">
        <v>194</v>
      </c>
      <c r="AI68" s="170">
        <v>194.01</v>
      </c>
      <c r="AJ68" s="174"/>
      <c r="AK68" s="14">
        <v>8.3000000000000004E-2</v>
      </c>
      <c r="AL68" s="15">
        <v>0.23449999999999999</v>
      </c>
      <c r="AM68" s="31">
        <f>AH68*(1-AK68)*AL68</f>
        <v>41.717080999999993</v>
      </c>
      <c r="AN68" s="19">
        <v>1.75</v>
      </c>
      <c r="AO68" s="19">
        <v>1203.02</v>
      </c>
      <c r="AP68" s="119">
        <f>AP66+AH68-AO68-AQ68</f>
        <v>773.61999999999898</v>
      </c>
      <c r="AQ68" s="120">
        <v>63</v>
      </c>
      <c r="AR68" s="12"/>
      <c r="AS68" s="32"/>
      <c r="AT68" s="20"/>
      <c r="AU68" s="20"/>
      <c r="AV68" s="20"/>
      <c r="AW68" s="20"/>
    </row>
    <row r="69" spans="1:49" x14ac:dyDescent="0.2">
      <c r="A69" s="197"/>
      <c r="B69" s="34">
        <v>2</v>
      </c>
      <c r="C69" s="24" t="s">
        <v>51</v>
      </c>
      <c r="D69" s="35">
        <v>17663</v>
      </c>
      <c r="E69" s="44">
        <v>5</v>
      </c>
      <c r="F69" s="35">
        <v>13184</v>
      </c>
      <c r="G69" s="36">
        <v>0.4</v>
      </c>
      <c r="H69" s="38">
        <v>4.0999999999999996</v>
      </c>
      <c r="I69" s="35">
        <v>14054</v>
      </c>
      <c r="J69" s="35">
        <v>15246</v>
      </c>
      <c r="K69" s="66">
        <v>7.4999999999999997E-2</v>
      </c>
      <c r="L69" s="38">
        <f>J69*(1-K69)</f>
        <v>14102.550000000001</v>
      </c>
      <c r="M69" s="39">
        <v>0.65700000000000003</v>
      </c>
      <c r="N69" s="26">
        <f>L69*M69</f>
        <v>9265.3753500000003</v>
      </c>
      <c r="O69" s="37">
        <v>0.14099999999999999</v>
      </c>
      <c r="P69" s="26">
        <f>L69*O69</f>
        <v>1988.45955</v>
      </c>
      <c r="Q69" s="40">
        <v>0.20200000000000001</v>
      </c>
      <c r="R69" s="26">
        <f>L69*Q69</f>
        <v>2848.7151000000003</v>
      </c>
      <c r="S69" s="40">
        <v>0.214</v>
      </c>
      <c r="T69" s="26">
        <f>L69*S69</f>
        <v>3017.9457000000002</v>
      </c>
      <c r="U69" s="40">
        <v>0.51100000000000001</v>
      </c>
      <c r="V69" s="26">
        <f>L69*U69</f>
        <v>7206.4030500000008</v>
      </c>
      <c r="W69" s="40">
        <v>0.4</v>
      </c>
      <c r="X69" s="26">
        <f>W69*L69</f>
        <v>5641.02</v>
      </c>
      <c r="Y69" s="41">
        <v>3.16E-3</v>
      </c>
      <c r="Z69" s="18">
        <f>L69*Y69</f>
        <v>44.564058000000003</v>
      </c>
      <c r="AA69" s="28">
        <f>IF(J69&gt;0,(AC69+AM69)/J69,0)</f>
        <v>3.0890155844155846E-3</v>
      </c>
      <c r="AB69" s="41">
        <v>2.7999999999999998E-4</v>
      </c>
      <c r="AC69" s="38">
        <f>AB69*L69</f>
        <v>3.9487139999999998</v>
      </c>
      <c r="AD69" s="29">
        <v>0.2248</v>
      </c>
      <c r="AE69" s="42">
        <f>AH69*(1-AK69)*AD69</f>
        <v>42.392109599999998</v>
      </c>
      <c r="AF69" s="29">
        <f>IF(AND(AD69&gt;0,AB69&gt;0,Y69&gt;0),((Y69-AB69)*AD69)/((AD69-AB69)*Y69),0)</f>
        <v>0.91252900702934203</v>
      </c>
      <c r="AG69" s="30">
        <f t="shared" si="2"/>
        <v>0.91047044796562571</v>
      </c>
      <c r="AH69" s="35">
        <v>207</v>
      </c>
      <c r="AI69" s="167">
        <v>207.41</v>
      </c>
      <c r="AJ69" s="175"/>
      <c r="AK69" s="66">
        <v>8.8999999999999996E-2</v>
      </c>
      <c r="AL69" s="67">
        <v>0.2288</v>
      </c>
      <c r="AM69" s="42">
        <f>AH69*(1-AK69)*AL69</f>
        <v>43.146417599999999</v>
      </c>
      <c r="AN69" s="18">
        <v>1.8</v>
      </c>
      <c r="AO69" s="18"/>
      <c r="AP69" s="122">
        <f>AP68+AH69-AO69</f>
        <v>980.61999999999898</v>
      </c>
      <c r="AQ69" s="123"/>
      <c r="AR69" s="44"/>
      <c r="AS69" s="49"/>
      <c r="AT69" s="42"/>
      <c r="AU69" s="42"/>
      <c r="AV69" s="42"/>
      <c r="AW69" s="42"/>
    </row>
    <row r="70" spans="1:49" x14ac:dyDescent="0.2">
      <c r="A70" s="197"/>
      <c r="B70" s="34">
        <v>3</v>
      </c>
      <c r="C70" s="11" t="s">
        <v>49</v>
      </c>
      <c r="D70" s="44">
        <v>22540</v>
      </c>
      <c r="E70" s="44">
        <v>1</v>
      </c>
      <c r="F70" s="44">
        <v>14262</v>
      </c>
      <c r="G70" s="38">
        <v>0.5</v>
      </c>
      <c r="H70" s="38">
        <v>2.9</v>
      </c>
      <c r="I70" s="44">
        <v>16048</v>
      </c>
      <c r="J70" s="44">
        <v>15089</v>
      </c>
      <c r="K70" s="66">
        <v>7.9000000000000001E-2</v>
      </c>
      <c r="L70" s="38">
        <f>J70*(1-K70)</f>
        <v>13896.969000000001</v>
      </c>
      <c r="M70" s="29">
        <v>0.66500000000000004</v>
      </c>
      <c r="N70" s="26">
        <f>L70*M70</f>
        <v>9241.4843850000016</v>
      </c>
      <c r="O70" s="40">
        <v>0.14899999999999999</v>
      </c>
      <c r="P70" s="26">
        <f>L70*O70</f>
        <v>2070.648381</v>
      </c>
      <c r="Q70" s="40">
        <v>0.186</v>
      </c>
      <c r="R70" s="26">
        <f>L70*Q70</f>
        <v>2584.8362340000003</v>
      </c>
      <c r="S70" s="40">
        <v>0.20300000000000001</v>
      </c>
      <c r="T70" s="26">
        <f>L70*S70</f>
        <v>2821.0847070000004</v>
      </c>
      <c r="U70" s="40">
        <v>0.52800000000000002</v>
      </c>
      <c r="V70" s="26">
        <f>L70*U70</f>
        <v>7337.5996320000013</v>
      </c>
      <c r="W70" s="40">
        <v>0.4</v>
      </c>
      <c r="X70" s="26">
        <f>W70*L70</f>
        <v>5558.7876000000006</v>
      </c>
      <c r="Y70" s="48">
        <v>3.2000000000000002E-3</v>
      </c>
      <c r="Z70" s="18">
        <f>L70*Y70</f>
        <v>44.470300800000004</v>
      </c>
      <c r="AA70" s="28">
        <f>IF(J70&gt;0,(AC70+AM70)/J70,0)</f>
        <v>3.0866791444098354E-3</v>
      </c>
      <c r="AB70" s="48">
        <v>2.9E-4</v>
      </c>
      <c r="AC70" s="38">
        <f>AB70*L70</f>
        <v>4.0301210100000002</v>
      </c>
      <c r="AD70" s="29">
        <v>0.22239999999999999</v>
      </c>
      <c r="AE70" s="42">
        <f>AH70*(1-AK70)*AD70</f>
        <v>41.264540799999999</v>
      </c>
      <c r="AF70" s="29">
        <f>IF(AND(AD70&gt;0,AB70&gt;0,Y70&gt;0),((Y70-AB70)*AD70)/((AD70-AB70)*Y70),0)</f>
        <v>0.91056233397865927</v>
      </c>
      <c r="AG70" s="30">
        <f t="shared" si="2"/>
        <v>0.9071952427932134</v>
      </c>
      <c r="AH70" s="44">
        <v>203</v>
      </c>
      <c r="AI70" s="168">
        <v>203.48099999999999</v>
      </c>
      <c r="AJ70" s="176"/>
      <c r="AK70" s="66">
        <v>8.5999999999999993E-2</v>
      </c>
      <c r="AL70" s="67">
        <v>0.2293</v>
      </c>
      <c r="AM70" s="42">
        <f>AH70*(1-AK70)*AL70</f>
        <v>42.544780600000003</v>
      </c>
      <c r="AN70" s="18">
        <v>1.76</v>
      </c>
      <c r="AO70" s="18"/>
      <c r="AP70" s="122">
        <f>AP69+AH70-AO70</f>
        <v>1183.619999999999</v>
      </c>
      <c r="AQ70" s="123"/>
      <c r="AR70" s="44"/>
      <c r="AS70" s="49"/>
      <c r="AT70" s="42"/>
      <c r="AU70" s="42"/>
      <c r="AV70" s="42"/>
      <c r="AW70" s="42"/>
    </row>
    <row r="71" spans="1:49" s="22" customFormat="1" ht="13.5" thickBot="1" x14ac:dyDescent="0.25">
      <c r="A71" s="198"/>
      <c r="B71" s="50" t="s">
        <v>38</v>
      </c>
      <c r="C71" s="51"/>
      <c r="D71" s="52">
        <f>SUM(D68:D70)</f>
        <v>43140</v>
      </c>
      <c r="E71" s="68"/>
      <c r="F71" s="52">
        <f>SUM(F68:F70)</f>
        <v>39430</v>
      </c>
      <c r="G71" s="53"/>
      <c r="H71" s="69"/>
      <c r="I71" s="52">
        <f>SUM(I68:I70)</f>
        <v>42107</v>
      </c>
      <c r="J71" s="52">
        <f>SUM(J68:J70)</f>
        <v>45607</v>
      </c>
      <c r="K71" s="21">
        <f>IF(J71&gt;0,(J68*K68+J69*K69+J70*K70)/J71,0)</f>
        <v>7.6993115091981493E-2</v>
      </c>
      <c r="L71" s="53">
        <f>L68+L69+L70</f>
        <v>42095.574999999997</v>
      </c>
      <c r="M71" s="54">
        <f>IF(L71&gt;0,N71/L71,0)</f>
        <v>0.66533362423485143</v>
      </c>
      <c r="N71" s="55">
        <f>N68+N69+N70</f>
        <v>28007.601479000004</v>
      </c>
      <c r="O71" s="21">
        <f>IF(L71&gt;0,P71/L71,0)</f>
        <v>0.14966848261367141</v>
      </c>
      <c r="P71" s="55">
        <f>P68+P69+P70</f>
        <v>6300.3808349999999</v>
      </c>
      <c r="Q71" s="21">
        <f>IF(L71&gt;0,R71/L71,0)</f>
        <v>0.18499789315147736</v>
      </c>
      <c r="R71" s="55">
        <f>R68+R69+R70</f>
        <v>7787.5926860000009</v>
      </c>
      <c r="S71" s="21">
        <f>IF(L71&gt;0,T71/L71,0)</f>
        <v>0.20835943100907878</v>
      </c>
      <c r="T71" s="55">
        <f>T68+T69+T70</f>
        <v>8771.0100550000006</v>
      </c>
      <c r="U71" s="21">
        <f>IF(L71&gt;0,V71/L71,0)</f>
        <v>0.5072361579572201</v>
      </c>
      <c r="V71" s="55">
        <f>V68+V69+V70</f>
        <v>21352.397730000004</v>
      </c>
      <c r="W71" s="21">
        <f>IF(L71&gt;0,X71/L71,0)</f>
        <v>0.396651416211799</v>
      </c>
      <c r="X71" s="55">
        <f>X68+X69+X70</f>
        <v>16697.26944</v>
      </c>
      <c r="Y71" s="56">
        <f>IF(L71&gt;0,Z71/L71,0)</f>
        <v>3.1865994941273528E-3</v>
      </c>
      <c r="Z71" s="57">
        <f>SUM(Z68:Z70)</f>
        <v>134.14173800000003</v>
      </c>
      <c r="AA71" s="63">
        <f>IF(L71&gt;0,(AA68*L68+AA69*L69+AA70*L70)/L71,0)</f>
        <v>3.0520125925722601E-3</v>
      </c>
      <c r="AB71" s="56">
        <f>IF(J71&gt;0,(J68*AB68+J69*AB69+J70*AB70)/J71,0)</f>
        <v>2.7995987458065647E-4</v>
      </c>
      <c r="AC71" s="53">
        <f>SUM(AC68:AC70)</f>
        <v>11.78477013</v>
      </c>
      <c r="AD71" s="54">
        <f>IF(J71&gt;0,(J68*AD68+J69*AD69+J70*AD70)/J71,0)</f>
        <v>0.22484311618830444</v>
      </c>
      <c r="AE71" s="59">
        <f>SUM(AE68:AE70)</f>
        <v>124.0928658</v>
      </c>
      <c r="AF71" s="54">
        <f>IF(AND(Z71&gt;0),((Z68*AF68+Z69*AF69+Z70*AF70)/Z71),0)</f>
        <v>0.91328426905668469</v>
      </c>
      <c r="AG71" s="58">
        <f t="shared" si="2"/>
        <v>0.90937311980608104</v>
      </c>
      <c r="AH71" s="52">
        <f>SUM(AH68:AH70)</f>
        <v>604</v>
      </c>
      <c r="AI71" s="169">
        <f>SUM(AI68:AI70)</f>
        <v>604.90099999999995</v>
      </c>
      <c r="AJ71" s="177">
        <f>(AI71+AJ67)-AO71</f>
        <v>1237.1189999999992</v>
      </c>
      <c r="AK71" s="21">
        <f>IF(AH71&gt;0,(AK68*AH68+AK69*AH69+AK70*AH70)/AH71,0)</f>
        <v>8.6064569536423829E-2</v>
      </c>
      <c r="AL71" s="54">
        <f>IF(J71&gt;0,(AL68*J68+AL69*J69+AL70*J70)/J71,0)</f>
        <v>0.23087413116407565</v>
      </c>
      <c r="AM71" s="59">
        <f>SUM(AM68:AM70)</f>
        <v>127.40827919999998</v>
      </c>
      <c r="AN71" s="70"/>
      <c r="AO71" s="57">
        <f>SUM(AO68:AO70)</f>
        <v>1203.02</v>
      </c>
      <c r="AP71" s="124"/>
      <c r="AQ71" s="125">
        <f>AP70</f>
        <v>1183.619999999999</v>
      </c>
      <c r="AR71" s="52">
        <f>SUM(AR68:AR70)</f>
        <v>0</v>
      </c>
      <c r="AS71" s="71"/>
      <c r="AT71" s="72"/>
      <c r="AU71" s="72"/>
      <c r="AV71" s="72"/>
      <c r="AW71" s="72"/>
    </row>
    <row r="72" spans="1:49" x14ac:dyDescent="0.2">
      <c r="A72" s="196">
        <v>18</v>
      </c>
      <c r="B72" s="23">
        <v>1</v>
      </c>
      <c r="C72" s="11" t="s">
        <v>52</v>
      </c>
      <c r="D72" s="12">
        <v>3853</v>
      </c>
      <c r="E72" s="12">
        <v>0</v>
      </c>
      <c r="F72" s="12">
        <v>9662</v>
      </c>
      <c r="G72" s="13">
        <v>0.6</v>
      </c>
      <c r="H72" s="13">
        <v>3.4</v>
      </c>
      <c r="I72" s="12">
        <v>10942</v>
      </c>
      <c r="J72" s="12">
        <v>14694</v>
      </c>
      <c r="K72" s="14">
        <v>6.8000000000000005E-2</v>
      </c>
      <c r="L72" s="25">
        <f>J72*(1-K72)</f>
        <v>13694.807999999999</v>
      </c>
      <c r="M72" s="15">
        <v>0.77900000000000003</v>
      </c>
      <c r="N72" s="26">
        <f>L72*M72</f>
        <v>10668.255432</v>
      </c>
      <c r="O72" s="14">
        <v>0.159</v>
      </c>
      <c r="P72" s="26">
        <f>L72*O72</f>
        <v>2177.4744719999999</v>
      </c>
      <c r="Q72" s="16">
        <v>6.2E-2</v>
      </c>
      <c r="R72" s="26">
        <f>L72*Q72</f>
        <v>849.07809599999996</v>
      </c>
      <c r="S72" s="16">
        <v>0.19800000000000001</v>
      </c>
      <c r="T72" s="26">
        <f>L72*S72</f>
        <v>2711.5719840000002</v>
      </c>
      <c r="U72" s="16">
        <v>0.52800000000000002</v>
      </c>
      <c r="V72" s="26">
        <f>L72*U72</f>
        <v>7230.8586239999995</v>
      </c>
      <c r="W72" s="16">
        <v>0.4</v>
      </c>
      <c r="X72" s="26">
        <f>W72*L72</f>
        <v>5477.9232000000002</v>
      </c>
      <c r="Y72" s="17">
        <v>3.31E-3</v>
      </c>
      <c r="Z72" s="61">
        <f>L72*Y72</f>
        <v>45.329814479999996</v>
      </c>
      <c r="AA72" s="28">
        <f>IF(J72&gt;0,(AC72+AM72)/J72,0)</f>
        <v>2.5531680032666393E-3</v>
      </c>
      <c r="AB72" s="17">
        <v>3.3E-4</v>
      </c>
      <c r="AC72" s="25">
        <f>AB72*L72</f>
        <v>4.5192866399999998</v>
      </c>
      <c r="AD72" s="141">
        <v>0.21210000000000001</v>
      </c>
      <c r="AE72" s="31">
        <f>AH72*(1-AK72)*AD72</f>
        <v>31.653804000000004</v>
      </c>
      <c r="AF72" s="29">
        <f>IF(AND(AD72&gt;0,AB72&gt;0,Y72&gt;0),((Y72-AB72)*AD72)/((AD72-AB72)*Y72),0)</f>
        <v>0.9017050505258013</v>
      </c>
      <c r="AG72" s="62">
        <f t="shared" si="2"/>
        <v>0.8720503787839583</v>
      </c>
      <c r="AH72" s="12">
        <v>164</v>
      </c>
      <c r="AI72" s="170">
        <v>164.04</v>
      </c>
      <c r="AJ72" s="174"/>
      <c r="AK72" s="14">
        <v>0.09</v>
      </c>
      <c r="AL72" s="15">
        <v>0.22109999999999999</v>
      </c>
      <c r="AM72" s="31">
        <f>AH72*(1-AK72)*AL72</f>
        <v>32.996963999999998</v>
      </c>
      <c r="AN72" s="19">
        <v>1.9</v>
      </c>
      <c r="AO72" s="19">
        <v>1010.84</v>
      </c>
      <c r="AP72" s="119">
        <f>AP70+AH72-AO72</f>
        <v>336.77999999999895</v>
      </c>
      <c r="AQ72" s="120"/>
      <c r="AR72" s="12"/>
      <c r="AS72" s="32"/>
      <c r="AT72" s="20"/>
      <c r="AU72" s="20"/>
      <c r="AV72" s="20"/>
      <c r="AW72" s="20"/>
    </row>
    <row r="73" spans="1:49" x14ac:dyDescent="0.2">
      <c r="A73" s="197"/>
      <c r="B73" s="34">
        <v>2</v>
      </c>
      <c r="C73" s="24" t="s">
        <v>51</v>
      </c>
      <c r="D73" s="35">
        <v>18900</v>
      </c>
      <c r="E73" s="44">
        <v>2</v>
      </c>
      <c r="F73" s="35">
        <v>12764</v>
      </c>
      <c r="G73" s="36">
        <v>0.4</v>
      </c>
      <c r="H73" s="38">
        <v>3.4</v>
      </c>
      <c r="I73" s="35">
        <v>13915</v>
      </c>
      <c r="J73" s="35">
        <v>15129</v>
      </c>
      <c r="K73" s="66">
        <v>7.4999999999999997E-2</v>
      </c>
      <c r="L73" s="38">
        <f>J73*(1-K73)</f>
        <v>13994.325000000001</v>
      </c>
      <c r="M73" s="39">
        <v>0.65500000000000003</v>
      </c>
      <c r="N73" s="26">
        <f>L73*M73</f>
        <v>9166.2828750000008</v>
      </c>
      <c r="O73" s="37">
        <v>0.252</v>
      </c>
      <c r="P73" s="26">
        <f>L73*O73</f>
        <v>3526.5699000000004</v>
      </c>
      <c r="Q73" s="40">
        <v>9.2999999999999999E-2</v>
      </c>
      <c r="R73" s="26">
        <f>L73*Q73</f>
        <v>1301.472225</v>
      </c>
      <c r="S73" s="40">
        <v>0.20200000000000001</v>
      </c>
      <c r="T73" s="26">
        <f>L73*S73</f>
        <v>2826.8536500000005</v>
      </c>
      <c r="U73" s="40">
        <v>0.52200000000000002</v>
      </c>
      <c r="V73" s="26">
        <f>L73*U73</f>
        <v>7305.0376500000002</v>
      </c>
      <c r="W73" s="40">
        <v>0.4</v>
      </c>
      <c r="X73" s="26">
        <f>W73*L73</f>
        <v>5597.7300000000005</v>
      </c>
      <c r="Y73" s="41">
        <v>3.3999999999999998E-3</v>
      </c>
      <c r="Z73" s="18">
        <f>L73*Y73</f>
        <v>47.580705000000002</v>
      </c>
      <c r="AA73" s="28">
        <f>IF(J73&gt;0,(AC73+AM73)/J73,0)</f>
        <v>3.6443339678762644E-3</v>
      </c>
      <c r="AB73" s="41">
        <v>3.6000000000000002E-4</v>
      </c>
      <c r="AC73" s="38">
        <f>AB73*L73</f>
        <v>5.0379570000000005</v>
      </c>
      <c r="AD73" s="29">
        <v>0.22059999999999999</v>
      </c>
      <c r="AE73" s="42">
        <f>AH73*(1-AK73)*AD73</f>
        <v>50.532400799999998</v>
      </c>
      <c r="AF73" s="29">
        <f>IF(AND(AD73&gt;0,AB73&gt;0,Y73&gt;0),((Y73-AB73)*AD73)/((AD73-AB73)*Y73),0)</f>
        <v>0.89557915429157486</v>
      </c>
      <c r="AG73" s="30">
        <f t="shared" si="2"/>
        <v>0.90270244765800911</v>
      </c>
      <c r="AH73" s="35">
        <v>252</v>
      </c>
      <c r="AI73" s="167">
        <v>252.33</v>
      </c>
      <c r="AJ73" s="175"/>
      <c r="AK73" s="66">
        <v>9.0999999999999998E-2</v>
      </c>
      <c r="AL73" s="67">
        <v>0.21870000000000001</v>
      </c>
      <c r="AM73" s="42">
        <f>AH73*(1-AK73)*AL73</f>
        <v>50.097171600000003</v>
      </c>
      <c r="AN73" s="18">
        <v>1.8</v>
      </c>
      <c r="AO73" s="18"/>
      <c r="AP73" s="122">
        <f>AP72+AH73-AO73</f>
        <v>588.77999999999895</v>
      </c>
      <c r="AQ73" s="123"/>
      <c r="AR73" s="44"/>
      <c r="AS73" s="49"/>
      <c r="AT73" s="42"/>
      <c r="AU73" s="42"/>
      <c r="AV73" s="42"/>
      <c r="AW73" s="42"/>
    </row>
    <row r="74" spans="1:49" x14ac:dyDescent="0.2">
      <c r="A74" s="197"/>
      <c r="B74" s="34">
        <v>3</v>
      </c>
      <c r="C74" s="11" t="s">
        <v>49</v>
      </c>
      <c r="D74" s="44">
        <v>14848</v>
      </c>
      <c r="E74" s="44">
        <v>3</v>
      </c>
      <c r="F74" s="44">
        <v>14414</v>
      </c>
      <c r="G74" s="38">
        <v>0.6</v>
      </c>
      <c r="H74" s="38">
        <v>3.5</v>
      </c>
      <c r="I74" s="44">
        <v>14492</v>
      </c>
      <c r="J74" s="44">
        <v>15207</v>
      </c>
      <c r="K74" s="66">
        <v>7.4999999999999997E-2</v>
      </c>
      <c r="L74" s="38">
        <f>J74*(1-K74)</f>
        <v>14066.475</v>
      </c>
      <c r="M74" s="29">
        <v>0.66800000000000004</v>
      </c>
      <c r="N74" s="26">
        <f>L74*M74</f>
        <v>9396.4053000000004</v>
      </c>
      <c r="O74" s="40">
        <v>0.24299999999999999</v>
      </c>
      <c r="P74" s="26">
        <f>L74*O74</f>
        <v>3418.153425</v>
      </c>
      <c r="Q74" s="40">
        <v>8.8999999999999996E-2</v>
      </c>
      <c r="R74" s="26">
        <f>L74*Q74</f>
        <v>1251.916275</v>
      </c>
      <c r="S74" s="40">
        <v>0.188</v>
      </c>
      <c r="T74" s="26">
        <f>L74*S74</f>
        <v>2644.4973</v>
      </c>
      <c r="U74" s="40">
        <v>0.53500000000000003</v>
      </c>
      <c r="V74" s="26">
        <f>L74*U74</f>
        <v>7525.5641250000008</v>
      </c>
      <c r="W74" s="40">
        <v>0.4</v>
      </c>
      <c r="X74" s="26">
        <f>W74*L74</f>
        <v>5626.59</v>
      </c>
      <c r="Y74" s="48">
        <v>3.3600000000000001E-3</v>
      </c>
      <c r="Z74" s="18">
        <f>L74*Y74</f>
        <v>47.263356000000002</v>
      </c>
      <c r="AA74" s="28">
        <f>IF(J74&gt;0,(AC74+AM74)/J74,0)</f>
        <v>3.303824899717236E-3</v>
      </c>
      <c r="AB74" s="48">
        <v>3.3E-4</v>
      </c>
      <c r="AC74" s="38">
        <f>AB74*L74</f>
        <v>4.6419367500000002</v>
      </c>
      <c r="AD74" s="29">
        <v>0.2205</v>
      </c>
      <c r="AE74" s="42">
        <f>AH74*(1-AK74)*AD74</f>
        <v>43.283047500000002</v>
      </c>
      <c r="AF74" s="29">
        <f>IF(AND(AD74&gt;0,AB74&gt;0,Y74&gt;0),((Y74-AB74)*AD74)/((AD74-AB74)*Y74),0)</f>
        <v>0.9031373484125903</v>
      </c>
      <c r="AG74" s="30">
        <f t="shared" si="2"/>
        <v>0.90139627453697224</v>
      </c>
      <c r="AH74" s="44">
        <v>215</v>
      </c>
      <c r="AI74" s="168">
        <v>215.66</v>
      </c>
      <c r="AJ74" s="176"/>
      <c r="AK74" s="66">
        <v>8.6999999999999994E-2</v>
      </c>
      <c r="AL74" s="67">
        <v>0.23230000000000001</v>
      </c>
      <c r="AM74" s="42">
        <f>AH74*(1-AK74)*AL74</f>
        <v>45.599328500000006</v>
      </c>
      <c r="AN74" s="18">
        <v>1.76</v>
      </c>
      <c r="AO74" s="18"/>
      <c r="AP74" s="122">
        <f>AP73+AH74-AO74</f>
        <v>803.77999999999895</v>
      </c>
      <c r="AQ74" s="123"/>
      <c r="AR74" s="44"/>
      <c r="AS74" s="49"/>
      <c r="AT74" s="42"/>
      <c r="AU74" s="42"/>
      <c r="AV74" s="42"/>
      <c r="AW74" s="42"/>
    </row>
    <row r="75" spans="1:49" s="22" customFormat="1" ht="13.5" thickBot="1" x14ac:dyDescent="0.25">
      <c r="A75" s="198"/>
      <c r="B75" s="50" t="s">
        <v>38</v>
      </c>
      <c r="C75" s="51"/>
      <c r="D75" s="52">
        <f>SUM(D72:D74)</f>
        <v>37601</v>
      </c>
      <c r="E75" s="68"/>
      <c r="F75" s="52">
        <f>SUM(F72:F74)</f>
        <v>36840</v>
      </c>
      <c r="G75" s="53"/>
      <c r="H75" s="69"/>
      <c r="I75" s="52">
        <f>SUM(I72:I74)</f>
        <v>39349</v>
      </c>
      <c r="J75" s="52">
        <f>SUM(J72:J74)</f>
        <v>45030</v>
      </c>
      <c r="K75" s="21">
        <f>IF(J75&gt;0,(J72*K72+J73*K73+J74*K74)/J75,0)</f>
        <v>7.2715789473684206E-2</v>
      </c>
      <c r="L75" s="53">
        <f>L72+L73+L74</f>
        <v>41755.608</v>
      </c>
      <c r="M75" s="54">
        <f>IF(L75&gt;0,N75/L75,0)</f>
        <v>0.70004832900529201</v>
      </c>
      <c r="N75" s="55">
        <f>N72+N73+N74</f>
        <v>29230.943607000001</v>
      </c>
      <c r="O75" s="21">
        <f>IF(L75&gt;0,P75/L75,0)</f>
        <v>0.21846641047592938</v>
      </c>
      <c r="P75" s="55">
        <f>P72+P73+P74</f>
        <v>9122.1977970000007</v>
      </c>
      <c r="Q75" s="21">
        <f>IF(L75&gt;0,R75/L75,0)</f>
        <v>8.148526051877869E-2</v>
      </c>
      <c r="R75" s="55">
        <f>R72+R73+R74</f>
        <v>3402.4665959999998</v>
      </c>
      <c r="S75" s="21">
        <f>IF(L75&gt;0,T75/L75,0)</f>
        <v>0.19597183051435871</v>
      </c>
      <c r="T75" s="55">
        <f>T72+T73+T74</f>
        <v>8182.9229340000011</v>
      </c>
      <c r="U75" s="21">
        <f>IF(L75&gt;0,V75/L75,0)</f>
        <v>0.52834724377621323</v>
      </c>
      <c r="V75" s="55">
        <f>V72+V73+V74</f>
        <v>22061.460399</v>
      </c>
      <c r="W75" s="21">
        <f>IF(L75&gt;0,X75/L75,0)</f>
        <v>0.4</v>
      </c>
      <c r="X75" s="55">
        <f>X72+X73+X74</f>
        <v>16702.243200000001</v>
      </c>
      <c r="Y75" s="56">
        <f>IF(L75&gt;0,Z75/L75,0)</f>
        <v>3.35700717086912E-3</v>
      </c>
      <c r="Z75" s="57">
        <f>SUM(Z72:Z74)</f>
        <v>140.17387547999999</v>
      </c>
      <c r="AA75" s="63">
        <f>IF(L75&gt;0,(AA72*L72+AA73*L73+AA74*L74)/L75,0)</f>
        <v>3.1717490476424149E-3</v>
      </c>
      <c r="AB75" s="56">
        <f>IF(J75&gt;0,(J72*AB72+J73*AB73+J74*AB74)/J75,0)</f>
        <v>3.4007928047968019E-4</v>
      </c>
      <c r="AC75" s="53">
        <f>SUM(AC72:AC74)</f>
        <v>14.199180389999999</v>
      </c>
      <c r="AD75" s="54">
        <f>IF(J75&gt;0,(J72*AD72+J73*AD73+J74*AD74)/J75,0)</f>
        <v>0.21779254497001999</v>
      </c>
      <c r="AE75" s="59">
        <f>SUM(AE72:AE74)</f>
        <v>125.46925229999999</v>
      </c>
      <c r="AF75" s="54">
        <f>IF(AND(Z75&gt;0),((Z72*AF72+Z73*AF73+Z74*AF74)/Z75),0)</f>
        <v>0.90010860999154563</v>
      </c>
      <c r="AG75" s="58">
        <f t="shared" si="2"/>
        <v>0.89413565557484864</v>
      </c>
      <c r="AH75" s="52">
        <f>SUM(AH72:AH74)</f>
        <v>631</v>
      </c>
      <c r="AI75" s="169">
        <f>SUM(AI72:AI74)</f>
        <v>632.03</v>
      </c>
      <c r="AJ75" s="177">
        <f>(AI75+AJ71)-AO75</f>
        <v>858.30899999999917</v>
      </c>
      <c r="AK75" s="21">
        <f>IF(AH75&gt;0,(AK72*AH72+AK73*AH73+AK74*AH74)/AH75,0)</f>
        <v>8.9377179080824085E-2</v>
      </c>
      <c r="AL75" s="54">
        <f>IF(J75&gt;0,(AL72*J72+AL73*J73+AL74*J74)/J75,0)</f>
        <v>0.22407598934043971</v>
      </c>
      <c r="AM75" s="59">
        <f>SUM(AM72:AM74)</f>
        <v>128.6934641</v>
      </c>
      <c r="AN75" s="70"/>
      <c r="AO75" s="57">
        <f>SUM(AO72:AO74)</f>
        <v>1010.84</v>
      </c>
      <c r="AP75" s="124"/>
      <c r="AQ75" s="125">
        <f>AP74</f>
        <v>803.77999999999895</v>
      </c>
      <c r="AR75" s="52">
        <f>SUM(AR72:AR74)</f>
        <v>0</v>
      </c>
      <c r="AS75" s="71"/>
      <c r="AT75" s="72"/>
      <c r="AU75" s="72"/>
      <c r="AV75" s="72"/>
      <c r="AW75" s="72"/>
    </row>
    <row r="76" spans="1:49" x14ac:dyDescent="0.2">
      <c r="A76" s="196">
        <v>19</v>
      </c>
      <c r="B76" s="23">
        <v>1</v>
      </c>
      <c r="C76" s="11" t="s">
        <v>52</v>
      </c>
      <c r="D76" s="12">
        <v>15204</v>
      </c>
      <c r="E76" s="12">
        <v>1</v>
      </c>
      <c r="F76" s="12">
        <v>13309</v>
      </c>
      <c r="G76" s="13">
        <v>0.6</v>
      </c>
      <c r="H76" s="13">
        <v>3.4</v>
      </c>
      <c r="I76" s="12">
        <v>13828</v>
      </c>
      <c r="J76" s="12">
        <v>15201</v>
      </c>
      <c r="K76" s="14">
        <v>7.0999999999999994E-2</v>
      </c>
      <c r="L76" s="25">
        <f>J76*(1-K76)</f>
        <v>14121.729000000001</v>
      </c>
      <c r="M76" s="15">
        <v>0.72899999999999998</v>
      </c>
      <c r="N76" s="26">
        <f>L76*M76</f>
        <v>10294.740441</v>
      </c>
      <c r="O76" s="14">
        <v>0.19500000000000001</v>
      </c>
      <c r="P76" s="26">
        <f>L76*O76</f>
        <v>2753.7371550000003</v>
      </c>
      <c r="Q76" s="16">
        <v>7.5999999999999998E-2</v>
      </c>
      <c r="R76" s="26">
        <f>L76*Q76</f>
        <v>1073.2514040000001</v>
      </c>
      <c r="S76" s="16">
        <v>0.19600000000000001</v>
      </c>
      <c r="T76" s="26">
        <f>L76*S76</f>
        <v>2767.8588840000002</v>
      </c>
      <c r="U76" s="16">
        <v>0.52500000000000002</v>
      </c>
      <c r="V76" s="26">
        <f>L76*U76</f>
        <v>7413.9077250000009</v>
      </c>
      <c r="W76" s="16">
        <v>0.4</v>
      </c>
      <c r="X76" s="26">
        <f>W76*L76</f>
        <v>5648.691600000001</v>
      </c>
      <c r="Y76" s="17">
        <v>3.3E-3</v>
      </c>
      <c r="Z76" s="61">
        <f>L76*Y76</f>
        <v>46.601705700000004</v>
      </c>
      <c r="AA76" s="28">
        <f>IF(J76&gt;0,(AC76+AM76)/J76,0)</f>
        <v>3.0680161811722914E-3</v>
      </c>
      <c r="AB76" s="17">
        <v>3.3E-4</v>
      </c>
      <c r="AC76" s="25">
        <f>AB76*L76</f>
        <v>4.66017057</v>
      </c>
      <c r="AD76" s="141">
        <v>0.21299999999999999</v>
      </c>
      <c r="AE76" s="31">
        <f>AH76*(1-AK76)*AD76</f>
        <v>40.475538</v>
      </c>
      <c r="AF76" s="29">
        <f>IF(AND(AD76&gt;0,AB76&gt;0,Y76&gt;0),((Y76-AB76)*AD76)/((AD76-AB76)*Y76),0)</f>
        <v>0.90139652983495566</v>
      </c>
      <c r="AG76" s="62">
        <f t="shared" si="2"/>
        <v>0.89377383628015661</v>
      </c>
      <c r="AH76" s="12">
        <v>207</v>
      </c>
      <c r="AI76" s="170">
        <v>207.65899999999999</v>
      </c>
      <c r="AJ76" s="174"/>
      <c r="AK76" s="14">
        <v>8.2000000000000003E-2</v>
      </c>
      <c r="AL76" s="15">
        <v>0.22090000000000001</v>
      </c>
      <c r="AM76" s="31">
        <f>AH76*(1-AK76)*AL76</f>
        <v>41.976743400000004</v>
      </c>
      <c r="AN76" s="19">
        <v>1.75</v>
      </c>
      <c r="AO76" s="19"/>
      <c r="AP76" s="119">
        <f>AP74+AH76-AO76</f>
        <v>1010.7799999999989</v>
      </c>
      <c r="AQ76" s="120"/>
      <c r="AR76" s="12"/>
      <c r="AS76" s="32"/>
      <c r="AT76" s="20"/>
      <c r="AU76" s="20"/>
      <c r="AV76" s="20"/>
      <c r="AW76" s="20"/>
    </row>
    <row r="77" spans="1:49" x14ac:dyDescent="0.2">
      <c r="A77" s="197"/>
      <c r="B77" s="34">
        <v>2</v>
      </c>
      <c r="C77" s="11" t="s">
        <v>53</v>
      </c>
      <c r="D77" s="35">
        <v>16100</v>
      </c>
      <c r="E77" s="44">
        <v>1</v>
      </c>
      <c r="F77" s="35">
        <v>13592</v>
      </c>
      <c r="G77" s="36">
        <v>1.1000000000000001</v>
      </c>
      <c r="H77" s="38">
        <v>3.9</v>
      </c>
      <c r="I77" s="35">
        <v>15041</v>
      </c>
      <c r="J77" s="35">
        <v>14649</v>
      </c>
      <c r="K77" s="66">
        <v>6.8000000000000005E-2</v>
      </c>
      <c r="L77" s="38">
        <f>J77*(1-K77)</f>
        <v>13652.867999999999</v>
      </c>
      <c r="M77" s="39">
        <v>0.72399999999999998</v>
      </c>
      <c r="N77" s="26">
        <f>L77*M77</f>
        <v>9884.6764319999984</v>
      </c>
      <c r="O77" s="37">
        <v>0.24099999999999999</v>
      </c>
      <c r="P77" s="26">
        <f>L77*O77</f>
        <v>3290.3411879999994</v>
      </c>
      <c r="Q77" s="40">
        <v>3.5000000000000003E-2</v>
      </c>
      <c r="R77" s="26">
        <f>L77*Q77</f>
        <v>477.85037999999997</v>
      </c>
      <c r="S77" s="40">
        <v>0.19700000000000001</v>
      </c>
      <c r="T77" s="26">
        <f>L77*S77</f>
        <v>2689.6149959999998</v>
      </c>
      <c r="U77" s="40">
        <v>0.52700000000000002</v>
      </c>
      <c r="V77" s="26">
        <f>L77*U77</f>
        <v>7195.061436</v>
      </c>
      <c r="W77" s="40">
        <v>0.41</v>
      </c>
      <c r="X77" s="26">
        <f>W77*L77</f>
        <v>5597.6758799999989</v>
      </c>
      <c r="Y77" s="41">
        <v>3.2599999999999999E-3</v>
      </c>
      <c r="Z77" s="18">
        <f>L77*Y77</f>
        <v>44.508349679999995</v>
      </c>
      <c r="AA77" s="28">
        <f>IF(J77&gt;0,(AC77+AM77)/J77,0)</f>
        <v>3.0827206962932624E-3</v>
      </c>
      <c r="AB77" s="41">
        <v>3.6000000000000002E-4</v>
      </c>
      <c r="AC77" s="38">
        <f>AB77*L77</f>
        <v>4.9150324799999998</v>
      </c>
      <c r="AD77" s="29">
        <v>0.20349999999999999</v>
      </c>
      <c r="AE77" s="42">
        <f>AH77*(1-AK77)*AD77</f>
        <v>40.164794999999998</v>
      </c>
      <c r="AF77" s="29">
        <f>IF(AND(AD77&gt;0,AB77&gt;0,Y77&gt;0),((Y77-AB77)*AD77)/((AD77-AB77)*Y77),0)</f>
        <v>0.89114702846294769</v>
      </c>
      <c r="AG77" s="30">
        <f t="shared" si="2"/>
        <v>0.88478218595768487</v>
      </c>
      <c r="AH77" s="35">
        <v>215</v>
      </c>
      <c r="AI77" s="167">
        <v>215.44</v>
      </c>
      <c r="AJ77" s="175"/>
      <c r="AK77" s="66">
        <v>8.2000000000000003E-2</v>
      </c>
      <c r="AL77" s="67">
        <v>0.2039</v>
      </c>
      <c r="AM77" s="42">
        <f>AH77*(1-AK77)*AL77</f>
        <v>40.243743000000002</v>
      </c>
      <c r="AN77" s="18">
        <v>1.82</v>
      </c>
      <c r="AO77" s="18"/>
      <c r="AP77" s="122">
        <f>AP76+AH77-AO77</f>
        <v>1225.7799999999988</v>
      </c>
      <c r="AQ77" s="123"/>
      <c r="AR77" s="44"/>
      <c r="AS77" s="49"/>
      <c r="AT77" s="42"/>
      <c r="AU77" s="42"/>
      <c r="AV77" s="42"/>
      <c r="AW77" s="42"/>
    </row>
    <row r="78" spans="1:49" x14ac:dyDescent="0.2">
      <c r="A78" s="197"/>
      <c r="B78" s="34">
        <v>3</v>
      </c>
      <c r="C78" s="11" t="s">
        <v>49</v>
      </c>
      <c r="D78" s="44">
        <v>12696</v>
      </c>
      <c r="E78" s="44">
        <v>3</v>
      </c>
      <c r="F78" s="44">
        <v>13894</v>
      </c>
      <c r="G78" s="38">
        <v>0.7</v>
      </c>
      <c r="H78" s="38">
        <v>3.7</v>
      </c>
      <c r="I78" s="44">
        <v>14970</v>
      </c>
      <c r="J78" s="44">
        <v>14401</v>
      </c>
      <c r="K78" s="66">
        <v>7.4999999999999997E-2</v>
      </c>
      <c r="L78" s="38">
        <f>J78*(1-K78)</f>
        <v>13320.925000000001</v>
      </c>
      <c r="M78" s="29">
        <v>0.61</v>
      </c>
      <c r="N78" s="26">
        <f>L78*M78</f>
        <v>8125.7642500000002</v>
      </c>
      <c r="O78" s="40">
        <v>0.19900000000000001</v>
      </c>
      <c r="P78" s="26">
        <f>L78*O78</f>
        <v>2650.8640750000004</v>
      </c>
      <c r="Q78" s="40">
        <v>0.191</v>
      </c>
      <c r="R78" s="26">
        <f>L78*Q78</f>
        <v>2544.2966750000001</v>
      </c>
      <c r="S78" s="40">
        <v>0.19900000000000001</v>
      </c>
      <c r="T78" s="26">
        <f>L78*S78</f>
        <v>2650.8640750000004</v>
      </c>
      <c r="U78" s="40">
        <v>0.50900000000000001</v>
      </c>
      <c r="V78" s="26">
        <f>L78*U78</f>
        <v>6780.3508250000004</v>
      </c>
      <c r="W78" s="40">
        <v>0.4</v>
      </c>
      <c r="X78" s="26">
        <f>W78*L78</f>
        <v>5328.3700000000008</v>
      </c>
      <c r="Y78" s="48">
        <v>3.1900000000000001E-3</v>
      </c>
      <c r="Z78" s="18">
        <f>L78*Y78</f>
        <v>42.493750750000004</v>
      </c>
      <c r="AA78" s="28">
        <f>IF(J78&gt;0,(AC78+AM78)/J78,0)</f>
        <v>2.9488059718075135E-3</v>
      </c>
      <c r="AB78" s="48">
        <v>3.6000000000000002E-4</v>
      </c>
      <c r="AC78" s="38">
        <f>AB78*L78</f>
        <v>4.7955330000000007</v>
      </c>
      <c r="AD78" s="29">
        <v>0.20219999999999999</v>
      </c>
      <c r="AE78" s="42">
        <f>AH78*(1-AK78)*AD78</f>
        <v>36.567061199999998</v>
      </c>
      <c r="AF78" s="29">
        <f>IF(AND(AD78&gt;0,AB78&gt;0,Y78&gt;0),((Y78-AB78)*AD78)/((AD78-AB78)*Y78),0)</f>
        <v>0.88872964339363125</v>
      </c>
      <c r="AG78" s="30">
        <f t="shared" si="2"/>
        <v>0.87943659745082703</v>
      </c>
      <c r="AH78" s="44">
        <v>197</v>
      </c>
      <c r="AI78" s="168">
        <v>197.70500000000001</v>
      </c>
      <c r="AJ78" s="176"/>
      <c r="AK78" s="66">
        <v>8.2000000000000003E-2</v>
      </c>
      <c r="AL78" s="67">
        <v>0.20830000000000001</v>
      </c>
      <c r="AM78" s="42">
        <f>AH78*(1-AK78)*AL78</f>
        <v>37.6702218</v>
      </c>
      <c r="AN78" s="18">
        <v>1.75</v>
      </c>
      <c r="AO78" s="18"/>
      <c r="AP78" s="122">
        <f>AP77+AH78-AO78</f>
        <v>1422.7799999999988</v>
      </c>
      <c r="AQ78" s="123"/>
      <c r="AR78" s="44"/>
      <c r="AS78" s="49"/>
      <c r="AT78" s="42"/>
      <c r="AU78" s="42"/>
      <c r="AV78" s="42"/>
      <c r="AW78" s="42"/>
    </row>
    <row r="79" spans="1:49" s="22" customFormat="1" ht="13.5" thickBot="1" x14ac:dyDescent="0.25">
      <c r="A79" s="198"/>
      <c r="B79" s="50" t="s">
        <v>38</v>
      </c>
      <c r="C79" s="51"/>
      <c r="D79" s="52">
        <f>SUM(D76:D78)</f>
        <v>44000</v>
      </c>
      <c r="E79" s="68"/>
      <c r="F79" s="52">
        <f>SUM(F76:F78)</f>
        <v>40795</v>
      </c>
      <c r="G79" s="53"/>
      <c r="H79" s="69"/>
      <c r="I79" s="52">
        <f>SUM(I76:I78)</f>
        <v>43839</v>
      </c>
      <c r="J79" s="52">
        <f>SUM(J76:J78)</f>
        <v>44251</v>
      </c>
      <c r="K79" s="21">
        <f>IF(J79&gt;0,(J76*K76+J77*K77+J78*K78)/J79,0)</f>
        <v>7.1308625793767372E-2</v>
      </c>
      <c r="L79" s="53">
        <f>L76+L77+L78</f>
        <v>41095.522000000004</v>
      </c>
      <c r="M79" s="54">
        <f>IF(L79&gt;0,N79/L79,0)</f>
        <v>0.68876558188018622</v>
      </c>
      <c r="N79" s="55">
        <f>N76+N77+N78</f>
        <v>28305.181122999998</v>
      </c>
      <c r="O79" s="21">
        <f>IF(L79&gt;0,P79/L79,0)</f>
        <v>0.21157882890500815</v>
      </c>
      <c r="P79" s="55">
        <f>P76+P77+P78</f>
        <v>8694.9424179999987</v>
      </c>
      <c r="Q79" s="21">
        <f>IF(L79&gt;0,R79/L79,0)</f>
        <v>9.965558921480544E-2</v>
      </c>
      <c r="R79" s="55">
        <f>R76+R77+R78</f>
        <v>4095.398459</v>
      </c>
      <c r="S79" s="21">
        <f>IF(L79&gt;0,T79/L79,0)</f>
        <v>0.19730465900883309</v>
      </c>
      <c r="T79" s="55">
        <f>T76+T77+T78</f>
        <v>8108.337955</v>
      </c>
      <c r="U79" s="21">
        <f>IF(L79&gt;0,V79/L79,0)</f>
        <v>0.52047811890550999</v>
      </c>
      <c r="V79" s="55">
        <f>V76+V77+V78</f>
        <v>21389.319986000002</v>
      </c>
      <c r="W79" s="21">
        <f>IF(L79&gt;0,X79/L79,0)</f>
        <v>0.40332222766266362</v>
      </c>
      <c r="X79" s="55">
        <f>X76+X77+X78</f>
        <v>16574.737480000003</v>
      </c>
      <c r="Y79" s="56">
        <f>IF(L79&gt;0,Z79/L79,0)</f>
        <v>3.2510550937885638E-3</v>
      </c>
      <c r="Z79" s="57">
        <f>SUM(Z76:Z78)</f>
        <v>133.60380613000001</v>
      </c>
      <c r="AA79" s="63">
        <f>IF(L79&gt;0,(AA76*L76+AA77*L77+AA78*L78)/L79,0)</f>
        <v>3.0342599131722913E-3</v>
      </c>
      <c r="AB79" s="56">
        <f>IF(J79&gt;0,(J76*AB76+J77*AB77+J78*AB78)/J79,0)</f>
        <v>3.4969447018146489E-4</v>
      </c>
      <c r="AC79" s="53">
        <f>SUM(AC76:AC78)</f>
        <v>14.37073605</v>
      </c>
      <c r="AD79" s="54">
        <f>IF(J79&gt;0,(J76*AD76+J77*AD77+J78*AD78)/J79,0)</f>
        <v>0.20634034711079977</v>
      </c>
      <c r="AE79" s="59">
        <f>SUM(AE76:AE78)</f>
        <v>117.2073942</v>
      </c>
      <c r="AF79" s="54">
        <f>IF(AND(Z79&gt;0),((Z76*AF76+Z77*AF77+Z78*AF78)/Z79),0)</f>
        <v>0.893953239593961</v>
      </c>
      <c r="AG79" s="58">
        <f t="shared" si="2"/>
        <v>0.88621886688260509</v>
      </c>
      <c r="AH79" s="52">
        <f>SUM(AH76:AH78)</f>
        <v>619</v>
      </c>
      <c r="AI79" s="169">
        <f>SUM(AI76:AI78)</f>
        <v>620.80399999999997</v>
      </c>
      <c r="AJ79" s="177">
        <f>(AI79+AJ75)-AO79</f>
        <v>1479.1129999999991</v>
      </c>
      <c r="AK79" s="21">
        <f>IF(AH79&gt;0,(AK76*AH76+AK77*AH77+AK78*AH78)/AH79,0)</f>
        <v>8.199999999999999E-2</v>
      </c>
      <c r="AL79" s="54">
        <f>IF(J79&gt;0,(AL76*J76+AL77*J77+AL78*J78)/J79,0)</f>
        <v>0.21117173171227771</v>
      </c>
      <c r="AM79" s="59">
        <f>SUM(AM76:AM78)</f>
        <v>119.89070820000001</v>
      </c>
      <c r="AN79" s="70"/>
      <c r="AO79" s="57">
        <f>SUM(AO76:AO78)</f>
        <v>0</v>
      </c>
      <c r="AP79" s="124"/>
      <c r="AQ79" s="125">
        <f>AP78</f>
        <v>1422.7799999999988</v>
      </c>
      <c r="AR79" s="52">
        <f>SUM(AR76:AR78)</f>
        <v>0</v>
      </c>
      <c r="AS79" s="71"/>
      <c r="AT79" s="72"/>
      <c r="AU79" s="72"/>
      <c r="AV79" s="72"/>
      <c r="AW79" s="72"/>
    </row>
    <row r="80" spans="1:49" x14ac:dyDescent="0.2">
      <c r="A80" s="196">
        <v>20</v>
      </c>
      <c r="B80" s="23">
        <v>1</v>
      </c>
      <c r="C80" s="11" t="s">
        <v>52</v>
      </c>
      <c r="D80" s="12">
        <v>15083</v>
      </c>
      <c r="E80" s="12">
        <v>0</v>
      </c>
      <c r="F80" s="12">
        <v>13705</v>
      </c>
      <c r="G80" s="13">
        <v>0.7</v>
      </c>
      <c r="H80" s="13">
        <v>3.6</v>
      </c>
      <c r="I80" s="12">
        <v>14540</v>
      </c>
      <c r="J80" s="12">
        <v>14790</v>
      </c>
      <c r="K80" s="14">
        <v>6.7000000000000004E-2</v>
      </c>
      <c r="L80" s="25">
        <f>J80*(1-K80)</f>
        <v>13799.070000000002</v>
      </c>
      <c r="M80" s="15">
        <v>0.65300000000000002</v>
      </c>
      <c r="N80" s="26">
        <f>L80*M80</f>
        <v>9010.7927100000015</v>
      </c>
      <c r="O80" s="14">
        <v>0.13600000000000001</v>
      </c>
      <c r="P80" s="26">
        <f>L80*O80</f>
        <v>1876.6735200000003</v>
      </c>
      <c r="Q80" s="16">
        <v>0.21099999999999999</v>
      </c>
      <c r="R80" s="26">
        <f>L80*Q80</f>
        <v>2911.6037700000002</v>
      </c>
      <c r="S80" s="16">
        <v>0.20599999999999999</v>
      </c>
      <c r="T80" s="26">
        <f>L80*S80</f>
        <v>2842.60842</v>
      </c>
      <c r="U80" s="16">
        <v>0.52100000000000002</v>
      </c>
      <c r="V80" s="26">
        <f>L80*U80</f>
        <v>7189.3154700000014</v>
      </c>
      <c r="W80" s="16">
        <v>0.4</v>
      </c>
      <c r="X80" s="26">
        <f>W80*L80</f>
        <v>5519.6280000000006</v>
      </c>
      <c r="Y80" s="17">
        <v>3.1199999999999999E-3</v>
      </c>
      <c r="Z80" s="61">
        <f>L80*Y80</f>
        <v>43.053098400000003</v>
      </c>
      <c r="AA80" s="28">
        <f>IF(J80&gt;0,(AC80+AM80)/J80,0)</f>
        <v>2.824907985125085E-3</v>
      </c>
      <c r="AB80" s="17">
        <v>3.3E-4</v>
      </c>
      <c r="AC80" s="25">
        <f>AB80*L80</f>
        <v>4.5536931000000003</v>
      </c>
      <c r="AD80" s="141">
        <v>0.216</v>
      </c>
      <c r="AE80" s="31">
        <f>AH80*(1-AK80)*AD80</f>
        <v>39.147840000000002</v>
      </c>
      <c r="AF80" s="29">
        <f>IF(AND(AD80&gt;0,AB80&gt;0,Y80&gt;0),((Y80-AB80)*AD80)/((AD80-AB80)*Y80),0)</f>
        <v>0.89559904555036007</v>
      </c>
      <c r="AG80" s="62">
        <f t="shared" si="2"/>
        <v>0.88460325812749185</v>
      </c>
      <c r="AH80" s="12">
        <v>197</v>
      </c>
      <c r="AI80" s="170">
        <v>197.17699999999999</v>
      </c>
      <c r="AJ80" s="174"/>
      <c r="AK80" s="14">
        <v>0.08</v>
      </c>
      <c r="AL80" s="15">
        <v>0.2054</v>
      </c>
      <c r="AM80" s="31">
        <f>AH80*(1-AK80)*AL80</f>
        <v>37.226696000000004</v>
      </c>
      <c r="AN80" s="19">
        <v>1.75</v>
      </c>
      <c r="AO80" s="19"/>
      <c r="AP80" s="119">
        <f>AP78+AH80-AO80</f>
        <v>1619.7799999999988</v>
      </c>
      <c r="AQ80" s="120"/>
      <c r="AR80" s="12"/>
      <c r="AS80" s="32"/>
      <c r="AT80" s="20"/>
      <c r="AU80" s="20"/>
      <c r="AV80" s="20"/>
      <c r="AW80" s="20"/>
    </row>
    <row r="81" spans="1:49" x14ac:dyDescent="0.2">
      <c r="A81" s="197"/>
      <c r="B81" s="34">
        <v>2</v>
      </c>
      <c r="C81" s="11" t="s">
        <v>53</v>
      </c>
      <c r="D81" s="35">
        <v>19500</v>
      </c>
      <c r="E81" s="44">
        <v>1</v>
      </c>
      <c r="F81" s="35">
        <v>13310</v>
      </c>
      <c r="G81" s="36">
        <v>0.9</v>
      </c>
      <c r="H81" s="38">
        <v>4.2</v>
      </c>
      <c r="I81" s="35">
        <v>14411</v>
      </c>
      <c r="J81" s="35">
        <v>14731</v>
      </c>
      <c r="K81" s="66">
        <v>6.9000000000000006E-2</v>
      </c>
      <c r="L81" s="38">
        <f>J81*(1-K81)</f>
        <v>13714.561000000002</v>
      </c>
      <c r="M81" s="39">
        <v>0.70099999999999996</v>
      </c>
      <c r="N81" s="26">
        <f>L81*M81</f>
        <v>9613.9072610000003</v>
      </c>
      <c r="O81" s="37">
        <v>0.191</v>
      </c>
      <c r="P81" s="26">
        <f>L81*O81</f>
        <v>2619.4811510000004</v>
      </c>
      <c r="Q81" s="40">
        <v>0.108</v>
      </c>
      <c r="R81" s="26">
        <f>L81*Q81</f>
        <v>1481.1725880000001</v>
      </c>
      <c r="S81" s="40">
        <v>0.21199999999999999</v>
      </c>
      <c r="T81" s="26">
        <f>L81*S81</f>
        <v>2907.4869320000003</v>
      </c>
      <c r="U81" s="40">
        <v>0.49</v>
      </c>
      <c r="V81" s="26">
        <f>L81*U81</f>
        <v>6720.1348900000003</v>
      </c>
      <c r="W81" s="40">
        <v>0.41</v>
      </c>
      <c r="X81" s="26">
        <f>W81*L81</f>
        <v>5622.97001</v>
      </c>
      <c r="Y81" s="41">
        <v>3.0899999999999999E-3</v>
      </c>
      <c r="Z81" s="18">
        <f>L81*Y81</f>
        <v>42.377993490000001</v>
      </c>
      <c r="AA81" s="28">
        <f>IF(J81&gt;0,(AC81+AM81)/J81,0)</f>
        <v>2.9835791392301956E-3</v>
      </c>
      <c r="AB81" s="41">
        <v>2.9999999999999997E-4</v>
      </c>
      <c r="AC81" s="38">
        <f>AB81*L81</f>
        <v>4.1143682999999998</v>
      </c>
      <c r="AD81" s="29">
        <v>0.2208</v>
      </c>
      <c r="AE81" s="42">
        <f>AH81*(1-AK81)*AD81</f>
        <v>39.408384000000005</v>
      </c>
      <c r="AF81" s="29">
        <f>IF(AND(AD81&gt;0,AB81&gt;0,Y81&gt;0),((Y81-AB81)*AD81)/((AD81-AB81)*Y81),0)</f>
        <v>0.9041410739052903</v>
      </c>
      <c r="AG81" s="30">
        <f t="shared" si="2"/>
        <v>0.90066019020474153</v>
      </c>
      <c r="AH81" s="35">
        <v>194</v>
      </c>
      <c r="AI81" s="167">
        <v>194.46799999999999</v>
      </c>
      <c r="AJ81" s="175"/>
      <c r="AK81" s="66">
        <v>0.08</v>
      </c>
      <c r="AL81" s="67">
        <v>0.22320000000000001</v>
      </c>
      <c r="AM81" s="42">
        <f>AH81*(1-AK81)*AL81</f>
        <v>39.836736000000009</v>
      </c>
      <c r="AN81" s="18">
        <v>1.75</v>
      </c>
      <c r="AO81" s="18"/>
      <c r="AP81" s="122">
        <f>AP80+AH81-AO81</f>
        <v>1813.7799999999988</v>
      </c>
      <c r="AQ81" s="123"/>
      <c r="AR81" s="44"/>
      <c r="AS81" s="49"/>
      <c r="AT81" s="42"/>
      <c r="AU81" s="42"/>
      <c r="AV81" s="42"/>
      <c r="AW81" s="42"/>
    </row>
    <row r="82" spans="1:49" x14ac:dyDescent="0.2">
      <c r="A82" s="197"/>
      <c r="B82" s="34">
        <v>3</v>
      </c>
      <c r="C82" s="11" t="s">
        <v>50</v>
      </c>
      <c r="D82" s="44">
        <v>15617</v>
      </c>
      <c r="E82" s="44">
        <v>1</v>
      </c>
      <c r="F82" s="44">
        <v>15413</v>
      </c>
      <c r="G82" s="38">
        <v>1</v>
      </c>
      <c r="H82" s="38">
        <v>5</v>
      </c>
      <c r="I82" s="44">
        <v>16139</v>
      </c>
      <c r="J82" s="44">
        <v>14191</v>
      </c>
      <c r="K82" s="66">
        <v>7.3999999999999996E-2</v>
      </c>
      <c r="L82" s="38">
        <f>J82*(1-K82)</f>
        <v>13140.866</v>
      </c>
      <c r="M82" s="29">
        <v>0.60699999999999998</v>
      </c>
      <c r="N82" s="26">
        <f>L82*M82</f>
        <v>7976.5056619999996</v>
      </c>
      <c r="O82" s="40">
        <v>0.22600000000000001</v>
      </c>
      <c r="P82" s="26">
        <f>L82*O82</f>
        <v>2969.835716</v>
      </c>
      <c r="Q82" s="40">
        <v>0.16700000000000001</v>
      </c>
      <c r="R82" s="26">
        <f>L82*Q82</f>
        <v>2194.5246219999999</v>
      </c>
      <c r="S82" s="40">
        <v>0.223</v>
      </c>
      <c r="T82" s="26">
        <f>L82*S82</f>
        <v>2930.4131179999999</v>
      </c>
      <c r="U82" s="40">
        <v>0.49199999999999999</v>
      </c>
      <c r="V82" s="26">
        <f>L82*U82</f>
        <v>6465.3060720000003</v>
      </c>
      <c r="W82" s="40">
        <v>0.41</v>
      </c>
      <c r="X82" s="26">
        <f>W82*L82</f>
        <v>5387.7550599999995</v>
      </c>
      <c r="Y82" s="48">
        <v>3.0799999999999998E-3</v>
      </c>
      <c r="Z82" s="18">
        <f>L82*Y82</f>
        <v>40.47386728</v>
      </c>
      <c r="AA82" s="28">
        <f>IF(J82&gt;0,(AC82+AM82)/J82,0)</f>
        <v>2.8380829497568882E-3</v>
      </c>
      <c r="AB82" s="48">
        <v>2.9E-4</v>
      </c>
      <c r="AC82" s="38">
        <f>AB82*L82</f>
        <v>3.81085114</v>
      </c>
      <c r="AD82" s="29">
        <v>0.2261</v>
      </c>
      <c r="AE82" s="42">
        <f>AH82*(1-AK82)*AD82</f>
        <v>36.610112000000001</v>
      </c>
      <c r="AF82" s="29">
        <f>IF(AND(AD82&gt;0,AB82&gt;0,Y82&gt;0),((Y82-AB82)*AD82)/((AD82-AB82)*Y82),0)</f>
        <v>0.90700750027174915</v>
      </c>
      <c r="AG82" s="30">
        <f t="shared" si="2"/>
        <v>0.89897600067727101</v>
      </c>
      <c r="AH82" s="44">
        <v>176</v>
      </c>
      <c r="AI82" s="168">
        <v>176.45</v>
      </c>
      <c r="AJ82" s="176"/>
      <c r="AK82" s="66">
        <v>0.08</v>
      </c>
      <c r="AL82" s="67">
        <v>0.22520000000000001</v>
      </c>
      <c r="AM82" s="42">
        <f>AH82*(1-AK82)*AL82</f>
        <v>36.464384000000003</v>
      </c>
      <c r="AN82" s="18">
        <v>1.75</v>
      </c>
      <c r="AO82" s="18"/>
      <c r="AP82" s="122">
        <f>AP81+AH82-AO82</f>
        <v>1989.7799999999988</v>
      </c>
      <c r="AQ82" s="123"/>
      <c r="AR82" s="44"/>
      <c r="AS82" s="49"/>
      <c r="AT82" s="42"/>
      <c r="AU82" s="42"/>
      <c r="AV82" s="42"/>
      <c r="AW82" s="42"/>
    </row>
    <row r="83" spans="1:49" s="22" customFormat="1" ht="13.5" thickBot="1" x14ac:dyDescent="0.25">
      <c r="A83" s="198"/>
      <c r="B83" s="50" t="s">
        <v>38</v>
      </c>
      <c r="C83" s="51"/>
      <c r="D83" s="52">
        <f>SUM(D80:D82)</f>
        <v>50200</v>
      </c>
      <c r="E83" s="68"/>
      <c r="F83" s="52">
        <f>SUM(F80:F82)</f>
        <v>42428</v>
      </c>
      <c r="G83" s="53"/>
      <c r="H83" s="69"/>
      <c r="I83" s="52">
        <f>SUM(I80:I82)</f>
        <v>45090</v>
      </c>
      <c r="J83" s="52">
        <f>SUM(J80:J82)</f>
        <v>43712</v>
      </c>
      <c r="K83" s="21">
        <f>IF(J83&gt;0,(J80*K80+J81*K81+J82*K82)/J83,0)</f>
        <v>6.9946536420204986E-2</v>
      </c>
      <c r="L83" s="53">
        <f>L80+L81+L82</f>
        <v>40654.497000000003</v>
      </c>
      <c r="M83" s="54">
        <f>IF(L83&gt;0,N83/L83,0)</f>
        <v>0.65432381645258086</v>
      </c>
      <c r="N83" s="55">
        <f>N80+N81+N82</f>
        <v>26601.205633000001</v>
      </c>
      <c r="O83" s="21">
        <f>IF(L83&gt;0,P83/L83,0)</f>
        <v>0.18364488403337026</v>
      </c>
      <c r="P83" s="55">
        <f>P80+P81+P82</f>
        <v>7465.9903869999998</v>
      </c>
      <c r="Q83" s="21">
        <f>IF(L83&gt;0,R83/L83,0)</f>
        <v>0.16203129951404882</v>
      </c>
      <c r="R83" s="55">
        <f>R80+R81+R82</f>
        <v>6587.30098</v>
      </c>
      <c r="S83" s="21">
        <f>IF(L83&gt;0,T83/L83,0)</f>
        <v>0.21351902275411255</v>
      </c>
      <c r="T83" s="55">
        <f>T80+T81+T82</f>
        <v>8680.5084700000007</v>
      </c>
      <c r="U83" s="21">
        <f>IF(L83&gt;0,V83/L83,0)</f>
        <v>0.50116857753768296</v>
      </c>
      <c r="V83" s="55">
        <f>V80+V81+V82</f>
        <v>20374.756432000002</v>
      </c>
      <c r="W83" s="21">
        <f>IF(L83&gt;0,X83/L83,0)</f>
        <v>0.40660577032843376</v>
      </c>
      <c r="X83" s="55">
        <f>X80+X81+X82</f>
        <v>16530.353070000001</v>
      </c>
      <c r="Y83" s="56">
        <f>IF(L83&gt;0,Z83/L83,0)</f>
        <v>3.0969503612355604E-3</v>
      </c>
      <c r="Z83" s="57">
        <f>SUM(Z80:Z82)</f>
        <v>125.90495917000001</v>
      </c>
      <c r="AA83" s="63">
        <f>IF(L83&gt;0,(AA80*L80+AA81*L81+AA82*L82)/L83,0)</f>
        <v>2.8826933678023376E-3</v>
      </c>
      <c r="AB83" s="56">
        <f>IF(J83&gt;0,(J80*AB80+J81*AB81+J82*AB82)/J83,0)</f>
        <v>3.0690405380673499E-4</v>
      </c>
      <c r="AC83" s="53">
        <f>SUM(AC80:AC82)</f>
        <v>12.47891254</v>
      </c>
      <c r="AD83" s="54">
        <f>IF(J83&gt;0,(J80*AD80+J81*AD81+J82*AD82)/J83,0)</f>
        <v>0.22089654785871157</v>
      </c>
      <c r="AE83" s="59">
        <f>SUM(AE80:AE82)</f>
        <v>115.16633600000002</v>
      </c>
      <c r="AF83" s="54">
        <f>IF(AND(Z83&gt;0),((Z80*AF80+Z81*AF81+Z82*AF82)/Z83),0)</f>
        <v>0.90214158612787432</v>
      </c>
      <c r="AG83" s="58">
        <f t="shared" si="2"/>
        <v>0.89479636941812979</v>
      </c>
      <c r="AH83" s="52">
        <f>SUM(AH80:AH82)</f>
        <v>567</v>
      </c>
      <c r="AI83" s="169">
        <f>SUM(AI80:AI82)</f>
        <v>568.09500000000003</v>
      </c>
      <c r="AJ83" s="177">
        <f>(AH83+AJ79)-AO83</f>
        <v>2046.1129999999991</v>
      </c>
      <c r="AK83" s="21">
        <f>IF(AH83&gt;0,(AK80*AH80+AK81*AH81+AK82*AH82)/AH83,0)</f>
        <v>0.08</v>
      </c>
      <c r="AL83" s="54">
        <f>IF(J83&gt;0,(AL80*J80+AL81*J81+AL82*J82)/J83,0)</f>
        <v>0.21782664714494876</v>
      </c>
      <c r="AM83" s="59">
        <f>SUM(AM80:AM82)</f>
        <v>113.527816</v>
      </c>
      <c r="AN83" s="70"/>
      <c r="AO83" s="57">
        <f>SUM(AO80:AO82)</f>
        <v>0</v>
      </c>
      <c r="AP83" s="124"/>
      <c r="AQ83" s="125">
        <f>AP82</f>
        <v>1989.7799999999988</v>
      </c>
      <c r="AR83" s="52">
        <f>SUM(AR80:AR82)</f>
        <v>0</v>
      </c>
      <c r="AS83" s="71"/>
      <c r="AT83" s="72"/>
      <c r="AU83" s="72"/>
      <c r="AV83" s="72"/>
      <c r="AW83" s="72"/>
    </row>
    <row r="84" spans="1:49" x14ac:dyDescent="0.2">
      <c r="A84" s="196">
        <v>21</v>
      </c>
      <c r="B84" s="23">
        <v>1</v>
      </c>
      <c r="C84" s="24" t="s">
        <v>51</v>
      </c>
      <c r="D84" s="12">
        <v>5290</v>
      </c>
      <c r="E84" s="12">
        <v>0</v>
      </c>
      <c r="F84" s="12">
        <v>10631</v>
      </c>
      <c r="G84" s="13">
        <v>0.9</v>
      </c>
      <c r="H84" s="13">
        <v>3.1</v>
      </c>
      <c r="I84" s="12">
        <v>11682</v>
      </c>
      <c r="J84" s="12">
        <v>13671</v>
      </c>
      <c r="K84" s="14">
        <v>7.9000000000000001E-2</v>
      </c>
      <c r="L84" s="25">
        <f>J84*(1-K84)</f>
        <v>12590.991</v>
      </c>
      <c r="M84" s="15">
        <v>0.79300000000000004</v>
      </c>
      <c r="N84" s="26">
        <f>L84*M84</f>
        <v>9984.655863</v>
      </c>
      <c r="O84" s="14">
        <v>9.2999999999999999E-2</v>
      </c>
      <c r="P84" s="26">
        <f>L84*O84</f>
        <v>1170.9621629999999</v>
      </c>
      <c r="Q84" s="16">
        <v>0.114</v>
      </c>
      <c r="R84" s="26">
        <f>L84*Q84</f>
        <v>1435.3729740000001</v>
      </c>
      <c r="S84" s="16">
        <v>0.2</v>
      </c>
      <c r="T84" s="26">
        <f>L84*S84</f>
        <v>2518.1982000000003</v>
      </c>
      <c r="U84" s="16">
        <v>0.51800000000000002</v>
      </c>
      <c r="V84" s="26">
        <f>L84*U84</f>
        <v>6522.1333380000005</v>
      </c>
      <c r="W84" s="16">
        <v>0.4</v>
      </c>
      <c r="X84" s="26">
        <f>W84*L84</f>
        <v>5036.3964000000005</v>
      </c>
      <c r="Y84" s="17">
        <v>3.0400000000000002E-3</v>
      </c>
      <c r="Z84" s="61">
        <f>L84*Y84</f>
        <v>38.276612640000003</v>
      </c>
      <c r="AA84" s="28">
        <f>IF(J84&gt;0,(AC84+AM84)/J84,0)</f>
        <v>2.559536060273572E-3</v>
      </c>
      <c r="AB84" s="17">
        <v>2.7999999999999998E-4</v>
      </c>
      <c r="AC84" s="25">
        <f>AB84*L84</f>
        <v>3.5254774799999997</v>
      </c>
      <c r="AD84" s="141">
        <v>0.21560000000000001</v>
      </c>
      <c r="AE84" s="31">
        <f>AH84*(1-AK84)*AD84</f>
        <v>30.836621200000007</v>
      </c>
      <c r="AF84" s="29">
        <f>IF(AND(AD84&gt;0,AB84&gt;0,Y84&gt;0),((Y84-AB84)*AD84)/((AD84-AB84)*Y84),0)</f>
        <v>0.90907535418520302</v>
      </c>
      <c r="AG84" s="62">
        <f t="shared" si="2"/>
        <v>0.89174011673030529</v>
      </c>
      <c r="AH84" s="12">
        <v>157</v>
      </c>
      <c r="AI84" s="170">
        <v>157.136</v>
      </c>
      <c r="AJ84" s="174"/>
      <c r="AK84" s="14">
        <v>8.8999999999999996E-2</v>
      </c>
      <c r="AL84" s="15">
        <v>0.22</v>
      </c>
      <c r="AM84" s="31">
        <f>AH84*(1-AK84)*AL84</f>
        <v>31.465940000000003</v>
      </c>
      <c r="AN84" s="19">
        <v>1.8</v>
      </c>
      <c r="AO84" s="19">
        <v>1010.2</v>
      </c>
      <c r="AP84" s="119">
        <f>AP82+AH84-AO84</f>
        <v>1136.5799999999988</v>
      </c>
      <c r="AQ84" s="120"/>
      <c r="AR84" s="12"/>
      <c r="AS84" s="32"/>
      <c r="AT84" s="20"/>
      <c r="AU84" s="20"/>
      <c r="AV84" s="20"/>
      <c r="AW84" s="20"/>
    </row>
    <row r="85" spans="1:49" x14ac:dyDescent="0.2">
      <c r="A85" s="197"/>
      <c r="B85" s="34">
        <v>2</v>
      </c>
      <c r="C85" s="11" t="s">
        <v>53</v>
      </c>
      <c r="D85" s="35">
        <v>20149</v>
      </c>
      <c r="E85" s="44">
        <v>4</v>
      </c>
      <c r="F85" s="35">
        <v>14248</v>
      </c>
      <c r="G85" s="36">
        <v>2.9</v>
      </c>
      <c r="H85" s="38">
        <v>4.4000000000000004</v>
      </c>
      <c r="I85" s="35">
        <v>15685</v>
      </c>
      <c r="J85" s="35">
        <v>13746</v>
      </c>
      <c r="K85" s="66">
        <v>7.6999999999999999E-2</v>
      </c>
      <c r="L85" s="38">
        <f>J85*(1-K85)</f>
        <v>12687.558000000001</v>
      </c>
      <c r="M85" s="39">
        <v>0.746</v>
      </c>
      <c r="N85" s="26">
        <f>L85*M85</f>
        <v>9464.9182680000013</v>
      </c>
      <c r="O85" s="37">
        <v>0.19400000000000001</v>
      </c>
      <c r="P85" s="26">
        <f>L85*O85</f>
        <v>2461.3862520000002</v>
      </c>
      <c r="Q85" s="40">
        <v>0.06</v>
      </c>
      <c r="R85" s="26">
        <f>L85*Q85</f>
        <v>761.25348000000008</v>
      </c>
      <c r="S85" s="40">
        <v>0.188</v>
      </c>
      <c r="T85" s="26">
        <f>L85*S85</f>
        <v>2385.2609040000002</v>
      </c>
      <c r="U85" s="40">
        <v>0.51500000000000001</v>
      </c>
      <c r="V85" s="26">
        <f>L85*U85</f>
        <v>6534.0923700000003</v>
      </c>
      <c r="W85" s="40">
        <v>0.4</v>
      </c>
      <c r="X85" s="26">
        <f>W85*L85</f>
        <v>5075.0232000000005</v>
      </c>
      <c r="Y85" s="41">
        <v>3.2399999999999998E-3</v>
      </c>
      <c r="Z85" s="18">
        <f>L85*Y85</f>
        <v>41.107687920000004</v>
      </c>
      <c r="AA85" s="28">
        <f>IF(J85&gt;0,(AC85+AM85)/J85,0)</f>
        <v>2.7081397177360694E-3</v>
      </c>
      <c r="AB85" s="41">
        <v>3.2000000000000003E-4</v>
      </c>
      <c r="AC85" s="38">
        <f>AB85*L85</f>
        <v>4.0600185600000005</v>
      </c>
      <c r="AD85" s="29">
        <v>0.2064</v>
      </c>
      <c r="AE85" s="42">
        <f>AH85*(1-AK85)*AD85</f>
        <v>33.085920000000002</v>
      </c>
      <c r="AF85" s="29">
        <f>IF(AND(AD85&gt;0,AB85&gt;0,Y85&gt;0),((Y85-AB85)*AD85)/((AD85-AB85)*Y85),0)</f>
        <v>0.90263400046008746</v>
      </c>
      <c r="AG85" s="30">
        <f t="shared" si="2"/>
        <v>0.8832037055259111</v>
      </c>
      <c r="AH85" s="35">
        <v>175</v>
      </c>
      <c r="AI85" s="167">
        <v>175.31899999999999</v>
      </c>
      <c r="AJ85" s="175"/>
      <c r="AK85" s="66">
        <v>8.4000000000000005E-2</v>
      </c>
      <c r="AL85" s="67">
        <v>0.2069</v>
      </c>
      <c r="AM85" s="42">
        <f>AH85*(1-AK85)*AL85</f>
        <v>33.166070000000005</v>
      </c>
      <c r="AN85" s="18">
        <v>1.7</v>
      </c>
      <c r="AO85" s="18"/>
      <c r="AP85" s="122">
        <f>AP84+AH85-AO85</f>
        <v>1311.5799999999988</v>
      </c>
      <c r="AQ85" s="123"/>
      <c r="AR85" s="44"/>
      <c r="AS85" s="49"/>
      <c r="AT85" s="42"/>
      <c r="AU85" s="42"/>
      <c r="AV85" s="42"/>
      <c r="AW85" s="42"/>
    </row>
    <row r="86" spans="1:49" x14ac:dyDescent="0.2">
      <c r="A86" s="197"/>
      <c r="B86" s="34">
        <v>3</v>
      </c>
      <c r="C86" s="11" t="s">
        <v>50</v>
      </c>
      <c r="D86" s="44">
        <v>15461</v>
      </c>
      <c r="E86" s="44">
        <v>2</v>
      </c>
      <c r="F86" s="44">
        <v>15334</v>
      </c>
      <c r="G86" s="38">
        <v>3.5</v>
      </c>
      <c r="H86" s="38">
        <v>4.2</v>
      </c>
      <c r="I86" s="44">
        <v>16210</v>
      </c>
      <c r="J86" s="44">
        <v>14119</v>
      </c>
      <c r="K86" s="66">
        <v>7.6999999999999999E-2</v>
      </c>
      <c r="L86" s="38">
        <f>J86*(1-K86)</f>
        <v>13031.837000000001</v>
      </c>
      <c r="M86" s="29">
        <v>0.68200000000000005</v>
      </c>
      <c r="N86" s="26">
        <f>L86*M86</f>
        <v>8887.7128340000017</v>
      </c>
      <c r="O86" s="40">
        <v>0.17799999999999999</v>
      </c>
      <c r="P86" s="26">
        <f>L86*O86</f>
        <v>2319.6669860000002</v>
      </c>
      <c r="Q86" s="40">
        <v>0.14000000000000001</v>
      </c>
      <c r="R86" s="26">
        <f>L86*Q86</f>
        <v>1824.4571800000003</v>
      </c>
      <c r="S86" s="40">
        <v>0.20399999999999999</v>
      </c>
      <c r="T86" s="26">
        <f>L86*S86</f>
        <v>2658.4947480000001</v>
      </c>
      <c r="U86" s="40">
        <v>0.501</v>
      </c>
      <c r="V86" s="26">
        <f>L86*U86</f>
        <v>6528.9503370000011</v>
      </c>
      <c r="W86" s="40">
        <v>0.4</v>
      </c>
      <c r="X86" s="26">
        <f>W86*L86</f>
        <v>5212.7348000000011</v>
      </c>
      <c r="Y86" s="48">
        <v>2.97E-3</v>
      </c>
      <c r="Z86" s="18">
        <f>L86*Y86</f>
        <v>38.704555890000002</v>
      </c>
      <c r="AA86" s="28">
        <f>IF(J86&gt;0,(AC86+AM86)/J86,0)</f>
        <v>2.7909781032651043E-3</v>
      </c>
      <c r="AB86" s="48">
        <v>3.2000000000000003E-4</v>
      </c>
      <c r="AC86" s="38">
        <f>AB86*L86</f>
        <v>4.1701878400000005</v>
      </c>
      <c r="AD86" s="29">
        <v>0.2069</v>
      </c>
      <c r="AE86" s="42">
        <f>AH86*(1-AK86)*AD86</f>
        <v>34.452988000000005</v>
      </c>
      <c r="AF86" s="29">
        <f>IF(AND(AD86&gt;0,AB86&gt;0,Y86&gt;0),((Y86-AB86)*AD86)/((AD86-AB86)*Y86),0)</f>
        <v>0.89363802937236958</v>
      </c>
      <c r="AG86" s="30">
        <f t="shared" si="2"/>
        <v>0.88668577835767681</v>
      </c>
      <c r="AH86" s="44">
        <v>181</v>
      </c>
      <c r="AI86" s="168">
        <v>181.61</v>
      </c>
      <c r="AJ86" s="176"/>
      <c r="AK86" s="66">
        <v>0.08</v>
      </c>
      <c r="AL86" s="67">
        <v>0.21160000000000001</v>
      </c>
      <c r="AM86" s="42">
        <f>AH86*(1-AK86)*AL86</f>
        <v>35.235632000000003</v>
      </c>
      <c r="AN86" s="18">
        <v>1.75</v>
      </c>
      <c r="AO86" s="18"/>
      <c r="AP86" s="122">
        <f>AP85+AH86-AO86</f>
        <v>1492.5799999999988</v>
      </c>
      <c r="AQ86" s="123"/>
      <c r="AR86" s="44"/>
      <c r="AS86" s="49"/>
      <c r="AT86" s="42"/>
      <c r="AU86" s="42"/>
      <c r="AV86" s="42"/>
      <c r="AW86" s="42"/>
    </row>
    <row r="87" spans="1:49" s="22" customFormat="1" ht="13.5" thickBot="1" x14ac:dyDescent="0.25">
      <c r="A87" s="198"/>
      <c r="B87" s="50" t="s">
        <v>38</v>
      </c>
      <c r="C87" s="51"/>
      <c r="D87" s="52">
        <f>SUM(D84:D86)</f>
        <v>40900</v>
      </c>
      <c r="E87" s="68"/>
      <c r="F87" s="52">
        <f>SUM(F84:F86)</f>
        <v>40213</v>
      </c>
      <c r="G87" s="53"/>
      <c r="H87" s="69"/>
      <c r="I87" s="52">
        <f>SUM(I84:I86)</f>
        <v>43577</v>
      </c>
      <c r="J87" s="52">
        <f>SUM(J84:J86)</f>
        <v>41536</v>
      </c>
      <c r="K87" s="21">
        <f>IF(J87&gt;0,(J84*K84+J85*K85+J86*K86)/J87,0)</f>
        <v>7.765827234206471E-2</v>
      </c>
      <c r="L87" s="53">
        <f>L84+L85+L86</f>
        <v>38310.385999999999</v>
      </c>
      <c r="M87" s="54">
        <f>IF(L87&gt;0,N87/L87,0)</f>
        <v>0.73967636256653757</v>
      </c>
      <c r="N87" s="55">
        <f>N84+N85+N86</f>
        <v>28337.286965000003</v>
      </c>
      <c r="O87" s="21">
        <f>IF(L87&gt;0,P87/L87,0)</f>
        <v>0.15536297131018206</v>
      </c>
      <c r="P87" s="55">
        <f>P84+P85+P86</f>
        <v>5952.0154010000006</v>
      </c>
      <c r="Q87" s="21">
        <f>IF(L87&gt;0,R87/L87,0)</f>
        <v>0.10496066612328053</v>
      </c>
      <c r="R87" s="55">
        <f>R84+R85+R86</f>
        <v>4021.0836340000005</v>
      </c>
      <c r="S87" s="21">
        <f>IF(L87&gt;0,T87/L87,0)</f>
        <v>0.19738652207785118</v>
      </c>
      <c r="T87" s="55">
        <f>T84+T85+T86</f>
        <v>7561.9538520000006</v>
      </c>
      <c r="U87" s="21">
        <f>IF(L87&gt;0,V87/L87,0)</f>
        <v>0.5112236677803248</v>
      </c>
      <c r="V87" s="55">
        <f>V84+V85+V86</f>
        <v>19585.176045000004</v>
      </c>
      <c r="W87" s="21">
        <f>IF(L87&gt;0,X87/L87,0)</f>
        <v>0.40000000000000008</v>
      </c>
      <c r="X87" s="55">
        <f>X84+X85+X86</f>
        <v>15324.154400000003</v>
      </c>
      <c r="Y87" s="56">
        <f>IF(L87&gt;0,Z87/L87,0)</f>
        <v>3.0824240833804183E-3</v>
      </c>
      <c r="Z87" s="57">
        <f>SUM(Z84:Z86)</f>
        <v>118.08885645000001</v>
      </c>
      <c r="AA87" s="63">
        <f>IF(L87&gt;0,(AA84*L84+AA85*L85+AA86*L86)/L87,0)</f>
        <v>2.6874787153614178E-3</v>
      </c>
      <c r="AB87" s="56">
        <f>IF(J87&gt;0,(J84*AB84+J85*AB85+J86*AB86)/J87,0)</f>
        <v>3.0683455315870566E-4</v>
      </c>
      <c r="AC87" s="53">
        <f>SUM(AC84:AC86)</f>
        <v>11.755683880000001</v>
      </c>
      <c r="AD87" s="54">
        <f>IF(J87&gt;0,(J84*AD84+J85*AD85+J86*AD86)/J87,0)</f>
        <v>0.20959801377118645</v>
      </c>
      <c r="AE87" s="59">
        <f>SUM(AE84:AE86)</f>
        <v>98.375529200000017</v>
      </c>
      <c r="AF87" s="54">
        <f>IF(AND(Z87&gt;0),((Z84*AF84+Z85*AF85+Z86*AF86)/Z87),0)</f>
        <v>0.90177336155315591</v>
      </c>
      <c r="AG87" s="58">
        <f t="shared" si="2"/>
        <v>0.88711447625314133</v>
      </c>
      <c r="AH87" s="52">
        <f>SUM(AH84:AH86)</f>
        <v>513</v>
      </c>
      <c r="AI87" s="169">
        <f>SUM(AI84:AI86)</f>
        <v>514.06500000000005</v>
      </c>
      <c r="AJ87" s="177">
        <f>(AI87+AJ83)-AO87</f>
        <v>1549.9779999999989</v>
      </c>
      <c r="AK87" s="21">
        <f>IF(AH87&gt;0,(AK84*AH84+AK85*AH85+AK86*AH86)/AH87,0)</f>
        <v>8.4118908382066288E-2</v>
      </c>
      <c r="AL87" s="54">
        <v>0.21160000000000001</v>
      </c>
      <c r="AM87" s="59">
        <f>SUM(AM84:AM86)</f>
        <v>99.867642000000018</v>
      </c>
      <c r="AN87" s="70"/>
      <c r="AO87" s="57">
        <f>SUM(AO84:AO86)</f>
        <v>1010.2</v>
      </c>
      <c r="AP87" s="124"/>
      <c r="AQ87" s="125">
        <f>AP86</f>
        <v>1492.5799999999988</v>
      </c>
      <c r="AR87" s="52">
        <f>SUM(AR84:AR86)</f>
        <v>0</v>
      </c>
      <c r="AS87" s="71"/>
      <c r="AT87" s="72"/>
      <c r="AU87" s="72"/>
      <c r="AV87" s="72"/>
      <c r="AW87" s="72"/>
    </row>
    <row r="88" spans="1:49" x14ac:dyDescent="0.2">
      <c r="A88" s="196">
        <v>22</v>
      </c>
      <c r="B88" s="23">
        <v>1</v>
      </c>
      <c r="C88" s="24" t="s">
        <v>51</v>
      </c>
      <c r="D88" s="12">
        <v>13600</v>
      </c>
      <c r="E88" s="12">
        <v>0</v>
      </c>
      <c r="F88" s="12">
        <v>15831</v>
      </c>
      <c r="G88" s="13">
        <v>1.8</v>
      </c>
      <c r="H88" s="13">
        <v>4.4000000000000004</v>
      </c>
      <c r="I88" s="12">
        <v>16998</v>
      </c>
      <c r="J88" s="12">
        <v>14249</v>
      </c>
      <c r="K88" s="14">
        <v>7.3999999999999996E-2</v>
      </c>
      <c r="L88" s="25">
        <f>J88*(1-K88)</f>
        <v>13194.574000000001</v>
      </c>
      <c r="M88" s="15">
        <v>0.61299999999999999</v>
      </c>
      <c r="N88" s="26">
        <f>L88*M88</f>
        <v>8088.273862</v>
      </c>
      <c r="O88" s="14">
        <v>0.122</v>
      </c>
      <c r="P88" s="26">
        <f>L88*O88</f>
        <v>1609.738028</v>
      </c>
      <c r="Q88" s="16">
        <v>0.26500000000000001</v>
      </c>
      <c r="R88" s="26">
        <f>L88*Q88</f>
        <v>3496.5621100000003</v>
      </c>
      <c r="S88" s="16">
        <v>0.21299999999999999</v>
      </c>
      <c r="T88" s="26">
        <f>L88*S88</f>
        <v>2810.444262</v>
      </c>
      <c r="U88" s="16">
        <v>0.51</v>
      </c>
      <c r="V88" s="26">
        <f>L88*U88</f>
        <v>6729.2327400000004</v>
      </c>
      <c r="W88" s="16">
        <v>0.41</v>
      </c>
      <c r="X88" s="26">
        <f>W88*L88</f>
        <v>5409.7753400000001</v>
      </c>
      <c r="Y88" s="17">
        <v>3.0400000000000002E-3</v>
      </c>
      <c r="Z88" s="61">
        <f>L88*Y88</f>
        <v>40.111504960000005</v>
      </c>
      <c r="AA88" s="28">
        <f>IF(J88&gt;0,(AC88+AM88)/J88,0)</f>
        <v>2.8425129595059306E-3</v>
      </c>
      <c r="AB88" s="17">
        <v>3.4000000000000002E-4</v>
      </c>
      <c r="AC88" s="25">
        <f>AB88*L88</f>
        <v>4.4861551600000009</v>
      </c>
      <c r="AD88" s="141">
        <v>0.19040000000000001</v>
      </c>
      <c r="AE88" s="31">
        <f>AH88*(1-AK88)*AD88</f>
        <v>34.083504000000005</v>
      </c>
      <c r="AF88" s="29">
        <f>IF(AND(AD88&gt;0,AB88&gt;0,Y88&gt;0),((Y88-AB88)*AD88)/((AD88-AB88)*Y88),0)</f>
        <v>0.88974672818002087</v>
      </c>
      <c r="AG88" s="62">
        <f t="shared" si="2"/>
        <v>0.88187777934625822</v>
      </c>
      <c r="AH88" s="12">
        <v>195</v>
      </c>
      <c r="AI88" s="170">
        <v>195.39</v>
      </c>
      <c r="AJ88" s="174"/>
      <c r="AK88" s="14">
        <v>8.2000000000000003E-2</v>
      </c>
      <c r="AL88" s="15">
        <v>0.20119999999999999</v>
      </c>
      <c r="AM88" s="31">
        <f>AH88*(1-AK88)*AL88</f>
        <v>36.016812000000002</v>
      </c>
      <c r="AN88" s="19">
        <v>1.75</v>
      </c>
      <c r="AO88" s="19"/>
      <c r="AP88" s="119">
        <f>AP86+AH88-AO88</f>
        <v>1687.5799999999988</v>
      </c>
      <c r="AQ88" s="120"/>
      <c r="AR88" s="12"/>
      <c r="AS88" s="32"/>
      <c r="AT88" s="20"/>
      <c r="AU88" s="20"/>
      <c r="AV88" s="20"/>
      <c r="AW88" s="20"/>
    </row>
    <row r="89" spans="1:49" x14ac:dyDescent="0.2">
      <c r="A89" s="197"/>
      <c r="B89" s="34">
        <v>2</v>
      </c>
      <c r="C89" s="11" t="s">
        <v>49</v>
      </c>
      <c r="D89" s="35">
        <v>21335</v>
      </c>
      <c r="E89" s="44">
        <v>3</v>
      </c>
      <c r="F89" s="35">
        <v>15710</v>
      </c>
      <c r="G89" s="36">
        <v>1.5</v>
      </c>
      <c r="H89" s="38">
        <v>4.3</v>
      </c>
      <c r="I89" s="35">
        <v>16372</v>
      </c>
      <c r="J89" s="35">
        <v>14356</v>
      </c>
      <c r="K89" s="66">
        <v>7.6999999999999999E-2</v>
      </c>
      <c r="L89" s="38">
        <f>J89*(1-K89)</f>
        <v>13250.588</v>
      </c>
      <c r="M89" s="39">
        <v>0.70899999999999996</v>
      </c>
      <c r="N89" s="26">
        <f>L89*M89</f>
        <v>9394.6668919999993</v>
      </c>
      <c r="O89" s="37">
        <v>0.14099999999999999</v>
      </c>
      <c r="P89" s="26">
        <f>L89*O89</f>
        <v>1868.3329079999999</v>
      </c>
      <c r="Q89" s="40">
        <v>0.15</v>
      </c>
      <c r="R89" s="26">
        <f>L89*Q89</f>
        <v>1987.5881999999999</v>
      </c>
      <c r="S89" s="40">
        <v>0.19700000000000001</v>
      </c>
      <c r="T89" s="26">
        <f>L89*S89</f>
        <v>2610.3658359999999</v>
      </c>
      <c r="U89" s="40">
        <v>0.51900000000000002</v>
      </c>
      <c r="V89" s="26">
        <f>L89*U89</f>
        <v>6877.0551720000003</v>
      </c>
      <c r="W89" s="40">
        <v>0.41</v>
      </c>
      <c r="X89" s="26">
        <f>W89*L89</f>
        <v>5432.7410799999998</v>
      </c>
      <c r="Y89" s="41">
        <v>3.0500000000000002E-3</v>
      </c>
      <c r="Z89" s="18">
        <f>L89*Y89</f>
        <v>40.414293399999998</v>
      </c>
      <c r="AA89" s="28">
        <f>IF(J89&gt;0,(AC89+AM89)/J89,0)</f>
        <v>2.8896001421008636E-3</v>
      </c>
      <c r="AB89" s="41">
        <v>3.3E-4</v>
      </c>
      <c r="AC89" s="38">
        <f>AB89*L89</f>
        <v>4.3726940399999998</v>
      </c>
      <c r="AD89" s="29">
        <v>0.18490000000000001</v>
      </c>
      <c r="AE89" s="42">
        <f>AH89*(1-AK89)*AD89</f>
        <v>35.080337400000005</v>
      </c>
      <c r="AF89" s="29">
        <f>IF(AND(AD89&gt;0,AB89&gt;0,Y89&gt;0),((Y89-AB89)*AD89)/((AD89-AB89)*Y89),0)</f>
        <v>0.89339776902805534</v>
      </c>
      <c r="AG89" s="30">
        <f t="shared" si="2"/>
        <v>0.88729431674809456</v>
      </c>
      <c r="AH89" s="35">
        <v>206</v>
      </c>
      <c r="AI89" s="167">
        <v>205.965</v>
      </c>
      <c r="AJ89" s="175"/>
      <c r="AK89" s="66">
        <v>7.9000000000000001E-2</v>
      </c>
      <c r="AL89" s="67">
        <v>0.1956</v>
      </c>
      <c r="AM89" s="42">
        <f>AH89*(1-AK89)*AL89</f>
        <v>37.1104056</v>
      </c>
      <c r="AN89" s="18">
        <v>1.77</v>
      </c>
      <c r="AO89" s="18"/>
      <c r="AP89" s="122">
        <f>AP88+AH89-AO89</f>
        <v>1893.5799999999988</v>
      </c>
      <c r="AQ89" s="123"/>
      <c r="AR89" s="44"/>
      <c r="AS89" s="49"/>
      <c r="AT89" s="42"/>
      <c r="AU89" s="42"/>
      <c r="AV89" s="42"/>
      <c r="AW89" s="42"/>
    </row>
    <row r="90" spans="1:49" x14ac:dyDescent="0.2">
      <c r="A90" s="197"/>
      <c r="B90" s="34">
        <v>3</v>
      </c>
      <c r="C90" s="11" t="s">
        <v>50</v>
      </c>
      <c r="D90" s="44">
        <v>16575</v>
      </c>
      <c r="E90" s="44">
        <v>2</v>
      </c>
      <c r="F90" s="44">
        <v>15634</v>
      </c>
      <c r="G90" s="38">
        <v>2.6</v>
      </c>
      <c r="H90" s="38">
        <v>4.5999999999999996</v>
      </c>
      <c r="I90" s="44">
        <v>16308</v>
      </c>
      <c r="J90" s="44">
        <v>14437</v>
      </c>
      <c r="K90" s="66">
        <v>7.8E-2</v>
      </c>
      <c r="L90" s="38">
        <f>J90*(1-K90)</f>
        <v>13310.914000000001</v>
      </c>
      <c r="M90" s="29">
        <v>0.74299999999999999</v>
      </c>
      <c r="N90" s="26">
        <f>L90*M90</f>
        <v>9890.009102</v>
      </c>
      <c r="O90" s="40">
        <v>0.13900000000000001</v>
      </c>
      <c r="P90" s="26">
        <f>L90*O90</f>
        <v>1850.2170460000002</v>
      </c>
      <c r="Q90" s="40">
        <v>0.11799999999999999</v>
      </c>
      <c r="R90" s="26">
        <f>L90*Q90</f>
        <v>1570.687852</v>
      </c>
      <c r="S90" s="40">
        <v>0.21299999999999999</v>
      </c>
      <c r="T90" s="26">
        <f>L90*S90</f>
        <v>2835.224682</v>
      </c>
      <c r="U90" s="40">
        <v>0.49</v>
      </c>
      <c r="V90" s="26">
        <f>L90*U90</f>
        <v>6522.3478599999999</v>
      </c>
      <c r="W90" s="40">
        <v>0.41</v>
      </c>
      <c r="X90" s="26">
        <f>W90*L90</f>
        <v>5457.4747399999997</v>
      </c>
      <c r="Y90" s="48">
        <v>3.1099999999999999E-3</v>
      </c>
      <c r="Z90" s="18">
        <f>L90*Y90</f>
        <v>41.396942539999998</v>
      </c>
      <c r="AA90" s="28">
        <f>IF(J90&gt;0,(AC90+AM90)/J90,0)</f>
        <v>2.9104020378194918E-3</v>
      </c>
      <c r="AB90" s="48">
        <v>3.3E-4</v>
      </c>
      <c r="AC90" s="38">
        <f>AB90*L90</f>
        <v>4.3926016199999998</v>
      </c>
      <c r="AD90" s="29">
        <v>0.20760000000000001</v>
      </c>
      <c r="AE90" s="42">
        <f>AH90*(1-AK90)*AD90</f>
        <v>38.687090400000002</v>
      </c>
      <c r="AF90" s="29">
        <f>IF(AND(AD90&gt;0,AB90&gt;0,Y90&gt;0),((Y90-AB90)*AD90)/((AD90-AB90)*Y90),0)</f>
        <v>0.89531386201603858</v>
      </c>
      <c r="AG90" s="30">
        <f t="shared" si="2"/>
        <v>0.88806512133466187</v>
      </c>
      <c r="AH90" s="44">
        <v>203</v>
      </c>
      <c r="AI90" s="168">
        <v>202.84</v>
      </c>
      <c r="AJ90" s="176"/>
      <c r="AK90" s="66">
        <v>8.2000000000000003E-2</v>
      </c>
      <c r="AL90" s="67">
        <v>0.2019</v>
      </c>
      <c r="AM90" s="42">
        <f>AH90*(1-AK90)*AL90</f>
        <v>37.624872600000003</v>
      </c>
      <c r="AN90" s="18">
        <v>1.75</v>
      </c>
      <c r="AO90" s="18"/>
      <c r="AP90" s="122">
        <f>AP89+AH90-AO90</f>
        <v>2096.579999999999</v>
      </c>
      <c r="AQ90" s="123"/>
      <c r="AR90" s="44"/>
      <c r="AS90" s="49"/>
      <c r="AT90" s="42"/>
      <c r="AU90" s="42"/>
      <c r="AV90" s="42"/>
      <c r="AW90" s="42"/>
    </row>
    <row r="91" spans="1:49" s="22" customFormat="1" ht="13.5" thickBot="1" x14ac:dyDescent="0.25">
      <c r="A91" s="198"/>
      <c r="B91" s="50" t="s">
        <v>38</v>
      </c>
      <c r="C91" s="51"/>
      <c r="D91" s="52">
        <f>SUM(D88:D90)</f>
        <v>51510</v>
      </c>
      <c r="E91" s="68"/>
      <c r="F91" s="52">
        <f>SUM(F88:F90)</f>
        <v>47175</v>
      </c>
      <c r="G91" s="53"/>
      <c r="H91" s="69"/>
      <c r="I91" s="52">
        <f>SUM(I88:I90)</f>
        <v>49678</v>
      </c>
      <c r="J91" s="52">
        <f>SUM(J88:J90)</f>
        <v>43042</v>
      </c>
      <c r="K91" s="21">
        <f>IF(J91&gt;0,(J88*K88+J89*K89+J90*K90)/J91,0)</f>
        <v>7.6342270340597554E-2</v>
      </c>
      <c r="L91" s="53">
        <f>L88+L89+L90</f>
        <v>39756.076000000001</v>
      </c>
      <c r="M91" s="54">
        <f>IF(L91&gt;0,N91/L91,0)</f>
        <v>0.6885224249998918</v>
      </c>
      <c r="N91" s="55">
        <f>N88+N89+N90</f>
        <v>27372.949855999999</v>
      </c>
      <c r="O91" s="21">
        <f>IF(L91&gt;0,P91/L91,0)</f>
        <v>0.1340244943188055</v>
      </c>
      <c r="P91" s="55">
        <f>P88+P89+P90</f>
        <v>5328.2879819999998</v>
      </c>
      <c r="Q91" s="21">
        <f>IF(L91&gt;0,R91/L91,0)</f>
        <v>0.17745308068130264</v>
      </c>
      <c r="R91" s="55">
        <f>R88+R89+R90</f>
        <v>7054.838162</v>
      </c>
      <c r="S91" s="21">
        <f>IF(L91&gt;0,T91/L91,0)</f>
        <v>0.20766724512751208</v>
      </c>
      <c r="T91" s="55">
        <f>T88+T89+T90</f>
        <v>8256.03478</v>
      </c>
      <c r="U91" s="21">
        <f>IF(L91&gt;0,V91/L91,0)</f>
        <v>0.50630338295962607</v>
      </c>
      <c r="V91" s="55">
        <f>V88+V89+V90</f>
        <v>20128.635772000001</v>
      </c>
      <c r="W91" s="21">
        <f>IF(L91&gt;0,X91/L91,0)</f>
        <v>0.41</v>
      </c>
      <c r="X91" s="55">
        <f>X88+X89+X90</f>
        <v>16299.99116</v>
      </c>
      <c r="Y91" s="56">
        <f>IF(L91&gt;0,Z91/L91,0)</f>
        <v>3.0667699925918243E-3</v>
      </c>
      <c r="Z91" s="57">
        <f>SUM(Z88:Z90)</f>
        <v>121.92274090000001</v>
      </c>
      <c r="AA91" s="63">
        <f>IF(L91&gt;0,(AA88*L88+AA89*L89+AA90*L90)/L91,0)</f>
        <v>2.8809372380895941E-3</v>
      </c>
      <c r="AB91" s="56">
        <f>IF(J91&gt;0,(J88*AB88+J89*AB89+J90*AB90)/J91,0)</f>
        <v>3.3331048743088143E-4</v>
      </c>
      <c r="AC91" s="53">
        <f>SUM(AC88:AC90)</f>
        <v>13.251450820000002</v>
      </c>
      <c r="AD91" s="54">
        <f>IF(J91&gt;0,(J88*AD88+J89*AD89+J90*AD90)/J91,0)</f>
        <v>0.19433472422285211</v>
      </c>
      <c r="AE91" s="59">
        <f>SUM(AE88:AE90)</f>
        <v>107.85093180000001</v>
      </c>
      <c r="AF91" s="54">
        <f>IF(AND(Z91&gt;0),((Z88*AF88+Z89*AF89+Z90*AF90)/Z91),0)</f>
        <v>0.89284718796938867</v>
      </c>
      <c r="AG91" s="58">
        <f t="shared" si="2"/>
        <v>0.88578425136955308</v>
      </c>
      <c r="AH91" s="52">
        <f>SUM(AH88:AH90)</f>
        <v>604</v>
      </c>
      <c r="AI91" s="169">
        <f>SUM(AI88:AI90)</f>
        <v>604.19500000000005</v>
      </c>
      <c r="AJ91" s="177">
        <f>(AI91+AJ87)-AO91</f>
        <v>2154.1729999999989</v>
      </c>
      <c r="AK91" s="21">
        <f>IF(AH91&gt;0,(AK88*AH88+AK89*AH89+AK90*AH90)/AH91,0)</f>
        <v>8.0976821192052989E-2</v>
      </c>
      <c r="AL91" s="54">
        <f>IF(J91&gt;0,(AL88*J88+AL89*J89+AL90*J90)/J91,0)</f>
        <v>0.19956699735142416</v>
      </c>
      <c r="AM91" s="59">
        <f>SUM(AM88:AM90)</f>
        <v>110.7520902</v>
      </c>
      <c r="AN91" s="70"/>
      <c r="AO91" s="57">
        <f>SUM(AO88:AO90)</f>
        <v>0</v>
      </c>
      <c r="AP91" s="124"/>
      <c r="AQ91" s="125">
        <f>AP90</f>
        <v>2096.579999999999</v>
      </c>
      <c r="AR91" s="52">
        <f>SUM(AR88:AR90)</f>
        <v>0</v>
      </c>
      <c r="AS91" s="71"/>
      <c r="AT91" s="72"/>
      <c r="AU91" s="72"/>
      <c r="AV91" s="72"/>
      <c r="AW91" s="72"/>
    </row>
    <row r="92" spans="1:49" x14ac:dyDescent="0.2">
      <c r="A92" s="196">
        <v>23</v>
      </c>
      <c r="B92" s="23">
        <v>1</v>
      </c>
      <c r="C92" s="24" t="s">
        <v>51</v>
      </c>
      <c r="D92" s="12">
        <v>6954</v>
      </c>
      <c r="E92" s="12">
        <v>0</v>
      </c>
      <c r="F92" s="12">
        <v>10022</v>
      </c>
      <c r="G92" s="13">
        <v>1.8</v>
      </c>
      <c r="H92" s="13">
        <v>4.7</v>
      </c>
      <c r="I92" s="12">
        <v>11563</v>
      </c>
      <c r="J92" s="12">
        <v>13981</v>
      </c>
      <c r="K92" s="14">
        <v>7.9000000000000001E-2</v>
      </c>
      <c r="L92" s="25">
        <f>J92*(1-K92)</f>
        <v>12876.501</v>
      </c>
      <c r="M92" s="15">
        <v>0.67200000000000004</v>
      </c>
      <c r="N92" s="26">
        <f>L92*M92</f>
        <v>8653.0086719999999</v>
      </c>
      <c r="O92" s="14">
        <v>0.192</v>
      </c>
      <c r="P92" s="26">
        <f>L92*O92</f>
        <v>2472.288192</v>
      </c>
      <c r="Q92" s="16">
        <v>0.13600000000000001</v>
      </c>
      <c r="R92" s="26">
        <f>L92*Q92</f>
        <v>1751.2041360000001</v>
      </c>
      <c r="S92" s="16">
        <v>0.19700000000000001</v>
      </c>
      <c r="T92" s="26">
        <f>L92*S92</f>
        <v>2536.670697</v>
      </c>
      <c r="U92" s="16">
        <v>0.52400000000000002</v>
      </c>
      <c r="V92" s="26">
        <f>L92*U92</f>
        <v>6747.2865240000001</v>
      </c>
      <c r="W92" s="16">
        <v>0.4</v>
      </c>
      <c r="X92" s="26">
        <f>W92*L92</f>
        <v>5150.6004000000003</v>
      </c>
      <c r="Y92" s="17">
        <v>3.2299999999999998E-3</v>
      </c>
      <c r="Z92" s="61">
        <f>L92*Y92</f>
        <v>41.59109823</v>
      </c>
      <c r="AA92" s="28">
        <f>IF(J92&gt;0,(AC92+AM92)/J92,0)</f>
        <v>2.933083035548244E-3</v>
      </c>
      <c r="AB92" s="17">
        <v>3.2000000000000003E-4</v>
      </c>
      <c r="AC92" s="25">
        <f>AB92*L92</f>
        <v>4.1204803200000004</v>
      </c>
      <c r="AD92" s="141">
        <v>0.221</v>
      </c>
      <c r="AE92" s="31">
        <f>AH92*(1-AK92)*AD92</f>
        <v>38.057968000000002</v>
      </c>
      <c r="AF92" s="29">
        <f>IF(AND(AD92&gt;0,AB92&gt;0,Y92&gt;0),((Y92-AB92)*AD92)/((AD92-AB92)*Y92),0)</f>
        <v>0.90223519647405626</v>
      </c>
      <c r="AG92" s="62">
        <f t="shared" si="2"/>
        <v>0.89223271554824879</v>
      </c>
      <c r="AH92" s="12">
        <v>188</v>
      </c>
      <c r="AI92" s="170">
        <v>188.8</v>
      </c>
      <c r="AJ92" s="174"/>
      <c r="AK92" s="14">
        <v>8.4000000000000005E-2</v>
      </c>
      <c r="AL92" s="15">
        <v>0.2142</v>
      </c>
      <c r="AM92" s="31">
        <f>AH92*(1-AK92)*AL92</f>
        <v>36.886953599999998</v>
      </c>
      <c r="AN92" s="19">
        <v>1.78</v>
      </c>
      <c r="AO92" s="19">
        <v>1008.4</v>
      </c>
      <c r="AP92" s="119">
        <f>AP90+AH92-AO92</f>
        <v>1276.1799999999989</v>
      </c>
      <c r="AQ92" s="120"/>
      <c r="AR92" s="12"/>
      <c r="AS92" s="32"/>
      <c r="AT92" s="20"/>
      <c r="AU92" s="20"/>
      <c r="AV92" s="20"/>
      <c r="AW92" s="20"/>
    </row>
    <row r="93" spans="1:49" x14ac:dyDescent="0.2">
      <c r="A93" s="197"/>
      <c r="B93" s="34">
        <v>2</v>
      </c>
      <c r="C93" s="11" t="s">
        <v>49</v>
      </c>
      <c r="D93" s="35">
        <v>23316</v>
      </c>
      <c r="E93" s="44">
        <v>1</v>
      </c>
      <c r="F93" s="35">
        <v>15190</v>
      </c>
      <c r="G93" s="36">
        <v>1.8</v>
      </c>
      <c r="H93" s="38">
        <v>4.7</v>
      </c>
      <c r="I93" s="35">
        <v>15554</v>
      </c>
      <c r="J93" s="35">
        <v>14360</v>
      </c>
      <c r="K93" s="66">
        <v>7.4999999999999997E-2</v>
      </c>
      <c r="L93" s="38">
        <f>J93*(1-K93)</f>
        <v>13283</v>
      </c>
      <c r="M93" s="39">
        <v>0.70499999999999996</v>
      </c>
      <c r="N93" s="26">
        <f>L93*M93</f>
        <v>9364.5149999999994</v>
      </c>
      <c r="O93" s="37">
        <v>0.13</v>
      </c>
      <c r="P93" s="26">
        <f>L93*O93</f>
        <v>1726.79</v>
      </c>
      <c r="Q93" s="40">
        <v>0.16500000000000001</v>
      </c>
      <c r="R93" s="26">
        <f>L93*Q93</f>
        <v>2191.6950000000002</v>
      </c>
      <c r="S93" s="40">
        <v>0.20300000000000001</v>
      </c>
      <c r="T93" s="26">
        <f>L93*S93</f>
        <v>2696.4490000000001</v>
      </c>
      <c r="U93" s="40">
        <v>0.505</v>
      </c>
      <c r="V93" s="26">
        <f>L93*U93</f>
        <v>6707.915</v>
      </c>
      <c r="W93" s="40">
        <v>0.4</v>
      </c>
      <c r="X93" s="26">
        <f>W93*L93</f>
        <v>5313.2000000000007</v>
      </c>
      <c r="Y93" s="41">
        <v>3.2200000000000002E-3</v>
      </c>
      <c r="Z93" s="18">
        <f>L93*Y93</f>
        <v>42.771260000000005</v>
      </c>
      <c r="AA93" s="28">
        <f>IF(J93&gt;0,(AC93+AM93)/J93,0)</f>
        <v>2.9258368384401114E-3</v>
      </c>
      <c r="AB93" s="41">
        <v>3.1E-4</v>
      </c>
      <c r="AC93" s="38">
        <f>AB93*L93</f>
        <v>4.1177299999999999</v>
      </c>
      <c r="AD93" s="29">
        <v>0.22339999999999999</v>
      </c>
      <c r="AE93" s="42">
        <f>AH93*(1-AK93)*AD93</f>
        <v>39.451322999999995</v>
      </c>
      <c r="AF93" s="29">
        <f>IF(AND(AD93&gt;0,AB93&gt;0,Y93&gt;0),((Y93-AB93)*AD93)/((AD93-AB93)*Y93),0)</f>
        <v>0.90498250295329663</v>
      </c>
      <c r="AG93" s="30">
        <f t="shared" si="2"/>
        <v>0.89534076962165399</v>
      </c>
      <c r="AH93" s="35">
        <v>193</v>
      </c>
      <c r="AI93" s="167">
        <v>193.60900000000001</v>
      </c>
      <c r="AJ93" s="175"/>
      <c r="AK93" s="66">
        <v>8.5000000000000006E-2</v>
      </c>
      <c r="AL93" s="67">
        <v>0.21460000000000001</v>
      </c>
      <c r="AM93" s="42">
        <f>AH93*(1-AK93)*AL93</f>
        <v>37.897286999999999</v>
      </c>
      <c r="AN93" s="18">
        <v>1.76</v>
      </c>
      <c r="AO93" s="18"/>
      <c r="AP93" s="122">
        <f>AP92+AH93-AO93</f>
        <v>1469.1799999999989</v>
      </c>
      <c r="AQ93" s="123"/>
      <c r="AR93" s="44"/>
      <c r="AS93" s="49"/>
      <c r="AT93" s="42"/>
      <c r="AU93" s="42"/>
      <c r="AV93" s="42"/>
      <c r="AW93" s="42"/>
    </row>
    <row r="94" spans="1:49" x14ac:dyDescent="0.2">
      <c r="A94" s="197"/>
      <c r="B94" s="34">
        <v>3</v>
      </c>
      <c r="C94" s="11" t="s">
        <v>52</v>
      </c>
      <c r="D94" s="44">
        <v>15135</v>
      </c>
      <c r="E94" s="44">
        <v>2</v>
      </c>
      <c r="F94" s="44">
        <v>16051</v>
      </c>
      <c r="G94" s="38">
        <v>4.2</v>
      </c>
      <c r="H94" s="38">
        <v>5.4</v>
      </c>
      <c r="I94" s="44">
        <v>16405</v>
      </c>
      <c r="J94" s="44">
        <v>14638</v>
      </c>
      <c r="K94" s="66">
        <v>6.7000000000000004E-2</v>
      </c>
      <c r="L94" s="38">
        <f>J94*(1-K94)</f>
        <v>13657.254000000001</v>
      </c>
      <c r="M94" s="29">
        <v>0.73699999999999999</v>
      </c>
      <c r="N94" s="26">
        <f>L94*M94</f>
        <v>10065.396198</v>
      </c>
      <c r="O94" s="40">
        <v>0.161</v>
      </c>
      <c r="P94" s="26">
        <f>L94*O94</f>
        <v>2198.8178940000003</v>
      </c>
      <c r="Q94" s="40">
        <v>0.10199999999999999</v>
      </c>
      <c r="R94" s="26">
        <f>L94*Q94</f>
        <v>1393.039908</v>
      </c>
      <c r="S94" s="40">
        <v>0.19400000000000001</v>
      </c>
      <c r="T94" s="26">
        <f>L94*S94</f>
        <v>2649.5072760000003</v>
      </c>
      <c r="U94" s="40">
        <v>0.50800000000000001</v>
      </c>
      <c r="V94" s="26">
        <f>L94*U94</f>
        <v>6937.8850320000001</v>
      </c>
      <c r="W94" s="40">
        <v>0.4</v>
      </c>
      <c r="X94" s="26">
        <f>W94*L94</f>
        <v>5462.9016000000011</v>
      </c>
      <c r="Y94" s="48">
        <v>3.2299999999999998E-3</v>
      </c>
      <c r="Z94" s="18">
        <f>L94*Y94</f>
        <v>44.112930419999998</v>
      </c>
      <c r="AA94" s="28">
        <f>IF(J94&gt;0,(AC94+AM94)/J94,0)</f>
        <v>3.0001028624128982E-3</v>
      </c>
      <c r="AB94" s="48">
        <v>2.9999999999999997E-4</v>
      </c>
      <c r="AC94" s="38">
        <f>AB94*L94</f>
        <v>4.0971761999999998</v>
      </c>
      <c r="AD94" s="29">
        <v>0.22389999999999999</v>
      </c>
      <c r="AE94" s="42">
        <f>AH94*(1-AK94)*AD94</f>
        <v>40.359094499999998</v>
      </c>
      <c r="AF94" s="29">
        <f>IF(AND(AD94&gt;0,AB94&gt;0,Y94&gt;0),((Y94-AB94)*AD94)/((AD94-AB94)*Y94),0)</f>
        <v>0.90833781022059512</v>
      </c>
      <c r="AG94" s="30">
        <f t="shared" si="2"/>
        <v>0.90122736801570646</v>
      </c>
      <c r="AH94" s="44">
        <v>197</v>
      </c>
      <c r="AI94" s="168">
        <v>197.25</v>
      </c>
      <c r="AJ94" s="176"/>
      <c r="AK94" s="66">
        <v>8.5000000000000006E-2</v>
      </c>
      <c r="AL94" s="67">
        <v>0.22090000000000001</v>
      </c>
      <c r="AM94" s="42">
        <f>AH94*(1-AK94)*AL94</f>
        <v>39.818329500000004</v>
      </c>
      <c r="AN94" s="18">
        <v>1.78</v>
      </c>
      <c r="AO94" s="18"/>
      <c r="AP94" s="122">
        <f>AP93+AH94-AO94</f>
        <v>1666.1799999999989</v>
      </c>
      <c r="AQ94" s="123"/>
      <c r="AR94" s="44"/>
      <c r="AS94" s="49"/>
      <c r="AT94" s="42"/>
      <c r="AU94" s="42"/>
      <c r="AV94" s="42"/>
      <c r="AW94" s="42"/>
    </row>
    <row r="95" spans="1:49" s="22" customFormat="1" ht="13.5" thickBot="1" x14ac:dyDescent="0.25">
      <c r="A95" s="198"/>
      <c r="B95" s="50" t="s">
        <v>38</v>
      </c>
      <c r="C95" s="51"/>
      <c r="D95" s="52">
        <f>SUM(D92:D94)</f>
        <v>45405</v>
      </c>
      <c r="E95" s="68"/>
      <c r="F95" s="52">
        <f>SUM(F92:F94)</f>
        <v>41263</v>
      </c>
      <c r="G95" s="53"/>
      <c r="H95" s="69"/>
      <c r="I95" s="52">
        <f>SUM(I92:I94)</f>
        <v>43522</v>
      </c>
      <c r="J95" s="52">
        <f>SUM(J92:J94)</f>
        <v>42979</v>
      </c>
      <c r="K95" s="21">
        <f>IF(J95&gt;0,(J92*K92+J93*K93+J94*K94)/J95,0)</f>
        <v>7.357651411154284E-2</v>
      </c>
      <c r="L95" s="53">
        <f>L92+L93+L94</f>
        <v>39816.755000000005</v>
      </c>
      <c r="M95" s="54">
        <f>IF(L95&gt;0,N95/L95,0)</f>
        <v>0.70530408291685232</v>
      </c>
      <c r="N95" s="55">
        <f>N92+N93+N94</f>
        <v>28082.919869999998</v>
      </c>
      <c r="O95" s="21">
        <f>IF(L95&gt;0,P95/L95,0)</f>
        <v>0.1606835134103721</v>
      </c>
      <c r="P95" s="55">
        <f>P92+P93+P94</f>
        <v>6397.8960860000007</v>
      </c>
      <c r="Q95" s="21">
        <f>IF(L95&gt;0,R95/L95,0)</f>
        <v>0.13401240367277542</v>
      </c>
      <c r="R95" s="55">
        <f>R92+R93+R94</f>
        <v>5335.9390439999997</v>
      </c>
      <c r="S95" s="21">
        <f>IF(L95&gt;0,T95/L95,0)</f>
        <v>0.19797261160534049</v>
      </c>
      <c r="T95" s="55">
        <f>T92+T93+T94</f>
        <v>7882.6269730000004</v>
      </c>
      <c r="U95" s="21">
        <f>IF(L95&gt;0,V95/L95,0)</f>
        <v>0.51217349470091167</v>
      </c>
      <c r="V95" s="55">
        <f>V92+V93+V94</f>
        <v>20393.086556000002</v>
      </c>
      <c r="W95" s="21">
        <f>IF(L95&gt;0,X95/L95,0)</f>
        <v>0.39999999999999997</v>
      </c>
      <c r="X95" s="55">
        <f>X92+X93+X94</f>
        <v>15926.702000000001</v>
      </c>
      <c r="Y95" s="56">
        <f>IF(L95&gt;0,Z95/L95,0)</f>
        <v>3.226663967216816E-3</v>
      </c>
      <c r="Z95" s="57">
        <f>SUM(Z92:Z94)</f>
        <v>128.47528865000001</v>
      </c>
      <c r="AA95" s="63">
        <f>IF(L95&gt;0,(AA92*L92+AA93*L93+AA94*L94)/L95,0)</f>
        <v>2.9536536612142293E-3</v>
      </c>
      <c r="AB95" s="56">
        <f>IF(J95&gt;0,(J92*AB92+J93*AB93+J94*AB94)/J95,0)</f>
        <v>3.0984713464715327E-4</v>
      </c>
      <c r="AC95" s="53">
        <f>SUM(AC92:AC94)</f>
        <v>12.33538652</v>
      </c>
      <c r="AD95" s="54">
        <f>IF(J95&gt;0,(J92*AD92+J93*AD93+J94*AD94)/J95,0)</f>
        <v>0.22278957630470694</v>
      </c>
      <c r="AE95" s="59">
        <f>SUM(AE92:AE94)</f>
        <v>117.86838549999999</v>
      </c>
      <c r="AF95" s="54">
        <f>IF(AND(Z95&gt;0),((Z92*AF92+Z93*AF93+Z94*AF94)/Z95),0)</f>
        <v>0.90524519115371771</v>
      </c>
      <c r="AG95" s="58">
        <f t="shared" si="2"/>
        <v>0.89637918016284301</v>
      </c>
      <c r="AH95" s="52">
        <f>SUM(AH92:AH94)</f>
        <v>578</v>
      </c>
      <c r="AI95" s="169">
        <f>SUM(AI92:AI94)</f>
        <v>579.65899999999999</v>
      </c>
      <c r="AJ95" s="177">
        <f>(AI95+AJ91)-AO95</f>
        <v>1725.4319999999989</v>
      </c>
      <c r="AK95" s="21">
        <f>IF(AH95&gt;0,(AK92*AH92+AK93*AH93+AK94*AH94)/AH95,0)</f>
        <v>8.4674740484429079E-2</v>
      </c>
      <c r="AL95" s="54">
        <f>IF(J95&gt;0,(AL92*J92+AL93*J93+AL94*J94)/J95,0)</f>
        <v>0.21661556574140861</v>
      </c>
      <c r="AM95" s="59">
        <f>SUM(AM92:AM94)</f>
        <v>114.60257010000001</v>
      </c>
      <c r="AN95" s="70"/>
      <c r="AO95" s="57">
        <f>SUM(AO92:AO94)</f>
        <v>1008.4</v>
      </c>
      <c r="AP95" s="124"/>
      <c r="AQ95" s="125">
        <f>AP94</f>
        <v>1666.1799999999989</v>
      </c>
      <c r="AR95" s="52">
        <f>SUM(AR92:AR94)</f>
        <v>0</v>
      </c>
      <c r="AS95" s="71"/>
      <c r="AT95" s="72"/>
      <c r="AU95" s="72"/>
      <c r="AV95" s="72"/>
      <c r="AW95" s="72"/>
    </row>
    <row r="96" spans="1:49" x14ac:dyDescent="0.2">
      <c r="A96" s="196">
        <v>24</v>
      </c>
      <c r="B96" s="23">
        <v>1</v>
      </c>
      <c r="C96" s="11" t="s">
        <v>53</v>
      </c>
      <c r="D96" s="12">
        <v>3500</v>
      </c>
      <c r="E96" s="12">
        <v>0</v>
      </c>
      <c r="F96" s="12">
        <v>7512</v>
      </c>
      <c r="G96" s="13">
        <v>3.8</v>
      </c>
      <c r="H96" s="13">
        <v>4.4000000000000004</v>
      </c>
      <c r="I96" s="12">
        <v>8504</v>
      </c>
      <c r="J96" s="12">
        <v>11628</v>
      </c>
      <c r="K96" s="14">
        <v>7.2999999999999995E-2</v>
      </c>
      <c r="L96" s="25">
        <f>J96*(1-K96)</f>
        <v>10779.156000000001</v>
      </c>
      <c r="M96" s="15">
        <v>0.70599999999999996</v>
      </c>
      <c r="N96" s="26">
        <f>L96*M96</f>
        <v>7610.0841360000004</v>
      </c>
      <c r="O96" s="14">
        <v>0.16800000000000001</v>
      </c>
      <c r="P96" s="26">
        <f>L96*O96</f>
        <v>1810.8982080000003</v>
      </c>
      <c r="Q96" s="16">
        <v>0.126</v>
      </c>
      <c r="R96" s="26">
        <f>L96*Q96</f>
        <v>1358.1736560000002</v>
      </c>
      <c r="S96" s="16">
        <v>0.19700000000000001</v>
      </c>
      <c r="T96" s="26">
        <f>L96*S96</f>
        <v>2123.4937320000004</v>
      </c>
      <c r="U96" s="16">
        <v>0.51900000000000002</v>
      </c>
      <c r="V96" s="26">
        <f>L96*U96</f>
        <v>5594.3819640000011</v>
      </c>
      <c r="W96" s="16">
        <v>0.41</v>
      </c>
      <c r="X96" s="26">
        <f>W96*L96</f>
        <v>4419.4539599999998</v>
      </c>
      <c r="Y96" s="17">
        <v>3.0999999999999999E-3</v>
      </c>
      <c r="Z96" s="61">
        <f>L96*Y96</f>
        <v>33.415383599999998</v>
      </c>
      <c r="AA96" s="28">
        <f>IF(J96&gt;0,(AC96+AM96)/J96,0)</f>
        <v>2.9472485208118342E-3</v>
      </c>
      <c r="AB96" s="17">
        <v>2.9999999999999997E-4</v>
      </c>
      <c r="AC96" s="25">
        <f>AB96*L96</f>
        <v>3.2337468</v>
      </c>
      <c r="AD96" s="141">
        <v>0.2092</v>
      </c>
      <c r="AE96" s="31">
        <f>AH96*(1-AK96)*AD96</f>
        <v>29.540086000000002</v>
      </c>
      <c r="AF96" s="29">
        <f>IF(AND(AD96&gt;0,AB96&gt;0,Y96&gt;0),((Y96-AB96)*AD96)/((AD96-AB96)*Y96),0)</f>
        <v>0.9045229234546549</v>
      </c>
      <c r="AG96" s="62">
        <f t="shared" si="2"/>
        <v>0.89943776692417443</v>
      </c>
      <c r="AH96" s="12">
        <v>155</v>
      </c>
      <c r="AI96" s="170">
        <v>155.86000000000001</v>
      </c>
      <c r="AJ96" s="174"/>
      <c r="AK96" s="14">
        <v>8.8999999999999996E-2</v>
      </c>
      <c r="AL96" s="15">
        <v>0.2198</v>
      </c>
      <c r="AM96" s="31">
        <f>AH96*(1-AK96)*AL96</f>
        <v>31.036859000000003</v>
      </c>
      <c r="AN96" s="19">
        <v>1.8</v>
      </c>
      <c r="AO96" s="19">
        <v>1055.9000000000001</v>
      </c>
      <c r="AP96" s="119">
        <f>AP94+AH96-AO96</f>
        <v>765.27999999999884</v>
      </c>
      <c r="AQ96" s="120"/>
      <c r="AR96" s="12"/>
      <c r="AS96" s="32"/>
      <c r="AT96" s="20"/>
      <c r="AU96" s="20"/>
      <c r="AV96" s="20"/>
      <c r="AW96" s="20"/>
    </row>
    <row r="97" spans="1:49" x14ac:dyDescent="0.2">
      <c r="A97" s="197"/>
      <c r="B97" s="34">
        <v>2</v>
      </c>
      <c r="C97" s="11" t="s">
        <v>49</v>
      </c>
      <c r="D97" s="35">
        <v>18365</v>
      </c>
      <c r="E97" s="44">
        <v>3</v>
      </c>
      <c r="F97" s="35">
        <v>14990</v>
      </c>
      <c r="G97" s="36">
        <v>2.2000000000000002</v>
      </c>
      <c r="H97" s="38">
        <v>4.8</v>
      </c>
      <c r="I97" s="35">
        <v>15650</v>
      </c>
      <c r="J97" s="35">
        <v>15212</v>
      </c>
      <c r="K97" s="66">
        <v>7.5999999999999998E-2</v>
      </c>
      <c r="L97" s="38">
        <f>J97*(1-K97)</f>
        <v>14055.888000000001</v>
      </c>
      <c r="M97" s="39">
        <v>0.751</v>
      </c>
      <c r="N97" s="26">
        <f>L97*M97</f>
        <v>10555.971888</v>
      </c>
      <c r="O97" s="37">
        <v>0.14899999999999999</v>
      </c>
      <c r="P97" s="26">
        <f>L97*O97</f>
        <v>2094.3273119999999</v>
      </c>
      <c r="Q97" s="40">
        <v>0.1</v>
      </c>
      <c r="R97" s="26">
        <f>L97*Q97</f>
        <v>1405.5888000000002</v>
      </c>
      <c r="S97" s="40">
        <v>0.219</v>
      </c>
      <c r="T97" s="26">
        <f>L97*S97</f>
        <v>3078.2394720000002</v>
      </c>
      <c r="U97" s="40">
        <v>0.49</v>
      </c>
      <c r="V97" s="26">
        <f>L97*U97</f>
        <v>6887.3851199999999</v>
      </c>
      <c r="W97" s="40">
        <v>0.41</v>
      </c>
      <c r="X97" s="26">
        <f>W97*L97</f>
        <v>5762.9140799999996</v>
      </c>
      <c r="Y97" s="41">
        <v>3.14E-3</v>
      </c>
      <c r="Z97" s="18">
        <f>L97*Y97</f>
        <v>44.13548832</v>
      </c>
      <c r="AA97" s="28">
        <f>IF(J97&gt;0,(AC97+AM97)/J97,0)</f>
        <v>2.9266662582171968E-3</v>
      </c>
      <c r="AB97" s="41">
        <v>2.9E-4</v>
      </c>
      <c r="AC97" s="38">
        <f>AB97*L97</f>
        <v>4.0762075200000005</v>
      </c>
      <c r="AD97" s="29">
        <v>0.2208</v>
      </c>
      <c r="AE97" s="42">
        <f>AH97*(1-AK97)*AD97</f>
        <v>41.8663296</v>
      </c>
      <c r="AF97" s="29">
        <f>IF(AND(AD97&gt;0,AB97&gt;0,Y97&gt;0),((Y97-AB97)*AD97)/((AD97-AB97)*Y97),0)</f>
        <v>0.90883698386513945</v>
      </c>
      <c r="AG97" s="30">
        <f t="shared" si="2"/>
        <v>0.9021376829611143</v>
      </c>
      <c r="AH97" s="35">
        <v>207</v>
      </c>
      <c r="AI97" s="167">
        <v>207.65100000000001</v>
      </c>
      <c r="AJ97" s="175"/>
      <c r="AK97" s="66">
        <v>8.4000000000000005E-2</v>
      </c>
      <c r="AL97" s="67">
        <v>0.21329999999999999</v>
      </c>
      <c r="AM97" s="42">
        <f>AH97*(1-AK97)*AL97</f>
        <v>40.444239599999996</v>
      </c>
      <c r="AN97" s="18">
        <v>1.78</v>
      </c>
      <c r="AO97" s="18"/>
      <c r="AP97" s="122">
        <f>AP96+AH97-AO97</f>
        <v>972.27999999999884</v>
      </c>
      <c r="AQ97" s="123"/>
      <c r="AR97" s="44"/>
      <c r="AS97" s="49"/>
      <c r="AT97" s="42"/>
      <c r="AU97" s="42"/>
      <c r="AV97" s="42"/>
      <c r="AW97" s="42"/>
    </row>
    <row r="98" spans="1:49" x14ac:dyDescent="0.2">
      <c r="A98" s="197"/>
      <c r="B98" s="34">
        <v>3</v>
      </c>
      <c r="C98" s="11" t="s">
        <v>52</v>
      </c>
      <c r="D98" s="44">
        <v>20360</v>
      </c>
      <c r="E98" s="44">
        <v>0</v>
      </c>
      <c r="F98" s="44">
        <v>15957</v>
      </c>
      <c r="G98" s="38">
        <v>0.9</v>
      </c>
      <c r="H98" s="38">
        <v>4.0999999999999996</v>
      </c>
      <c r="I98" s="44">
        <v>16400</v>
      </c>
      <c r="J98" s="44">
        <v>15478</v>
      </c>
      <c r="K98" s="66">
        <v>8.3000000000000004E-2</v>
      </c>
      <c r="L98" s="38">
        <f>J98*(1-K98)</f>
        <v>14193.326000000001</v>
      </c>
      <c r="M98" s="29">
        <v>0.73799999999999999</v>
      </c>
      <c r="N98" s="26">
        <f>L98*M98</f>
        <v>10474.674588</v>
      </c>
      <c r="O98" s="40">
        <v>0.13500000000000001</v>
      </c>
      <c r="P98" s="26">
        <f>L98*O98</f>
        <v>1916.0990100000004</v>
      </c>
      <c r="Q98" s="40">
        <v>0.127</v>
      </c>
      <c r="R98" s="26">
        <f>L98*Q98</f>
        <v>1802.5524020000003</v>
      </c>
      <c r="S98" s="40">
        <v>0.218</v>
      </c>
      <c r="T98" s="26">
        <f>L98*S98</f>
        <v>3094.1450680000003</v>
      </c>
      <c r="U98" s="40">
        <v>0.48799999999999999</v>
      </c>
      <c r="V98" s="26">
        <f>L98*U98</f>
        <v>6926.3430880000005</v>
      </c>
      <c r="W98" s="40">
        <v>0.41</v>
      </c>
      <c r="X98" s="26">
        <f>W98*L98</f>
        <v>5819.2636599999996</v>
      </c>
      <c r="Y98" s="48">
        <v>3.14E-3</v>
      </c>
      <c r="Z98" s="18">
        <f>L98*Y98</f>
        <v>44.567043640000001</v>
      </c>
      <c r="AA98" s="28">
        <f>IF(J98&gt;0,(AC98+AM98)/J98,0)</f>
        <v>2.8455703592195378E-3</v>
      </c>
      <c r="AB98" s="48">
        <v>2.7E-4</v>
      </c>
      <c r="AC98" s="38">
        <f>AB98*L98</f>
        <v>3.8321980200000003</v>
      </c>
      <c r="AD98" s="29">
        <v>0.22159999999999999</v>
      </c>
      <c r="AE98" s="42">
        <f>AH98*(1-AK98)*AD98</f>
        <v>40.375520000000002</v>
      </c>
      <c r="AF98" s="29">
        <f>IF(AND(AD98&gt;0,AB98&gt;0,Y98&gt;0),((Y98-AB98)*AD98)/((AD98-AB98)*Y98),0)</f>
        <v>0.91512774106508976</v>
      </c>
      <c r="AG98" s="30">
        <f t="shared" si="2"/>
        <v>0.90622433987603723</v>
      </c>
      <c r="AH98" s="44">
        <v>200</v>
      </c>
      <c r="AI98" s="168">
        <v>200.91399999999999</v>
      </c>
      <c r="AJ98" s="176"/>
      <c r="AK98" s="66">
        <v>8.8999999999999996E-2</v>
      </c>
      <c r="AL98" s="67">
        <v>0.22070000000000001</v>
      </c>
      <c r="AM98" s="42">
        <f>AH98*(1-AK98)*AL98</f>
        <v>40.211540000000007</v>
      </c>
      <c r="AN98" s="18">
        <v>1.75</v>
      </c>
      <c r="AO98" s="18"/>
      <c r="AP98" s="122">
        <f>AP97+AH98-AO98</f>
        <v>1172.2799999999988</v>
      </c>
      <c r="AQ98" s="123"/>
      <c r="AR98" s="44"/>
      <c r="AS98" s="49"/>
      <c r="AT98" s="42"/>
      <c r="AU98" s="42"/>
      <c r="AV98" s="42"/>
      <c r="AW98" s="42"/>
    </row>
    <row r="99" spans="1:49" s="22" customFormat="1" ht="13.5" thickBot="1" x14ac:dyDescent="0.25">
      <c r="A99" s="198"/>
      <c r="B99" s="50" t="s">
        <v>38</v>
      </c>
      <c r="C99" s="51"/>
      <c r="D99" s="52">
        <f>SUM(D96:D98)</f>
        <v>42225</v>
      </c>
      <c r="E99" s="68"/>
      <c r="F99" s="52">
        <f>SUM(F96:F98)</f>
        <v>38459</v>
      </c>
      <c r="G99" s="53"/>
      <c r="H99" s="69"/>
      <c r="I99" s="52">
        <f>SUM(I96:I98)</f>
        <v>40554</v>
      </c>
      <c r="J99" s="52">
        <f>SUM(J96:J98)</f>
        <v>42318</v>
      </c>
      <c r="K99" s="21">
        <f>IF(J99&gt;0,(J96*K96+J97*K97+J98*K98)/J99,0)</f>
        <v>7.7735951604518169E-2</v>
      </c>
      <c r="L99" s="53">
        <f>L96+L97+L98</f>
        <v>39028.370000000003</v>
      </c>
      <c r="M99" s="54">
        <f>IF(L99&gt;0,N99/L99,0)</f>
        <v>0.73384388361594388</v>
      </c>
      <c r="N99" s="55">
        <f>N96+N97+N98</f>
        <v>28640.730611999999</v>
      </c>
      <c r="O99" s="21">
        <f>IF(L99&gt;0,P99/L99,0)</f>
        <v>0.14915622994247515</v>
      </c>
      <c r="P99" s="55">
        <f>P96+P97+P98</f>
        <v>5821.3245299999999</v>
      </c>
      <c r="Q99" s="21">
        <f>IF(L99&gt;0,R99/L99,0)</f>
        <v>0.11699988644158084</v>
      </c>
      <c r="R99" s="55">
        <f>R96+R97+R98</f>
        <v>4566.3148580000006</v>
      </c>
      <c r="S99" s="21">
        <f>IF(L99&gt;0,T99/L99,0)</f>
        <v>0.2125602035647402</v>
      </c>
      <c r="T99" s="55">
        <f>T96+T97+T98</f>
        <v>8295.8782719999999</v>
      </c>
      <c r="U99" s="21">
        <f>IF(L99&gt;0,V99/L99,0)</f>
        <v>0.49728210970634951</v>
      </c>
      <c r="V99" s="55">
        <f>V96+V97+V98</f>
        <v>19408.110172000001</v>
      </c>
      <c r="W99" s="21">
        <f>IF(L99&gt;0,X99/L99,0)</f>
        <v>0.40999999999999992</v>
      </c>
      <c r="X99" s="55">
        <f>X96+X97+X98</f>
        <v>16001.631699999998</v>
      </c>
      <c r="Y99" s="56">
        <f>IF(L99&gt;0,Z99/L99,0)</f>
        <v>3.1289524917387018E-3</v>
      </c>
      <c r="Z99" s="57">
        <f>SUM(Z96:Z98)</f>
        <v>122.11791556</v>
      </c>
      <c r="AA99" s="63">
        <f>IF(L99&gt;0,(AA96*L96+AA97*L97+AA98*L98)/L99,0)</f>
        <v>2.9028589326128662E-3</v>
      </c>
      <c r="AB99" s="56">
        <f>IF(J99&gt;0,(J96*AB96+J97*AB97+J98*AB98)/J99,0)</f>
        <v>2.8543267640247647E-4</v>
      </c>
      <c r="AC99" s="53">
        <f>SUM(AC96:AC98)</f>
        <v>11.142152340000001</v>
      </c>
      <c r="AD99" s="54">
        <f>IF(J99&gt;0,(J96*AD96+J97*AD97+J98*AD98)/J99,0)</f>
        <v>0.21790519400727823</v>
      </c>
      <c r="AE99" s="59">
        <f>SUM(AE96:AE98)</f>
        <v>111.7819356</v>
      </c>
      <c r="AF99" s="54">
        <f>IF(AND(Z99&gt;0),((Z96*AF96+Z97*AF97+Z98*AF98)/Z99),0)</f>
        <v>0.90995233591274294</v>
      </c>
      <c r="AG99" s="58">
        <f t="shared" si="2"/>
        <v>0.9028551304779705</v>
      </c>
      <c r="AH99" s="52">
        <f>SUM(AH96:AH98)</f>
        <v>562</v>
      </c>
      <c r="AI99" s="169">
        <f>SUM(AI96:AI98)</f>
        <v>564.42499999999995</v>
      </c>
      <c r="AJ99" s="177">
        <f>(AI99+AJ95)-AO99</f>
        <v>1233.956999999999</v>
      </c>
      <c r="AK99" s="21">
        <f>IF(AH99&gt;0,(AK96*AH96+AK97*AH97+AK98*AH98)/AH99,0)</f>
        <v>8.7158362989323848E-2</v>
      </c>
      <c r="AL99" s="54">
        <f>IF(J99&gt;0,(AL96*J96+AL97*J97+AL98*J98)/J99,0)</f>
        <v>0.21779263197693652</v>
      </c>
      <c r="AM99" s="59">
        <f>SUM(AM96:AM98)</f>
        <v>111.69263860000001</v>
      </c>
      <c r="AN99" s="70"/>
      <c r="AO99" s="57">
        <f>SUM(AO96:AO98)</f>
        <v>1055.9000000000001</v>
      </c>
      <c r="AP99" s="124"/>
      <c r="AQ99" s="125">
        <f>AP98</f>
        <v>1172.2799999999988</v>
      </c>
      <c r="AR99" s="52">
        <f>SUM(AR96:AR98)</f>
        <v>0</v>
      </c>
      <c r="AS99" s="71"/>
      <c r="AT99" s="72"/>
      <c r="AU99" s="72"/>
      <c r="AV99" s="72"/>
      <c r="AW99" s="72"/>
    </row>
    <row r="100" spans="1:49" x14ac:dyDescent="0.2">
      <c r="A100" s="199">
        <v>25</v>
      </c>
      <c r="B100" s="34">
        <v>1</v>
      </c>
      <c r="C100" s="11" t="s">
        <v>53</v>
      </c>
      <c r="D100" s="12">
        <v>3400</v>
      </c>
      <c r="E100" s="73">
        <v>1</v>
      </c>
      <c r="F100" s="12">
        <v>9185</v>
      </c>
      <c r="G100" s="74">
        <v>0.7</v>
      </c>
      <c r="H100" s="74">
        <v>3.8</v>
      </c>
      <c r="I100" s="12">
        <v>9684</v>
      </c>
      <c r="J100" s="12">
        <v>15566</v>
      </c>
      <c r="K100" s="66">
        <v>7.0999999999999994E-2</v>
      </c>
      <c r="L100" s="25">
        <f>J100*(1-K100)</f>
        <v>14460.814</v>
      </c>
      <c r="M100" s="15">
        <v>0.78400000000000003</v>
      </c>
      <c r="N100" s="26">
        <f>L100*M100</f>
        <v>11337.278176</v>
      </c>
      <c r="O100" s="14">
        <v>0.16800000000000001</v>
      </c>
      <c r="P100" s="26">
        <f>L100*O100</f>
        <v>2429.4167520000001</v>
      </c>
      <c r="Q100" s="16">
        <v>4.8000000000000001E-2</v>
      </c>
      <c r="R100" s="26">
        <f>L100*Q100</f>
        <v>694.11907200000007</v>
      </c>
      <c r="S100" s="16">
        <v>0.20499999999999999</v>
      </c>
      <c r="T100" s="26">
        <f>L100*S100</f>
        <v>2964.4668699999997</v>
      </c>
      <c r="U100" s="16">
        <v>0.505</v>
      </c>
      <c r="V100" s="26">
        <f>L100*U100</f>
        <v>7302.7110700000003</v>
      </c>
      <c r="W100" s="16">
        <v>0.41</v>
      </c>
      <c r="X100" s="26">
        <f>W100*L100</f>
        <v>5928.9337399999995</v>
      </c>
      <c r="Y100" s="17">
        <v>3.16E-3</v>
      </c>
      <c r="Z100" s="61">
        <f>L100*Y100</f>
        <v>45.696172240000003</v>
      </c>
      <c r="AA100" s="28">
        <f>IF(J100&gt;0,(AC100+AM100)/J100,0)</f>
        <v>2.7731250571758964E-3</v>
      </c>
      <c r="AB100" s="17">
        <v>2.5999999999999998E-4</v>
      </c>
      <c r="AC100" s="25">
        <f>AB100*L100</f>
        <v>3.7598116399999997</v>
      </c>
      <c r="AD100" s="141">
        <v>0.21249999999999999</v>
      </c>
      <c r="AE100" s="31">
        <f>AH100*(1-AK100)*AD100</f>
        <v>39.039225000000002</v>
      </c>
      <c r="AF100" s="29">
        <f>IF(AND(AD100&gt;0,AB100&gt;0,Y100&gt;0),((Y100-AB100)*AD100)/((AD100-AB100)*Y100),0)</f>
        <v>0.91884575379198141</v>
      </c>
      <c r="AG100" s="62">
        <f t="shared" ref="AG100:AG127" si="3">IF(AND(AA100&gt;0,AL100&gt;0,AB100&gt;0),((AL100*(AA100-AB100))/(AA100*(AL100-AB100))),0)</f>
        <v>0.90734276830208915</v>
      </c>
      <c r="AH100" s="12">
        <v>201</v>
      </c>
      <c r="AI100" s="170">
        <v>201.2</v>
      </c>
      <c r="AJ100" s="174"/>
      <c r="AK100" s="66">
        <v>8.5999999999999993E-2</v>
      </c>
      <c r="AL100" s="67">
        <v>0.2145</v>
      </c>
      <c r="AM100" s="31">
        <f>AH100*(1-AK100)*AL100</f>
        <v>39.406652999999999</v>
      </c>
      <c r="AN100" s="75">
        <v>1.8</v>
      </c>
      <c r="AO100" s="75">
        <v>1050.48</v>
      </c>
      <c r="AP100" s="119">
        <f>AP98+AH100-AO100-AQ100</f>
        <v>202.79999999999882</v>
      </c>
      <c r="AQ100" s="126">
        <v>120</v>
      </c>
      <c r="AR100" s="12"/>
      <c r="AS100" s="76"/>
      <c r="AT100" s="77"/>
      <c r="AU100" s="77"/>
      <c r="AV100" s="77"/>
      <c r="AW100" s="77"/>
    </row>
    <row r="101" spans="1:49" x14ac:dyDescent="0.2">
      <c r="A101" s="199"/>
      <c r="B101" s="34">
        <v>2</v>
      </c>
      <c r="C101" s="11" t="s">
        <v>50</v>
      </c>
      <c r="D101" s="35">
        <v>18940</v>
      </c>
      <c r="E101" s="44">
        <v>2</v>
      </c>
      <c r="F101" s="35">
        <v>13818</v>
      </c>
      <c r="G101" s="36">
        <v>0.7</v>
      </c>
      <c r="H101" s="38">
        <v>4.3</v>
      </c>
      <c r="I101" s="35">
        <v>14723</v>
      </c>
      <c r="J101" s="35">
        <v>15256</v>
      </c>
      <c r="K101" s="66">
        <v>7.4999999999999997E-2</v>
      </c>
      <c r="L101" s="38">
        <f>J101*(1-K101)</f>
        <v>14111.800000000001</v>
      </c>
      <c r="M101" s="39">
        <v>0.67500000000000004</v>
      </c>
      <c r="N101" s="26">
        <f>L101*M101</f>
        <v>9525.465000000002</v>
      </c>
      <c r="O101" s="37">
        <v>0.20699999999999999</v>
      </c>
      <c r="P101" s="26">
        <f>L101*O101</f>
        <v>2921.1426000000001</v>
      </c>
      <c r="Q101" s="40">
        <v>0.11799999999999999</v>
      </c>
      <c r="R101" s="26">
        <f>L101*Q101</f>
        <v>1665.1924000000001</v>
      </c>
      <c r="S101" s="40">
        <v>0.21099999999999999</v>
      </c>
      <c r="T101" s="26">
        <f>L101*S101</f>
        <v>2977.5898000000002</v>
      </c>
      <c r="U101" s="40">
        <v>0.504</v>
      </c>
      <c r="V101" s="26">
        <f>L101*U101</f>
        <v>7112.3472000000002</v>
      </c>
      <c r="W101" s="40">
        <v>0.41</v>
      </c>
      <c r="X101" s="26">
        <f>W101*L101</f>
        <v>5785.8379999999997</v>
      </c>
      <c r="Y101" s="41">
        <v>3.2100000000000002E-3</v>
      </c>
      <c r="Z101" s="18">
        <f>L101*Y101</f>
        <v>45.298878000000009</v>
      </c>
      <c r="AA101" s="28">
        <f>IF(J101&gt;0,(AC101+AM101)/J101,0)</f>
        <v>3.0774111169375984E-3</v>
      </c>
      <c r="AB101" s="41">
        <v>2.7999999999999998E-4</v>
      </c>
      <c r="AC101" s="38">
        <f>AB101*L101</f>
        <v>3.9513039999999999</v>
      </c>
      <c r="AD101" s="29">
        <v>0.223</v>
      </c>
      <c r="AE101" s="42">
        <f>AH101*(1-AK101)*AD101</f>
        <v>44.889900000000004</v>
      </c>
      <c r="AF101" s="29">
        <f>IF(AND(AD101&gt;0,AB101&gt;0,Y101&gt;0),((Y101-AB101)*AD101)/((AD101-AB101)*Y101),0)</f>
        <v>0.91392010867619156</v>
      </c>
      <c r="AG101" s="30">
        <f t="shared" si="3"/>
        <v>0.91020758750799413</v>
      </c>
      <c r="AH101" s="35">
        <v>220</v>
      </c>
      <c r="AI101" s="167">
        <v>220.85400000000001</v>
      </c>
      <c r="AJ101" s="175"/>
      <c r="AK101" s="66">
        <v>8.5000000000000006E-2</v>
      </c>
      <c r="AL101" s="67">
        <v>0.21360000000000001</v>
      </c>
      <c r="AM101" s="42">
        <f>AH101*(1-AK101)*AL101</f>
        <v>42.997680000000003</v>
      </c>
      <c r="AN101" s="18">
        <v>1.85</v>
      </c>
      <c r="AO101" s="18"/>
      <c r="AP101" s="122">
        <f>AP100+AH101-AO101</f>
        <v>422.79999999999882</v>
      </c>
      <c r="AQ101" s="123"/>
      <c r="AR101" s="44"/>
      <c r="AS101" s="49"/>
      <c r="AT101" s="42"/>
      <c r="AU101" s="42"/>
      <c r="AV101" s="42"/>
      <c r="AW101" s="42"/>
    </row>
    <row r="102" spans="1:49" x14ac:dyDescent="0.2">
      <c r="A102" s="199"/>
      <c r="B102" s="34">
        <v>3</v>
      </c>
      <c r="C102" s="11" t="s">
        <v>52</v>
      </c>
      <c r="D102" s="44">
        <v>19035</v>
      </c>
      <c r="E102" s="44">
        <v>2</v>
      </c>
      <c r="F102" s="44">
        <v>15361</v>
      </c>
      <c r="G102" s="38">
        <v>0.7</v>
      </c>
      <c r="H102" s="38">
        <v>4</v>
      </c>
      <c r="I102" s="44">
        <v>16109</v>
      </c>
      <c r="J102" s="44">
        <v>15482</v>
      </c>
      <c r="K102" s="66">
        <v>0.08</v>
      </c>
      <c r="L102" s="38">
        <f>J102*(1-K102)</f>
        <v>14243.44</v>
      </c>
      <c r="M102" s="29">
        <v>0.73199999999999998</v>
      </c>
      <c r="N102" s="26">
        <f>L102*M102</f>
        <v>10426.19808</v>
      </c>
      <c r="O102" s="40">
        <v>0.20599999999999999</v>
      </c>
      <c r="P102" s="26">
        <f>L102*O102</f>
        <v>2934.1486399999999</v>
      </c>
      <c r="Q102" s="40">
        <v>6.2E-2</v>
      </c>
      <c r="R102" s="26">
        <f>L102*Q102</f>
        <v>883.09328000000005</v>
      </c>
      <c r="S102" s="40">
        <v>0.19400000000000001</v>
      </c>
      <c r="T102" s="26">
        <f>L102*S102</f>
        <v>2763.2273600000003</v>
      </c>
      <c r="U102" s="40">
        <v>0.52300000000000002</v>
      </c>
      <c r="V102" s="26">
        <f>L102*U102</f>
        <v>7449.3191200000001</v>
      </c>
      <c r="W102" s="40">
        <v>0.41</v>
      </c>
      <c r="X102" s="26">
        <f>W102*L102</f>
        <v>5839.8104000000003</v>
      </c>
      <c r="Y102" s="48">
        <v>3.2200000000000002E-3</v>
      </c>
      <c r="Z102" s="18">
        <f>L102*Y102</f>
        <v>45.863876800000007</v>
      </c>
      <c r="AA102" s="28">
        <f>IF(J102&gt;0,(AC102+AM102)/J102,0)</f>
        <v>2.8492442061749134E-3</v>
      </c>
      <c r="AB102" s="48">
        <v>2.7E-4</v>
      </c>
      <c r="AC102" s="38">
        <f>AB102*L102</f>
        <v>3.8457288000000003</v>
      </c>
      <c r="AD102" s="29">
        <v>0.2281</v>
      </c>
      <c r="AE102" s="42">
        <f>AH102*(1-AK102)*AD102</f>
        <v>41.279713200000003</v>
      </c>
      <c r="AF102" s="29">
        <f>IF(AND(AD102&gt;0,AB102&gt;0,Y102&gt;0),((Y102-AB102)*AD102)/((AD102-AB102)*Y102),0)</f>
        <v>0.91723479122359686</v>
      </c>
      <c r="AG102" s="30">
        <f t="shared" si="3"/>
        <v>0.90633785360003094</v>
      </c>
      <c r="AH102" s="44">
        <v>198</v>
      </c>
      <c r="AI102" s="168">
        <v>198.75200000000001</v>
      </c>
      <c r="AJ102" s="176"/>
      <c r="AK102" s="66">
        <v>8.5999999999999993E-2</v>
      </c>
      <c r="AL102" s="67">
        <v>0.2225</v>
      </c>
      <c r="AM102" s="42">
        <f>AH102*(1-AK102)*AL102</f>
        <v>40.266270000000006</v>
      </c>
      <c r="AN102" s="18">
        <v>1.75</v>
      </c>
      <c r="AO102" s="18"/>
      <c r="AP102" s="122">
        <f>AP101+AH102-AO102</f>
        <v>620.79999999999882</v>
      </c>
      <c r="AQ102" s="123"/>
      <c r="AR102" s="44"/>
      <c r="AS102" s="49"/>
      <c r="AT102" s="42"/>
      <c r="AU102" s="42"/>
      <c r="AV102" s="42"/>
      <c r="AW102" s="42"/>
    </row>
    <row r="103" spans="1:49" s="22" customFormat="1" ht="13.5" thickBot="1" x14ac:dyDescent="0.25">
      <c r="A103" s="199"/>
      <c r="B103" s="78" t="s">
        <v>38</v>
      </c>
      <c r="C103" s="51"/>
      <c r="D103" s="52">
        <f>SUM(D100:D102)</f>
        <v>41375</v>
      </c>
      <c r="E103" s="79"/>
      <c r="F103" s="52">
        <f>SUM(F100:F102)</f>
        <v>38364</v>
      </c>
      <c r="G103" s="146"/>
      <c r="H103" s="80"/>
      <c r="I103" s="52">
        <f>SUM(I100:I102)</f>
        <v>40516</v>
      </c>
      <c r="J103" s="52">
        <f>SUM(J100:J102)</f>
        <v>46304</v>
      </c>
      <c r="K103" s="21">
        <f>IF(J103&gt;0,(J100*K100+J101*K101+J102*K102)/J103,0)</f>
        <v>7.5327099170697992E-2</v>
      </c>
      <c r="L103" s="53">
        <f>L100+L101+L102</f>
        <v>42816.054000000004</v>
      </c>
      <c r="M103" s="54">
        <f>IF(L103&gt;0,N103/L103,0)</f>
        <v>0.73077592007894987</v>
      </c>
      <c r="N103" s="55">
        <f>N100+N101+N102</f>
        <v>31288.941256000006</v>
      </c>
      <c r="O103" s="21">
        <f>IF(L103&gt;0,P103/L103,0)</f>
        <v>0.19349536489280397</v>
      </c>
      <c r="P103" s="55">
        <f>P100+P101+P102</f>
        <v>8284.7079919999996</v>
      </c>
      <c r="Q103" s="21">
        <f>IF(L103&gt;0,R103/L103,0)</f>
        <v>7.5728715028246185E-2</v>
      </c>
      <c r="R103" s="55">
        <f>R100+R101+R102</f>
        <v>3242.4047520000004</v>
      </c>
      <c r="S103" s="21">
        <f>IF(L103&gt;0,T103/L103,0)</f>
        <v>0.20331822334678482</v>
      </c>
      <c r="T103" s="55">
        <f>T100+T101+T102</f>
        <v>8705.2840300000007</v>
      </c>
      <c r="U103" s="21">
        <f>IF(L103&gt;0,V103/L103,0)</f>
        <v>0.51065839439570959</v>
      </c>
      <c r="V103" s="55">
        <f>V100+V101+V102</f>
        <v>21864.377390000001</v>
      </c>
      <c r="W103" s="21">
        <f>IF(L103&gt;0,X103/L103,0)</f>
        <v>0.40999999999999992</v>
      </c>
      <c r="X103" s="55">
        <f>X100+X101+X102</f>
        <v>17554.582139999999</v>
      </c>
      <c r="Y103" s="56">
        <f>IF(L103&gt;0,Z103/L103,0)</f>
        <v>3.1964395186908166E-3</v>
      </c>
      <c r="Z103" s="57">
        <f>SUM(Z100:Z102)</f>
        <v>136.85892704000003</v>
      </c>
      <c r="AA103" s="63">
        <f>IF(L103&gt;0,(AA100*L100+AA101*L101+AA102*L102)/L103,0)</f>
        <v>2.8987373461963587E-3</v>
      </c>
      <c r="AB103" s="56">
        <f>IF(J103&gt;0,(J100*AB100+J101*AB101+J102*AB102)/J103,0)</f>
        <v>2.6993305114029022E-4</v>
      </c>
      <c r="AC103" s="53">
        <f>SUM(AC100:AC102)</f>
        <v>11.556844439999999</v>
      </c>
      <c r="AD103" s="54">
        <f>IF(J103&gt;0,(J100*AD100+J101*AD101+J102*AD102)/J103,0)</f>
        <v>0.22117543192812714</v>
      </c>
      <c r="AE103" s="59">
        <f>SUM(AE100:AE102)</f>
        <v>125.2088382</v>
      </c>
      <c r="AF103" s="54">
        <f>IF(AND(Z103&gt;0),((Z100*AF100+Z101*AF101+Z102*AF102)/Z103),0)</f>
        <v>0.91667555421230429</v>
      </c>
      <c r="AG103" s="58">
        <f t="shared" si="3"/>
        <v>0.90800922754451063</v>
      </c>
      <c r="AH103" s="52">
        <f>SUM(AH100:AH102)</f>
        <v>619</v>
      </c>
      <c r="AI103" s="169">
        <f>SUM(AI100:AI102)</f>
        <v>620.80600000000004</v>
      </c>
      <c r="AJ103" s="177">
        <f>(AI103+AJ99)-AO103</f>
        <v>804.28299999999899</v>
      </c>
      <c r="AK103" s="21">
        <f>IF(AH103&gt;0,(AK100*AH100+AK101*AH101+AK102*AH102)/AH103,0)</f>
        <v>8.5644588045234255E-2</v>
      </c>
      <c r="AL103" s="54">
        <f>IF(J103&gt;0,(AL100*J100+AL101*J101+AL102*J102)/J103,0)</f>
        <v>0.21687831720801662</v>
      </c>
      <c r="AM103" s="59">
        <f>SUM(AM100:AM102)</f>
        <v>122.67060300000001</v>
      </c>
      <c r="AN103" s="81"/>
      <c r="AO103" s="57">
        <f>SUM(AO100:AO102)</f>
        <v>1050.48</v>
      </c>
      <c r="AP103" s="127"/>
      <c r="AQ103" s="125">
        <f>AP102</f>
        <v>620.79999999999882</v>
      </c>
      <c r="AR103" s="52">
        <f>SUM(AR100:AR102)</f>
        <v>0</v>
      </c>
      <c r="AS103" s="82"/>
      <c r="AT103" s="83"/>
      <c r="AU103" s="83"/>
      <c r="AV103" s="83"/>
      <c r="AW103" s="83"/>
    </row>
    <row r="104" spans="1:49" x14ac:dyDescent="0.2">
      <c r="A104" s="196">
        <v>26</v>
      </c>
      <c r="B104" s="23">
        <v>1</v>
      </c>
      <c r="C104" s="11" t="s">
        <v>53</v>
      </c>
      <c r="D104" s="12">
        <v>11900</v>
      </c>
      <c r="E104" s="12">
        <v>0</v>
      </c>
      <c r="F104" s="12">
        <v>16504</v>
      </c>
      <c r="G104" s="13">
        <v>0.9</v>
      </c>
      <c r="H104" s="13">
        <v>3.5</v>
      </c>
      <c r="I104" s="12">
        <v>17557</v>
      </c>
      <c r="J104" s="12">
        <v>15337</v>
      </c>
      <c r="K104" s="14">
        <v>8.1000000000000003E-2</v>
      </c>
      <c r="L104" s="25">
        <f>J104*(1-K104)</f>
        <v>14094.703000000001</v>
      </c>
      <c r="M104" s="15">
        <v>0.746</v>
      </c>
      <c r="N104" s="26">
        <f>L104*M104</f>
        <v>10514.648438</v>
      </c>
      <c r="O104" s="14">
        <v>0.19400000000000001</v>
      </c>
      <c r="P104" s="26">
        <f>L104*O104</f>
        <v>2734.3723820000005</v>
      </c>
      <c r="Q104" s="16">
        <v>0.06</v>
      </c>
      <c r="R104" s="26">
        <f>L104*Q104</f>
        <v>845.68218000000002</v>
      </c>
      <c r="S104" s="16">
        <v>0.18</v>
      </c>
      <c r="T104" s="26">
        <f>L104*S104</f>
        <v>2537.0465400000003</v>
      </c>
      <c r="U104" s="16">
        <v>0.54200000000000004</v>
      </c>
      <c r="V104" s="26">
        <f>L104*U104</f>
        <v>7639.3290260000012</v>
      </c>
      <c r="W104" s="16">
        <v>0.41</v>
      </c>
      <c r="X104" s="26">
        <f>W104*L104</f>
        <v>5778.8282300000001</v>
      </c>
      <c r="Y104" s="17">
        <v>3.16E-3</v>
      </c>
      <c r="Z104" s="61">
        <f>L104*Y104</f>
        <v>44.539261480000008</v>
      </c>
      <c r="AA104" s="28">
        <f>IF(J104&gt;0,(AC104+AM104)/J104,0)</f>
        <v>3.0667850172784771E-3</v>
      </c>
      <c r="AB104" s="17">
        <v>2.7E-4</v>
      </c>
      <c r="AC104" s="25">
        <f>AB104*L104</f>
        <v>3.8055698100000006</v>
      </c>
      <c r="AD104" s="141">
        <v>0.22800000000000001</v>
      </c>
      <c r="AE104" s="31">
        <f>AH104*(1-AK104)*AD104</f>
        <v>44.498304000000005</v>
      </c>
      <c r="AF104" s="29">
        <f>IF(AND(AD104&gt;0,AB104&gt;0,Y104&gt;0),((Y104-AB104)*AD104)/((AD104-AB104)*Y104),0)</f>
        <v>0.91564127406038809</v>
      </c>
      <c r="AG104" s="62">
        <f t="shared" si="3"/>
        <v>0.91307292028484588</v>
      </c>
      <c r="AH104" s="12">
        <v>214</v>
      </c>
      <c r="AI104" s="170">
        <v>214.34299999999999</v>
      </c>
      <c r="AJ104" s="174"/>
      <c r="AK104" s="14">
        <v>8.7999999999999995E-2</v>
      </c>
      <c r="AL104" s="15">
        <v>0.2215</v>
      </c>
      <c r="AM104" s="31">
        <f>AH104*(1-AK104)*AL104</f>
        <v>43.229711999999999</v>
      </c>
      <c r="AN104" s="19">
        <v>1.85</v>
      </c>
      <c r="AO104" s="19"/>
      <c r="AP104" s="119">
        <f>AP102+AH104-AO104</f>
        <v>834.79999999999882</v>
      </c>
      <c r="AQ104" s="120"/>
      <c r="AR104" s="12"/>
      <c r="AS104" s="32"/>
      <c r="AT104" s="20"/>
      <c r="AU104" s="20"/>
      <c r="AV104" s="20"/>
      <c r="AW104" s="20"/>
    </row>
    <row r="105" spans="1:49" x14ac:dyDescent="0.2">
      <c r="A105" s="197"/>
      <c r="B105" s="34">
        <v>2</v>
      </c>
      <c r="C105" s="11" t="s">
        <v>50</v>
      </c>
      <c r="D105" s="35">
        <v>19911</v>
      </c>
      <c r="E105" s="44">
        <v>3</v>
      </c>
      <c r="F105" s="35">
        <v>16710</v>
      </c>
      <c r="G105" s="36">
        <v>1.1000000000000001</v>
      </c>
      <c r="H105" s="38">
        <v>3.6</v>
      </c>
      <c r="I105" s="35">
        <v>16771</v>
      </c>
      <c r="J105" s="35">
        <v>15440</v>
      </c>
      <c r="K105" s="66">
        <v>0.08</v>
      </c>
      <c r="L105" s="38">
        <f>J105*(1-K105)</f>
        <v>14204.800000000001</v>
      </c>
      <c r="M105" s="39">
        <v>0.753</v>
      </c>
      <c r="N105" s="26">
        <f>L105*M105</f>
        <v>10696.214400000001</v>
      </c>
      <c r="O105" s="37">
        <v>0.186</v>
      </c>
      <c r="P105" s="26">
        <f>L105*O105</f>
        <v>2642.0928000000004</v>
      </c>
      <c r="Q105" s="40">
        <v>6.0999999999999999E-2</v>
      </c>
      <c r="R105" s="26">
        <f>L105*Q105</f>
        <v>866.4928000000001</v>
      </c>
      <c r="S105" s="40">
        <v>0.189</v>
      </c>
      <c r="T105" s="26">
        <f>L105*S105</f>
        <v>2684.7072000000003</v>
      </c>
      <c r="U105" s="40">
        <v>0.52700000000000002</v>
      </c>
      <c r="V105" s="26">
        <f>L105*U105</f>
        <v>7485.9296000000013</v>
      </c>
      <c r="W105" s="40">
        <v>0.41</v>
      </c>
      <c r="X105" s="26">
        <f>W105*L105</f>
        <v>5823.9679999999998</v>
      </c>
      <c r="Y105" s="41">
        <v>3.1700000000000001E-3</v>
      </c>
      <c r="Z105" s="18">
        <f>L105*Y105</f>
        <v>45.029216000000005</v>
      </c>
      <c r="AA105" s="28">
        <f>IF(J105&gt;0,(AC105+AM105)/J105,0)</f>
        <v>3.0231798963730569E-3</v>
      </c>
      <c r="AB105" s="41">
        <v>2.4000000000000001E-4</v>
      </c>
      <c r="AC105" s="38">
        <f>AB105*L105</f>
        <v>3.4091520000000002</v>
      </c>
      <c r="AD105" s="29">
        <v>0.22789999999999999</v>
      </c>
      <c r="AE105" s="42">
        <f>AH105*(1-AK105)*AD105</f>
        <v>44.478787199999999</v>
      </c>
      <c r="AF105" s="29">
        <f>IF(AND(AD105&gt;0,AB105&gt;0,Y105&gt;0),((Y105-AB105)*AD105)/((AD105-AB105)*Y105),0)</f>
        <v>0.92526461093262358</v>
      </c>
      <c r="AG105" s="30">
        <f t="shared" si="3"/>
        <v>0.92161107564271394</v>
      </c>
      <c r="AH105" s="35">
        <v>214</v>
      </c>
      <c r="AI105" s="167">
        <v>214.624</v>
      </c>
      <c r="AJ105" s="175"/>
      <c r="AK105" s="66">
        <v>8.7999999999999995E-2</v>
      </c>
      <c r="AL105" s="67">
        <v>0.22170000000000001</v>
      </c>
      <c r="AM105" s="42">
        <f>AH105*(1-AK105)*AL105</f>
        <v>43.268745600000003</v>
      </c>
      <c r="AN105" s="18">
        <v>1.8</v>
      </c>
      <c r="AO105" s="18"/>
      <c r="AP105" s="122">
        <f>AP104+AH105-AO105</f>
        <v>1048.7999999999988</v>
      </c>
      <c r="AQ105" s="123"/>
      <c r="AR105" s="44"/>
      <c r="AS105" s="49"/>
      <c r="AT105" s="42"/>
      <c r="AU105" s="42"/>
      <c r="AV105" s="42"/>
      <c r="AW105" s="42"/>
    </row>
    <row r="106" spans="1:49" x14ac:dyDescent="0.2">
      <c r="A106" s="197"/>
      <c r="B106" s="34">
        <v>3</v>
      </c>
      <c r="C106" s="24" t="s">
        <v>58</v>
      </c>
      <c r="D106" s="44">
        <v>15458</v>
      </c>
      <c r="E106" s="44">
        <v>5</v>
      </c>
      <c r="F106" s="44">
        <v>16226</v>
      </c>
      <c r="G106" s="38">
        <v>1.1000000000000001</v>
      </c>
      <c r="H106" s="38">
        <v>3.6</v>
      </c>
      <c r="I106" s="44">
        <v>16942</v>
      </c>
      <c r="J106" s="44">
        <v>15427</v>
      </c>
      <c r="K106" s="66">
        <v>7.9000000000000001E-2</v>
      </c>
      <c r="L106" s="38">
        <f>J106*(1-K106)</f>
        <v>14208.267</v>
      </c>
      <c r="M106" s="29">
        <v>0.72199999999999998</v>
      </c>
      <c r="N106" s="26">
        <f>L106*M106</f>
        <v>10258.368773999999</v>
      </c>
      <c r="O106" s="40">
        <v>0.217</v>
      </c>
      <c r="P106" s="26">
        <f>L106*O106</f>
        <v>3083.1939389999998</v>
      </c>
      <c r="Q106" s="40">
        <v>6.0999999999999999E-2</v>
      </c>
      <c r="R106" s="26">
        <f>L106*Q106</f>
        <v>866.70428700000002</v>
      </c>
      <c r="S106" s="40">
        <v>0.17699999999999999</v>
      </c>
      <c r="T106" s="26">
        <f>L106*S106</f>
        <v>2514.8632589999997</v>
      </c>
      <c r="U106" s="40">
        <v>0.54600000000000004</v>
      </c>
      <c r="V106" s="26">
        <f>L106*U106</f>
        <v>7757.7137820000007</v>
      </c>
      <c r="W106" s="40">
        <v>0.41</v>
      </c>
      <c r="X106" s="26">
        <f>W106*L106</f>
        <v>5825.3894699999992</v>
      </c>
      <c r="Y106" s="48">
        <v>3.1900000000000001E-3</v>
      </c>
      <c r="Z106" s="18">
        <f>L106*Y106</f>
        <v>45.324371730000003</v>
      </c>
      <c r="AA106" s="28">
        <f>IF(J106&gt;0,(AC106+AM106)/J106,0)</f>
        <v>3.0154876742075586E-3</v>
      </c>
      <c r="AB106" s="48">
        <v>2.5000000000000001E-4</v>
      </c>
      <c r="AC106" s="38">
        <f>AB106*L106</f>
        <v>3.5520667499999998</v>
      </c>
      <c r="AD106" s="29">
        <v>0.22539999999999999</v>
      </c>
      <c r="AE106" s="42">
        <f>AH106*(1-AK106)*AD106</f>
        <v>43.942631599999999</v>
      </c>
      <c r="AF106" s="29">
        <f>IF(AND(AD106&gt;0,AB106&gt;0,Y106&gt;0),((Y106-AB106)*AD106)/((AD106-AB106)*Y106),0)</f>
        <v>0.92265344524757786</v>
      </c>
      <c r="AG106" s="30">
        <f t="shared" si="3"/>
        <v>0.9181361132053929</v>
      </c>
      <c r="AH106" s="44">
        <v>214</v>
      </c>
      <c r="AI106" s="168">
        <v>214.64</v>
      </c>
      <c r="AJ106" s="176"/>
      <c r="AK106" s="66">
        <v>8.8999999999999996E-2</v>
      </c>
      <c r="AL106" s="67">
        <v>0.22040000000000001</v>
      </c>
      <c r="AM106" s="42">
        <f>AH106*(1-AK106)*AL106</f>
        <v>42.967861600000006</v>
      </c>
      <c r="AN106" s="18">
        <v>1.8</v>
      </c>
      <c r="AO106" s="18"/>
      <c r="AP106" s="122">
        <f>AP105+AH106-AO106</f>
        <v>1262.7999999999988</v>
      </c>
      <c r="AQ106" s="123"/>
      <c r="AR106" s="44"/>
      <c r="AS106" s="49"/>
      <c r="AT106" s="42"/>
      <c r="AU106" s="42"/>
      <c r="AV106" s="42"/>
      <c r="AW106" s="42"/>
    </row>
    <row r="107" spans="1:49" s="22" customFormat="1" ht="13.5" thickBot="1" x14ac:dyDescent="0.25">
      <c r="A107" s="198"/>
      <c r="B107" s="50" t="s">
        <v>38</v>
      </c>
      <c r="C107" s="51"/>
      <c r="D107" s="52">
        <f>SUM(D104:D106)</f>
        <v>47269</v>
      </c>
      <c r="E107" s="68"/>
      <c r="F107" s="52">
        <f>SUM(F104:F106)</f>
        <v>49440</v>
      </c>
      <c r="G107" s="53"/>
      <c r="H107" s="69"/>
      <c r="I107" s="52">
        <f>SUM(I104:I106)</f>
        <v>51270</v>
      </c>
      <c r="J107" s="52">
        <f>SUM(J104:J106)</f>
        <v>46204</v>
      </c>
      <c r="K107" s="21">
        <f>IF(J107&gt;0,(J104*K104+J105*K105+J106*K106)/J107,0)</f>
        <v>7.9998052116699858E-2</v>
      </c>
      <c r="L107" s="53">
        <f>L104+L105+L106</f>
        <v>42507.770000000004</v>
      </c>
      <c r="M107" s="54">
        <f>IF(L107&gt;0,N107/L107,0)</f>
        <v>0.7403171611213667</v>
      </c>
      <c r="N107" s="55">
        <f>N104+N105+N106</f>
        <v>31469.231612</v>
      </c>
      <c r="O107" s="21">
        <f>IF(L107&gt;0,P107/L107,0)</f>
        <v>0.19901441832869612</v>
      </c>
      <c r="P107" s="55">
        <f>P104+P105+P106</f>
        <v>8459.6591210000006</v>
      </c>
      <c r="Q107" s="21">
        <f>IF(L107&gt;0,R107/L107,0)</f>
        <v>6.0668420549937103E-2</v>
      </c>
      <c r="R107" s="55">
        <f>R104+R105+R106</f>
        <v>2578.8792670000003</v>
      </c>
      <c r="S107" s="21">
        <f>IF(L107&gt;0,T107/L107,0)</f>
        <v>0.182004772280456</v>
      </c>
      <c r="T107" s="55">
        <f>T104+T105+T106</f>
        <v>7736.6169989999999</v>
      </c>
      <c r="U107" s="21">
        <f>IF(L107&gt;0,V107/L107,0)</f>
        <v>0.53832446181015847</v>
      </c>
      <c r="V107" s="55">
        <f>V104+V105+V106</f>
        <v>22882.972408000001</v>
      </c>
      <c r="W107" s="21">
        <f>IF(L107&gt;0,X107/L107,0)</f>
        <v>0.40999999999999992</v>
      </c>
      <c r="X107" s="55">
        <f>X104+X105+X106</f>
        <v>17428.185699999998</v>
      </c>
      <c r="Y107" s="56">
        <f>IF(L107&gt;0,Z107/L107,0)</f>
        <v>3.1733692266143342E-3</v>
      </c>
      <c r="Z107" s="57">
        <f>SUM(Z104:Z106)</f>
        <v>134.89284921000001</v>
      </c>
      <c r="AA107" s="63">
        <f>IF(L107&gt;0,(AA104*L104+AA105*L105+AA106*L106)/L107,0)</f>
        <v>3.035067325002935E-3</v>
      </c>
      <c r="AB107" s="56">
        <f>IF(J107&gt;0,(J104*AB104+J105*AB105+J106*AB106)/J107,0)</f>
        <v>2.5329711713271578E-4</v>
      </c>
      <c r="AC107" s="53">
        <f>SUM(AC104:AC106)</f>
        <v>10.76678856</v>
      </c>
      <c r="AD107" s="54">
        <f>IF(J107&gt;0,(J104*AD104+J105*AD105+J106*AD106)/J107,0)</f>
        <v>0.22709847199376676</v>
      </c>
      <c r="AE107" s="59">
        <f>SUM(AE104:AE106)</f>
        <v>132.91972279999999</v>
      </c>
      <c r="AF107" s="54">
        <f>IF(AND(Z107&gt;0),((Z104*AF104+Z105*AF105+Z106*AF106)/Z107),0)</f>
        <v>0.92120979435321593</v>
      </c>
      <c r="AG107" s="58">
        <f t="shared" si="3"/>
        <v>0.91759390665051888</v>
      </c>
      <c r="AH107" s="52">
        <f>SUM(AH104:AH106)</f>
        <v>642</v>
      </c>
      <c r="AI107" s="169">
        <f>SUM(AI104:AI106)</f>
        <v>643.60699999999997</v>
      </c>
      <c r="AJ107" s="177">
        <f>(AI107+AJ103)-AO107</f>
        <v>1447.889999999999</v>
      </c>
      <c r="AK107" s="21">
        <f>IF(AH107&gt;0,(AK104*AH104+AK105*AH105+AK106*AH106)/AH107,0)</f>
        <v>8.8333333333333319E-2</v>
      </c>
      <c r="AL107" s="54">
        <f>IF(J107&gt;0,(AL104*J104+AL105*J105+AL106*J106)/J107,0)</f>
        <v>0.22119955631547053</v>
      </c>
      <c r="AM107" s="59">
        <f>SUM(AM104:AM106)</f>
        <v>129.46631919999999</v>
      </c>
      <c r="AN107" s="70"/>
      <c r="AO107" s="57">
        <f>SUM(AO104:AO106)</f>
        <v>0</v>
      </c>
      <c r="AP107" s="124"/>
      <c r="AQ107" s="125">
        <f>AP106</f>
        <v>1262.7999999999988</v>
      </c>
      <c r="AR107" s="52">
        <f>SUM(AR104:AR106)</f>
        <v>0</v>
      </c>
      <c r="AS107" s="71"/>
      <c r="AT107" s="72"/>
      <c r="AU107" s="72"/>
      <c r="AV107" s="72"/>
      <c r="AW107" s="72"/>
    </row>
    <row r="108" spans="1:49" x14ac:dyDescent="0.2">
      <c r="A108" s="196">
        <v>27</v>
      </c>
      <c r="B108" s="23">
        <v>1</v>
      </c>
      <c r="C108" s="11" t="s">
        <v>49</v>
      </c>
      <c r="D108" s="12">
        <v>19306</v>
      </c>
      <c r="E108" s="12">
        <v>0</v>
      </c>
      <c r="F108" s="12">
        <v>16601</v>
      </c>
      <c r="G108" s="13">
        <v>0.5</v>
      </c>
      <c r="H108" s="13">
        <v>2.6</v>
      </c>
      <c r="I108" s="12">
        <v>17272</v>
      </c>
      <c r="J108" s="12">
        <v>14722</v>
      </c>
      <c r="K108" s="14">
        <v>8.7999999999999995E-2</v>
      </c>
      <c r="L108" s="25">
        <f>J108*(1-K108)</f>
        <v>13426.464</v>
      </c>
      <c r="M108" s="15">
        <v>0.77</v>
      </c>
      <c r="N108" s="26">
        <f>L108*M108</f>
        <v>10338.377280000001</v>
      </c>
      <c r="O108" s="14">
        <v>0.182</v>
      </c>
      <c r="P108" s="26">
        <f>L108*O108</f>
        <v>2443.6164479999998</v>
      </c>
      <c r="Q108" s="16">
        <v>4.8000000000000001E-2</v>
      </c>
      <c r="R108" s="26">
        <f>L108*Q108</f>
        <v>644.47027200000002</v>
      </c>
      <c r="S108" s="16">
        <v>0.17</v>
      </c>
      <c r="T108" s="26">
        <f>L108*S108</f>
        <v>2282.4988800000001</v>
      </c>
      <c r="U108" s="16">
        <v>0.55200000000000005</v>
      </c>
      <c r="V108" s="26">
        <f>L108*U108</f>
        <v>7411.4081280000009</v>
      </c>
      <c r="W108" s="16">
        <v>0.41</v>
      </c>
      <c r="X108" s="26">
        <f>W108*L108</f>
        <v>5504.8502399999998</v>
      </c>
      <c r="Y108" s="17">
        <v>3.1700000000000001E-3</v>
      </c>
      <c r="Z108" s="61">
        <f>L108*Y108</f>
        <v>42.56189088</v>
      </c>
      <c r="AA108" s="28">
        <f>IF(J108&gt;0,(AC108+AM108)/J108,0)</f>
        <v>3.0251006548023367E-3</v>
      </c>
      <c r="AB108" s="17">
        <v>2.5999999999999998E-4</v>
      </c>
      <c r="AC108" s="25">
        <f>AB108*L108</f>
        <v>3.4908806399999999</v>
      </c>
      <c r="AD108" s="141">
        <v>0.2213</v>
      </c>
      <c r="AE108" s="31">
        <f>AH108*(1-AK108)*AD108</f>
        <v>40.970596799999996</v>
      </c>
      <c r="AF108" s="29">
        <f>IF(AND(AD108&gt;0,AB108&gt;0,Y108&gt;0),((Y108-AB108)*AD108)/((AD108-AB108)*Y108),0)</f>
        <v>0.91906085485191336</v>
      </c>
      <c r="AG108" s="62">
        <f t="shared" si="3"/>
        <v>0.91512566571656762</v>
      </c>
      <c r="AH108" s="12">
        <v>203</v>
      </c>
      <c r="AI108" s="170">
        <v>203.756</v>
      </c>
      <c r="AJ108" s="174"/>
      <c r="AK108" s="14">
        <v>8.7999999999999995E-2</v>
      </c>
      <c r="AL108" s="15">
        <v>0.22170000000000001</v>
      </c>
      <c r="AM108" s="31">
        <f>AH108*(1-AK108)*AL108</f>
        <v>41.044651199999997</v>
      </c>
      <c r="AN108" s="19">
        <v>1.77</v>
      </c>
      <c r="AO108" s="19"/>
      <c r="AP108" s="119">
        <f>AP106+AH108-AO108</f>
        <v>1465.7999999999988</v>
      </c>
      <c r="AQ108" s="120"/>
      <c r="AR108" s="12"/>
      <c r="AS108" s="32"/>
      <c r="AT108" s="20"/>
      <c r="AU108" s="20"/>
      <c r="AV108" s="20"/>
      <c r="AW108" s="20"/>
    </row>
    <row r="109" spans="1:49" x14ac:dyDescent="0.2">
      <c r="A109" s="197"/>
      <c r="B109" s="34">
        <v>2</v>
      </c>
      <c r="C109" s="11" t="s">
        <v>50</v>
      </c>
      <c r="D109" s="35">
        <v>20550</v>
      </c>
      <c r="E109" s="44">
        <v>2</v>
      </c>
      <c r="F109" s="35">
        <v>16424</v>
      </c>
      <c r="G109" s="36">
        <v>0.8</v>
      </c>
      <c r="H109" s="38">
        <v>2.7</v>
      </c>
      <c r="I109" s="35">
        <v>17383</v>
      </c>
      <c r="J109" s="35">
        <v>15406</v>
      </c>
      <c r="K109" s="66">
        <v>8.7999999999999995E-2</v>
      </c>
      <c r="L109" s="38">
        <f>J109*(1-K109)</f>
        <v>14050.272000000001</v>
      </c>
      <c r="M109" s="39">
        <v>0.74099999999999999</v>
      </c>
      <c r="N109" s="26">
        <f>L109*M109</f>
        <v>10411.251552</v>
      </c>
      <c r="O109" s="37">
        <v>0.20599999999999999</v>
      </c>
      <c r="P109" s="26">
        <f>L109*O109</f>
        <v>2894.3560320000001</v>
      </c>
      <c r="Q109" s="40">
        <v>5.2999999999999999E-2</v>
      </c>
      <c r="R109" s="26">
        <f>L109*Q109</f>
        <v>744.66441600000007</v>
      </c>
      <c r="S109" s="40">
        <v>0.182</v>
      </c>
      <c r="T109" s="26">
        <f>L109*S109</f>
        <v>2557.149504</v>
      </c>
      <c r="U109" s="40">
        <v>0.54600000000000004</v>
      </c>
      <c r="V109" s="26">
        <f>L109*U109</f>
        <v>7671.4485120000008</v>
      </c>
      <c r="W109" s="40">
        <v>0.4</v>
      </c>
      <c r="X109" s="26">
        <f>W109*L109</f>
        <v>5620.1088000000009</v>
      </c>
      <c r="Y109" s="41">
        <v>3.2200000000000002E-3</v>
      </c>
      <c r="Z109" s="18">
        <f>L109*Y109</f>
        <v>45.241875840000006</v>
      </c>
      <c r="AA109" s="28">
        <f>IF(J109&gt;0,(AC109+AM109)/J109,0)</f>
        <v>3.0087481708425288E-3</v>
      </c>
      <c r="AB109" s="41">
        <v>2.5999999999999998E-4</v>
      </c>
      <c r="AC109" s="38">
        <f>AB109*L109</f>
        <v>3.6530707200000001</v>
      </c>
      <c r="AD109" s="29">
        <v>0.21279999999999999</v>
      </c>
      <c r="AE109" s="42">
        <f>AH109*(1-AK109)*AD109</f>
        <v>42.400825599999997</v>
      </c>
      <c r="AF109" s="29">
        <f>IF(AND(AD109&gt;0,AB109&gt;0,Y109&gt;0),((Y109-AB109)*AD109)/((AD109-AB109)*Y109),0)</f>
        <v>0.92037918182152922</v>
      </c>
      <c r="AG109" s="30">
        <f t="shared" si="3"/>
        <v>0.91469507949730389</v>
      </c>
      <c r="AH109" s="35">
        <v>218</v>
      </c>
      <c r="AI109" s="167">
        <v>218.386</v>
      </c>
      <c r="AJ109" s="175"/>
      <c r="AK109" s="66">
        <v>8.5999999999999993E-2</v>
      </c>
      <c r="AL109" s="67">
        <v>0.21429999999999999</v>
      </c>
      <c r="AM109" s="42">
        <f>AH109*(1-AK109)*AL109</f>
        <v>42.699703599999999</v>
      </c>
      <c r="AN109" s="18">
        <v>1.85</v>
      </c>
      <c r="AO109" s="18"/>
      <c r="AP109" s="122">
        <f>AP108+AH109-AO109</f>
        <v>1683.7999999999988</v>
      </c>
      <c r="AQ109" s="123"/>
      <c r="AR109" s="44"/>
      <c r="AS109" s="49"/>
      <c r="AT109" s="42"/>
      <c r="AU109" s="42"/>
      <c r="AV109" s="42"/>
      <c r="AW109" s="42"/>
    </row>
    <row r="110" spans="1:49" x14ac:dyDescent="0.2">
      <c r="A110" s="197"/>
      <c r="B110" s="34">
        <v>3</v>
      </c>
      <c r="C110" s="24" t="s">
        <v>58</v>
      </c>
      <c r="D110" s="44">
        <v>16874</v>
      </c>
      <c r="E110" s="44">
        <v>3</v>
      </c>
      <c r="F110" s="44">
        <v>16823</v>
      </c>
      <c r="G110" s="38">
        <v>0.3</v>
      </c>
      <c r="H110" s="38">
        <v>2.6</v>
      </c>
      <c r="I110" s="44">
        <v>17328</v>
      </c>
      <c r="J110" s="44">
        <v>15413</v>
      </c>
      <c r="K110" s="66">
        <v>8.8999999999999996E-2</v>
      </c>
      <c r="L110" s="38">
        <f>J110*(1-K110)</f>
        <v>14041.243</v>
      </c>
      <c r="M110" s="29">
        <v>0.76100000000000001</v>
      </c>
      <c r="N110" s="26">
        <f>L110*M110</f>
        <v>10685.385923</v>
      </c>
      <c r="O110" s="40">
        <v>0.183</v>
      </c>
      <c r="P110" s="26">
        <f>L110*O110</f>
        <v>2569.5474690000001</v>
      </c>
      <c r="Q110" s="40">
        <v>5.6000000000000001E-2</v>
      </c>
      <c r="R110" s="26">
        <f>L110*Q110</f>
        <v>786.30960800000003</v>
      </c>
      <c r="S110" s="40">
        <v>0.17399999999999999</v>
      </c>
      <c r="T110" s="26">
        <f>L110*S110</f>
        <v>2443.1762819999999</v>
      </c>
      <c r="U110" s="40">
        <v>0.55100000000000005</v>
      </c>
      <c r="V110" s="26">
        <f>L110*U110</f>
        <v>7736.7248930000005</v>
      </c>
      <c r="W110" s="40">
        <v>0.4</v>
      </c>
      <c r="X110" s="26">
        <f>W110*L110</f>
        <v>5616.4972000000007</v>
      </c>
      <c r="Y110" s="48">
        <v>3.2299999999999998E-3</v>
      </c>
      <c r="Z110" s="18">
        <f>L110*Y110</f>
        <v>45.353214889999997</v>
      </c>
      <c r="AA110" s="28">
        <f>IF(J110&gt;0,(AC110+AM110)/J110,0)</f>
        <v>3.0605793576850716E-3</v>
      </c>
      <c r="AB110" s="48">
        <v>2.7999999999999998E-4</v>
      </c>
      <c r="AC110" s="38">
        <f>AB110*L110</f>
        <v>3.9315480399999996</v>
      </c>
      <c r="AD110" s="29">
        <v>0.22170000000000001</v>
      </c>
      <c r="AE110" s="42">
        <f>AH110*(1-AK110)*AD110</f>
        <v>45.240988800000004</v>
      </c>
      <c r="AF110" s="29">
        <f>IF(AND(AD110&gt;0,AB110&gt;0,Y110&gt;0),((Y110-AB110)*AD110)/((AD110-AB110)*Y110),0)</f>
        <v>0.9144676368377147</v>
      </c>
      <c r="AG110" s="30">
        <f t="shared" si="3"/>
        <v>0.90971613218722114</v>
      </c>
      <c r="AH110" s="44">
        <v>224</v>
      </c>
      <c r="AI110" s="168">
        <v>224.74</v>
      </c>
      <c r="AJ110" s="176"/>
      <c r="AK110" s="66">
        <v>8.8999999999999996E-2</v>
      </c>
      <c r="AL110" s="67">
        <v>0.21190000000000001</v>
      </c>
      <c r="AM110" s="42">
        <f>AH110*(1-AK110)*AL110</f>
        <v>43.241161600000005</v>
      </c>
      <c r="AN110" s="18">
        <v>1.8</v>
      </c>
      <c r="AO110" s="18"/>
      <c r="AP110" s="122">
        <f>AP109+AH110-AO110</f>
        <v>1907.7999999999988</v>
      </c>
      <c r="AQ110" s="123"/>
      <c r="AR110" s="44"/>
      <c r="AS110" s="49"/>
      <c r="AT110" s="42"/>
      <c r="AU110" s="42"/>
      <c r="AV110" s="42"/>
      <c r="AW110" s="42"/>
    </row>
    <row r="111" spans="1:49" s="22" customFormat="1" ht="13.5" thickBot="1" x14ac:dyDescent="0.25">
      <c r="A111" s="198"/>
      <c r="B111" s="50" t="s">
        <v>38</v>
      </c>
      <c r="C111" s="51"/>
      <c r="D111" s="52">
        <f>SUM(D108:D110)</f>
        <v>56730</v>
      </c>
      <c r="E111" s="68"/>
      <c r="F111" s="52">
        <f>SUM(F108:F110)</f>
        <v>49848</v>
      </c>
      <c r="G111" s="53"/>
      <c r="H111" s="69"/>
      <c r="I111" s="52">
        <f>SUM(I108:I110)</f>
        <v>51983</v>
      </c>
      <c r="J111" s="52">
        <f>SUM(J108:J110)</f>
        <v>45541</v>
      </c>
      <c r="K111" s="21">
        <f>IF(J111&gt;0,(J108*K108+J109*K109+J110*K110)/J111,0)</f>
        <v>8.8338442282778151E-2</v>
      </c>
      <c r="L111" s="53">
        <f>L108+L109+L110</f>
        <v>41517.978999999999</v>
      </c>
      <c r="M111" s="54">
        <f>IF(L111&gt;0,N111/L111,0)</f>
        <v>0.75714221915763302</v>
      </c>
      <c r="N111" s="55">
        <f>N108+N109+N110</f>
        <v>31435.014755000004</v>
      </c>
      <c r="O111" s="21">
        <f>IF(L111&gt;0,P111/L111,0)</f>
        <v>0.19046013653506594</v>
      </c>
      <c r="P111" s="55">
        <f>P108+P109+P110</f>
        <v>7907.5199490000005</v>
      </c>
      <c r="Q111" s="21">
        <f>IF(L111&gt;0,R111/L111,0)</f>
        <v>5.2397644307301185E-2</v>
      </c>
      <c r="R111" s="55">
        <f>R108+R109+R110</f>
        <v>2175.4442960000001</v>
      </c>
      <c r="S111" s="21">
        <f>IF(L111&gt;0,T111/L111,0)</f>
        <v>0.17541375667635462</v>
      </c>
      <c r="T111" s="55">
        <f>T108+T109+T110</f>
        <v>7282.8246660000004</v>
      </c>
      <c r="U111" s="21">
        <f>IF(L111&gt;0,V111/L111,0)</f>
        <v>0.54963131835005752</v>
      </c>
      <c r="V111" s="55">
        <f>V108+V109+V110</f>
        <v>22819.581533000004</v>
      </c>
      <c r="W111" s="21">
        <f>IF(L111&gt;0,X111/L111,0)</f>
        <v>0.40323389151480621</v>
      </c>
      <c r="X111" s="55">
        <f>X108+X109+X110</f>
        <v>16741.456240000003</v>
      </c>
      <c r="Y111" s="56">
        <f>IF(L111&gt;0,Z111/L111,0)</f>
        <v>3.207212509308317E-3</v>
      </c>
      <c r="Z111" s="57">
        <f>SUM(Z108:Z110)</f>
        <v>133.15698161</v>
      </c>
      <c r="AA111" s="63">
        <f>IF(L111&gt;0,(AA108*L108+AA109*L109+AA110*L110)/L111,0)</f>
        <v>3.0315655224923163E-3</v>
      </c>
      <c r="AB111" s="56">
        <f>IF(J111&gt;0,(J108*AB108+J109*AB109+J110*AB110)/J111,0)</f>
        <v>2.6676884565556312E-4</v>
      </c>
      <c r="AC111" s="53">
        <f>SUM(AC108:AC110)</f>
        <v>11.0754994</v>
      </c>
      <c r="AD111" s="54">
        <f>IF(J111&gt;0,(J108*AD108+J109*AD109+J110*AD110)/J111,0)</f>
        <v>0.21855992402450539</v>
      </c>
      <c r="AE111" s="59">
        <f>SUM(AE108:AE110)</f>
        <v>128.6124112</v>
      </c>
      <c r="AF111" s="54">
        <f>IF(AND(Z111&gt;0),((Z108*AF108+Z109*AF109+Z110*AF110)/Z111),0)</f>
        <v>0.91794432594925213</v>
      </c>
      <c r="AG111" s="58">
        <f t="shared" si="3"/>
        <v>0.91313132430467492</v>
      </c>
      <c r="AH111" s="52">
        <f>SUM(AH108:AH110)</f>
        <v>645</v>
      </c>
      <c r="AI111" s="169">
        <f>SUM(AI108:AI110)</f>
        <v>646.88200000000006</v>
      </c>
      <c r="AJ111" s="177">
        <f>(AI111+AJ107)-AO111</f>
        <v>2094.771999999999</v>
      </c>
      <c r="AK111" s="21">
        <f>IF(AH111&gt;0,(AK108*AH108+AK109*AH109+AK110*AH110)/AH111,0)</f>
        <v>8.7671317829457363E-2</v>
      </c>
      <c r="AL111" s="54">
        <f>IF(J111&gt;0,(AL108*J108+AL109*J109+AL110*J110)/J111,0)</f>
        <v>0.21587993017281132</v>
      </c>
      <c r="AM111" s="59">
        <f>SUM(AM108:AM110)</f>
        <v>126.98551639999999</v>
      </c>
      <c r="AN111" s="70"/>
      <c r="AO111" s="57">
        <f>SUM(AO108:AO110)</f>
        <v>0</v>
      </c>
      <c r="AP111" s="124"/>
      <c r="AQ111" s="125">
        <f>AP110</f>
        <v>1907.7999999999988</v>
      </c>
      <c r="AR111" s="52">
        <f>SUM(AR108:AR110)</f>
        <v>0</v>
      </c>
      <c r="AS111" s="71"/>
      <c r="AT111" s="72"/>
      <c r="AU111" s="72"/>
      <c r="AV111" s="72"/>
      <c r="AW111" s="72"/>
    </row>
    <row r="112" spans="1:49" x14ac:dyDescent="0.2">
      <c r="A112" s="196">
        <v>28</v>
      </c>
      <c r="B112" s="23">
        <v>1</v>
      </c>
      <c r="C112" s="11" t="s">
        <v>49</v>
      </c>
      <c r="D112" s="12">
        <v>7041</v>
      </c>
      <c r="E112" s="12">
        <v>1</v>
      </c>
      <c r="F112" s="12">
        <v>7146</v>
      </c>
      <c r="G112" s="13">
        <v>0.6</v>
      </c>
      <c r="H112" s="13">
        <v>2.1</v>
      </c>
      <c r="I112" s="12">
        <v>7555</v>
      </c>
      <c r="J112" s="12">
        <v>15485</v>
      </c>
      <c r="K112" s="14">
        <v>0.09</v>
      </c>
      <c r="L112" s="25">
        <f>J112*(1-K112)</f>
        <v>14091.35</v>
      </c>
      <c r="M112" s="15">
        <v>0.83799999999999997</v>
      </c>
      <c r="N112" s="26">
        <f>L112*M112</f>
        <v>11808.551299999999</v>
      </c>
      <c r="O112" s="14">
        <v>0.128</v>
      </c>
      <c r="P112" s="26">
        <f>L112*O112</f>
        <v>1803.6928</v>
      </c>
      <c r="Q112" s="16">
        <v>3.4000000000000002E-2</v>
      </c>
      <c r="R112" s="26">
        <f>L112*Q112</f>
        <v>479.10590000000002</v>
      </c>
      <c r="S112" s="16">
        <v>0.186</v>
      </c>
      <c r="T112" s="26">
        <f>L112*S112</f>
        <v>2620.9911000000002</v>
      </c>
      <c r="U112" s="16">
        <v>0.54300000000000004</v>
      </c>
      <c r="V112" s="26">
        <f>L112*U112</f>
        <v>7651.6030500000006</v>
      </c>
      <c r="W112" s="16">
        <v>0.4</v>
      </c>
      <c r="X112" s="26">
        <f>W112*L112</f>
        <v>5636.5400000000009</v>
      </c>
      <c r="Y112" s="17">
        <v>3.2200000000000002E-3</v>
      </c>
      <c r="Z112" s="61">
        <f>L112*Y112</f>
        <v>45.374147000000001</v>
      </c>
      <c r="AA112" s="28">
        <f>IF(J112&gt;0,(AC112+AM112)/J112,0)</f>
        <v>3.1541257668711658E-3</v>
      </c>
      <c r="AB112" s="17">
        <v>2.9E-4</v>
      </c>
      <c r="AC112" s="25">
        <f>AB112*L112</f>
        <v>4.0864915000000002</v>
      </c>
      <c r="AD112" s="141">
        <v>0.22309999999999999</v>
      </c>
      <c r="AE112" s="31">
        <f>AH112*(1-AK112)*AD112</f>
        <v>46.034453999999997</v>
      </c>
      <c r="AF112" s="29">
        <f>IF(AND(AD112&gt;0,AB112&gt;0,Y112&gt;0),((Y112-AB112)*AD112)/((AD112-AB112)*Y112),0)</f>
        <v>0.91112222457314707</v>
      </c>
      <c r="AG112" s="62">
        <f t="shared" si="3"/>
        <v>0.90927264919185102</v>
      </c>
      <c r="AH112" s="12">
        <v>228</v>
      </c>
      <c r="AI112" s="170">
        <v>227.827</v>
      </c>
      <c r="AJ112" s="174"/>
      <c r="AK112" s="14">
        <v>9.5000000000000001E-2</v>
      </c>
      <c r="AL112" s="15">
        <v>0.21690000000000001</v>
      </c>
      <c r="AM112" s="31">
        <f>AH112*(1-AK112)*AL112</f>
        <v>44.755146000000003</v>
      </c>
      <c r="AN112" s="19">
        <v>1.81</v>
      </c>
      <c r="AO112" s="19">
        <v>1062</v>
      </c>
      <c r="AP112" s="119">
        <f>AP110+AH112-AO112</f>
        <v>1073.7999999999988</v>
      </c>
      <c r="AQ112" s="120"/>
      <c r="AR112" s="12"/>
      <c r="AS112" s="32"/>
      <c r="AT112" s="20"/>
      <c r="AU112" s="20"/>
      <c r="AV112" s="20"/>
      <c r="AW112" s="20"/>
    </row>
    <row r="113" spans="1:49" x14ac:dyDescent="0.2">
      <c r="A113" s="197"/>
      <c r="B113" s="34">
        <v>2</v>
      </c>
      <c r="C113" s="11" t="s">
        <v>54</v>
      </c>
      <c r="D113" s="35">
        <v>20679</v>
      </c>
      <c r="E113" s="35">
        <v>1</v>
      </c>
      <c r="F113" s="35">
        <v>14988</v>
      </c>
      <c r="G113" s="36">
        <v>0.4</v>
      </c>
      <c r="H113" s="36">
        <v>3.3</v>
      </c>
      <c r="I113" s="35">
        <v>15664</v>
      </c>
      <c r="J113" s="35">
        <v>15517</v>
      </c>
      <c r="K113" s="37">
        <v>0.08</v>
      </c>
      <c r="L113" s="38">
        <f>J113*(1-K113)</f>
        <v>14275.640000000001</v>
      </c>
      <c r="M113" s="39">
        <v>0.84299999999999997</v>
      </c>
      <c r="N113" s="26">
        <f>L113*M113</f>
        <v>12034.364520000001</v>
      </c>
      <c r="O113" s="37">
        <v>0.11700000000000001</v>
      </c>
      <c r="P113" s="26">
        <f>L113*O113</f>
        <v>1670.2498800000003</v>
      </c>
      <c r="Q113" s="40">
        <v>0.04</v>
      </c>
      <c r="R113" s="26">
        <f>L113*Q113</f>
        <v>571.02560000000005</v>
      </c>
      <c r="S113" s="40">
        <v>0.19</v>
      </c>
      <c r="T113" s="26">
        <f>L113*S113</f>
        <v>2712.3716000000004</v>
      </c>
      <c r="U113" s="40">
        <v>0.53600000000000003</v>
      </c>
      <c r="V113" s="26">
        <f>L113*U113</f>
        <v>7651.7430400000012</v>
      </c>
      <c r="W113" s="40">
        <v>0.41</v>
      </c>
      <c r="X113" s="26">
        <f>W113*L113</f>
        <v>5853.0124000000005</v>
      </c>
      <c r="Y113" s="41">
        <v>3.2399999999999998E-3</v>
      </c>
      <c r="Z113" s="18">
        <f>L113*Y113</f>
        <v>46.2530736</v>
      </c>
      <c r="AA113" s="28">
        <f>IF(J113&gt;0,(AC113+AM113)/J113,0)</f>
        <v>2.9334107366114585E-3</v>
      </c>
      <c r="AB113" s="41">
        <v>3.2000000000000003E-4</v>
      </c>
      <c r="AC113" s="38">
        <f>AB113*L113</f>
        <v>4.5682048000000011</v>
      </c>
      <c r="AD113" s="29">
        <v>0.21840000000000001</v>
      </c>
      <c r="AE113" s="42">
        <f>AH113*(1-AK113)*AD113</f>
        <v>42.027148800000006</v>
      </c>
      <c r="AF113" s="29">
        <f>IF(AND(AD113&gt;0,AB113&gt;0,Y113&gt;0),((Y113-AB113)*AD113)/((AD113-AB113)*Y113),0)</f>
        <v>0.90255699573381154</v>
      </c>
      <c r="AG113" s="30">
        <f t="shared" si="3"/>
        <v>0.89225370436121965</v>
      </c>
      <c r="AH113" s="35">
        <v>211</v>
      </c>
      <c r="AI113" s="167">
        <v>211.84</v>
      </c>
      <c r="AJ113" s="175"/>
      <c r="AK113" s="66">
        <v>8.7999999999999995E-2</v>
      </c>
      <c r="AL113" s="67">
        <v>0.21279999999999999</v>
      </c>
      <c r="AM113" s="42">
        <f>AH113*(1-AK113)*AL113</f>
        <v>40.949529599999998</v>
      </c>
      <c r="AN113" s="18">
        <v>1.85</v>
      </c>
      <c r="AO113" s="18"/>
      <c r="AP113" s="122">
        <f>AP112+AH113-AO113</f>
        <v>1284.7999999999988</v>
      </c>
      <c r="AQ113" s="123"/>
      <c r="AR113" s="44"/>
      <c r="AS113" s="49"/>
      <c r="AT113" s="42"/>
      <c r="AU113" s="42"/>
      <c r="AV113" s="42"/>
      <c r="AW113" s="42"/>
    </row>
    <row r="114" spans="1:49" x14ac:dyDescent="0.2">
      <c r="A114" s="197"/>
      <c r="B114" s="34">
        <v>3</v>
      </c>
      <c r="C114" s="24" t="s">
        <v>58</v>
      </c>
      <c r="D114" s="44">
        <v>15566</v>
      </c>
      <c r="E114" s="44">
        <v>1</v>
      </c>
      <c r="F114" s="44">
        <v>15675</v>
      </c>
      <c r="G114" s="38">
        <v>0.6</v>
      </c>
      <c r="H114" s="38">
        <v>2.9</v>
      </c>
      <c r="I114" s="44">
        <v>16419</v>
      </c>
      <c r="J114" s="44">
        <v>14772</v>
      </c>
      <c r="K114" s="40">
        <v>8.3000000000000004E-2</v>
      </c>
      <c r="L114" s="38">
        <f>J114*(1-K114)</f>
        <v>13545.924000000001</v>
      </c>
      <c r="M114" s="29">
        <v>0.59599999999999997</v>
      </c>
      <c r="N114" s="26">
        <f>L114*M114</f>
        <v>8073.3707039999999</v>
      </c>
      <c r="O114" s="40">
        <v>0.17100000000000001</v>
      </c>
      <c r="P114" s="26">
        <f>L114*O114</f>
        <v>2316.3530040000005</v>
      </c>
      <c r="Q114" s="40">
        <v>0.23300000000000001</v>
      </c>
      <c r="R114" s="26">
        <f>L114*Q114</f>
        <v>3156.2002920000004</v>
      </c>
      <c r="S114" s="40">
        <v>0.20699999999999999</v>
      </c>
      <c r="T114" s="26">
        <f>L114*S114</f>
        <v>2804.0062680000001</v>
      </c>
      <c r="U114" s="40">
        <v>0.52300000000000002</v>
      </c>
      <c r="V114" s="26">
        <f>L114*U114</f>
        <v>7084.5182520000008</v>
      </c>
      <c r="W114" s="40">
        <v>0.4</v>
      </c>
      <c r="X114" s="26">
        <f>W114*L114</f>
        <v>5418.3696000000009</v>
      </c>
      <c r="Y114" s="48">
        <v>3.2000000000000002E-3</v>
      </c>
      <c r="Z114" s="18">
        <f>L114*Y114</f>
        <v>43.346956800000008</v>
      </c>
      <c r="AA114" s="28">
        <f>IF(J114&gt;0,(AC114+AM114)/J114,0)</f>
        <v>3.070146149471974E-3</v>
      </c>
      <c r="AB114" s="48">
        <v>3.3E-4</v>
      </c>
      <c r="AC114" s="38">
        <f>AB114*L114</f>
        <v>4.4701549200000006</v>
      </c>
      <c r="AD114" s="29">
        <v>0.2019</v>
      </c>
      <c r="AE114" s="42">
        <f>AH114*(1-AK114)*AD114</f>
        <v>39.971354399999996</v>
      </c>
      <c r="AF114" s="29">
        <f>IF(AND(AD114&gt;0,AB114&gt;0,Y114&gt;0),((Y114-AB114)*AD114)/((AD114-AB114)*Y114),0)</f>
        <v>0.89834331745795515</v>
      </c>
      <c r="AG114" s="30">
        <f t="shared" si="3"/>
        <v>0.89394183563356566</v>
      </c>
      <c r="AH114" s="44">
        <v>219</v>
      </c>
      <c r="AI114" s="168">
        <v>219.81</v>
      </c>
      <c r="AJ114" s="176"/>
      <c r="AK114" s="66">
        <v>9.6000000000000002E-2</v>
      </c>
      <c r="AL114" s="67">
        <v>0.20649999999999999</v>
      </c>
      <c r="AM114" s="42">
        <f>AH114*(1-AK114)*AL114</f>
        <v>40.882044</v>
      </c>
      <c r="AN114" s="18">
        <v>1.8</v>
      </c>
      <c r="AO114" s="18"/>
      <c r="AP114" s="122">
        <f>AP113+AH114-AO114</f>
        <v>1503.7999999999988</v>
      </c>
      <c r="AQ114" s="123"/>
      <c r="AR114" s="44"/>
      <c r="AS114" s="49"/>
      <c r="AT114" s="42"/>
      <c r="AU114" s="42"/>
      <c r="AV114" s="42"/>
      <c r="AW114" s="42"/>
    </row>
    <row r="115" spans="1:49" s="22" customFormat="1" ht="13.5" thickBot="1" x14ac:dyDescent="0.25">
      <c r="A115" s="198"/>
      <c r="B115" s="50" t="s">
        <v>38</v>
      </c>
      <c r="C115" s="51"/>
      <c r="D115" s="52">
        <f>SUM(D112:D114)</f>
        <v>43286</v>
      </c>
      <c r="E115" s="68"/>
      <c r="F115" s="52">
        <f>SUM(F112:F114)</f>
        <v>37809</v>
      </c>
      <c r="G115" s="53"/>
      <c r="H115" s="69"/>
      <c r="I115" s="52">
        <f>SUM(I112:I114)</f>
        <v>39638</v>
      </c>
      <c r="J115" s="52">
        <f>SUM(J112:J114)</f>
        <v>45774</v>
      </c>
      <c r="K115" s="21">
        <f>IF(J115&gt;0,(J112*K112+J113*K113+J114*K114)/J115,0)</f>
        <v>8.4351072661336138E-2</v>
      </c>
      <c r="L115" s="53">
        <f>L112+L113+L114</f>
        <v>41912.914000000004</v>
      </c>
      <c r="M115" s="54">
        <f>IF(L115&gt;0,N115/L115,0)</f>
        <v>0.76149051635970721</v>
      </c>
      <c r="N115" s="55">
        <f>N112+N113+N114</f>
        <v>31916.286524000003</v>
      </c>
      <c r="O115" s="21">
        <f>IF(L115&gt;0,P115/L115,0)</f>
        <v>0.13815063500476249</v>
      </c>
      <c r="P115" s="55">
        <f>P112+P113+P114</f>
        <v>5790.2956840000006</v>
      </c>
      <c r="Q115" s="21">
        <f>IF(L115&gt;0,R115/L115,0)</f>
        <v>0.10035884863553034</v>
      </c>
      <c r="R115" s="55">
        <f>R112+R113+R114</f>
        <v>4206.3317920000009</v>
      </c>
      <c r="S115" s="21">
        <f>IF(L115&gt;0,T115/L115,0)</f>
        <v>0.19414944444091861</v>
      </c>
      <c r="T115" s="55">
        <f>T112+T113+T114</f>
        <v>8137.3689680000007</v>
      </c>
      <c r="U115" s="21">
        <f>IF(L115&gt;0,V115/L115,0)</f>
        <v>0.53415194042580771</v>
      </c>
      <c r="V115" s="55">
        <f>V112+V113+V114</f>
        <v>22387.864342000004</v>
      </c>
      <c r="W115" s="21">
        <f>IF(L115&gt;0,X115/L115,0)</f>
        <v>0.40340602421487565</v>
      </c>
      <c r="X115" s="55">
        <f>X112+X113+X114</f>
        <v>16907.922000000002</v>
      </c>
      <c r="Y115" s="56">
        <f>IF(L115&gt;0,Z115/L115,0)</f>
        <v>3.2203482058059717E-3</v>
      </c>
      <c r="Z115" s="57">
        <f>SUM(Z112:Z114)</f>
        <v>134.9741774</v>
      </c>
      <c r="AA115" s="63">
        <f>IF(L115&gt;0,(AA112*L112+AA113*L113+AA114*L114)/L115,0)</f>
        <v>3.0518081415823292E-3</v>
      </c>
      <c r="AB115" s="56">
        <f>IF(J115&gt;0,(J112*AB112+J113*AB113+J114*AB114)/J115,0)</f>
        <v>3.1307838510945079E-4</v>
      </c>
      <c r="AC115" s="53">
        <f>SUM(AC112:AC114)</f>
        <v>13.124851220000002</v>
      </c>
      <c r="AD115" s="54">
        <f>IF(J115&gt;0,(J112*AD112+J113*AD113+J114*AD114)/J115,0)</f>
        <v>0.21466516144536199</v>
      </c>
      <c r="AE115" s="59">
        <f>SUM(AE112:AE114)</f>
        <v>128.0329572</v>
      </c>
      <c r="AF115" s="54">
        <f>IF(AND(Z115&gt;0),((Z112*AF112+Z113*AF113+Z114*AF114)/Z115),0)</f>
        <v>0.90408313818727915</v>
      </c>
      <c r="AG115" s="58">
        <f t="shared" si="3"/>
        <v>0.89873844720491791</v>
      </c>
      <c r="AH115" s="52">
        <f>SUM(AH112:AH114)</f>
        <v>658</v>
      </c>
      <c r="AI115" s="169">
        <f>SUM(AI112:AI114)</f>
        <v>659.47700000000009</v>
      </c>
      <c r="AJ115" s="177">
        <f>(AI115+AJ111)-AO115</f>
        <v>1692.2489999999989</v>
      </c>
      <c r="AK115" s="21">
        <f>IF(AH115&gt;0,(AK112*AH112+AK113*AH113+AK114*AH114)/AH115,0)</f>
        <v>9.3088145896656524E-2</v>
      </c>
      <c r="AL115" s="54">
        <f>IF(J115&gt;0,(AL112*J112+AL113*J113+AL114*J114)/J115,0)</f>
        <v>0.21215388867042423</v>
      </c>
      <c r="AM115" s="59">
        <f>SUM(AM112:AM114)</f>
        <v>126.58671960000001</v>
      </c>
      <c r="AN115" s="70"/>
      <c r="AO115" s="57">
        <f>SUM(AO112:AO114)</f>
        <v>1062</v>
      </c>
      <c r="AP115" s="124"/>
      <c r="AQ115" s="125">
        <f>AP114</f>
        <v>1503.7999999999988</v>
      </c>
      <c r="AR115" s="52">
        <f>SUM(AR112:AR114)</f>
        <v>0</v>
      </c>
      <c r="AS115" s="71"/>
      <c r="AT115" s="72"/>
      <c r="AU115" s="72"/>
      <c r="AV115" s="72"/>
      <c r="AW115" s="72"/>
    </row>
    <row r="116" spans="1:49" x14ac:dyDescent="0.2">
      <c r="A116" s="197">
        <v>29</v>
      </c>
      <c r="B116" s="34">
        <v>1</v>
      </c>
      <c r="C116" s="11" t="s">
        <v>49</v>
      </c>
      <c r="D116" s="12">
        <v>3000</v>
      </c>
      <c r="E116" s="73">
        <v>1</v>
      </c>
      <c r="F116" s="12">
        <v>10480</v>
      </c>
      <c r="G116" s="74">
        <v>0.9</v>
      </c>
      <c r="H116" s="74">
        <v>2.9</v>
      </c>
      <c r="I116" s="12">
        <v>11414</v>
      </c>
      <c r="J116" s="12">
        <v>14969</v>
      </c>
      <c r="K116" s="14">
        <v>8.4000000000000005E-2</v>
      </c>
      <c r="L116" s="25">
        <f t="shared" ref="L116:L126" si="4">J116*(1-K116)</f>
        <v>13711.604000000001</v>
      </c>
      <c r="M116" s="15">
        <v>0.58799999999999997</v>
      </c>
      <c r="N116" s="26">
        <f>L116*M116</f>
        <v>8062.4231520000003</v>
      </c>
      <c r="O116" s="14">
        <v>0.13</v>
      </c>
      <c r="P116" s="26">
        <f>L116*O116</f>
        <v>1782.5085200000003</v>
      </c>
      <c r="Q116" s="16">
        <v>0.28199999999999997</v>
      </c>
      <c r="R116" s="26">
        <f>L116*Q116</f>
        <v>3866.6723280000001</v>
      </c>
      <c r="S116" s="16">
        <v>0.193</v>
      </c>
      <c r="T116" s="26">
        <f>L116*S116</f>
        <v>2646.3395720000003</v>
      </c>
      <c r="U116" s="16">
        <v>0.53700000000000003</v>
      </c>
      <c r="V116" s="26">
        <f>L116*U116</f>
        <v>7363.1313480000008</v>
      </c>
      <c r="W116" s="16">
        <v>0.4</v>
      </c>
      <c r="X116" s="26">
        <f>W116*L116</f>
        <v>5484.6416000000008</v>
      </c>
      <c r="Y116" s="17">
        <v>3.13E-3</v>
      </c>
      <c r="Z116" s="61">
        <f>L116*Y116</f>
        <v>42.917320520000004</v>
      </c>
      <c r="AA116" s="28">
        <f>IF(J116&gt;0,(AC116+AM116)/J116,0)</f>
        <v>2.7890906005745212E-3</v>
      </c>
      <c r="AB116" s="17">
        <v>2.9999999999999997E-4</v>
      </c>
      <c r="AC116" s="25">
        <f>AB116*L116</f>
        <v>4.1134811999999998</v>
      </c>
      <c r="AD116" s="141">
        <v>0.2273</v>
      </c>
      <c r="AE116" s="31">
        <f>AH116*(1-AK116)*AD116</f>
        <v>39.386544000000001</v>
      </c>
      <c r="AF116" s="29">
        <f>IF(AND(AD116&gt;0,AB116&gt;0,Y116&gt;0),((Y116-AB116)*AD116)/((AD116-AB116)*Y116),0)</f>
        <v>0.90534827096029602</v>
      </c>
      <c r="AG116" s="62">
        <f t="shared" si="3"/>
        <v>0.89367241266730835</v>
      </c>
      <c r="AH116" s="12">
        <v>190</v>
      </c>
      <c r="AI116" s="170">
        <v>190.68</v>
      </c>
      <c r="AJ116" s="174"/>
      <c r="AK116" s="14">
        <v>8.7999999999999995E-2</v>
      </c>
      <c r="AL116" s="15">
        <v>0.2172</v>
      </c>
      <c r="AM116" s="31">
        <f>AH116*(1-AK116)*AL116</f>
        <v>37.636416000000004</v>
      </c>
      <c r="AN116" s="75">
        <v>1.76</v>
      </c>
      <c r="AO116" s="75">
        <v>1061.8399999999999</v>
      </c>
      <c r="AP116" s="119">
        <f>AP114+AH116-AO116</f>
        <v>631.9599999999989</v>
      </c>
      <c r="AQ116" s="126"/>
      <c r="AR116" s="12"/>
      <c r="AS116" s="76"/>
      <c r="AT116" s="77"/>
      <c r="AU116" s="77"/>
      <c r="AV116" s="77"/>
      <c r="AW116" s="77"/>
    </row>
    <row r="117" spans="1:49" x14ac:dyDescent="0.2">
      <c r="A117" s="197"/>
      <c r="B117" s="34">
        <v>2</v>
      </c>
      <c r="C117" s="11" t="s">
        <v>54</v>
      </c>
      <c r="D117" s="73">
        <v>20455</v>
      </c>
      <c r="E117" s="44">
        <v>3</v>
      </c>
      <c r="F117" s="35">
        <v>14284</v>
      </c>
      <c r="G117" s="36">
        <v>0.6</v>
      </c>
      <c r="H117" s="38">
        <v>3.4</v>
      </c>
      <c r="I117" s="35">
        <v>15067</v>
      </c>
      <c r="J117" s="35">
        <v>15088</v>
      </c>
      <c r="K117" s="66">
        <v>8.4000000000000005E-2</v>
      </c>
      <c r="L117" s="38">
        <f t="shared" si="4"/>
        <v>13820.608</v>
      </c>
      <c r="M117" s="39">
        <v>0.72199999999999998</v>
      </c>
      <c r="N117" s="26">
        <f>L117*M117</f>
        <v>9978.4789760000003</v>
      </c>
      <c r="O117" s="37">
        <v>0.16200000000000001</v>
      </c>
      <c r="P117" s="26">
        <f>L117*O117</f>
        <v>2238.9384960000002</v>
      </c>
      <c r="Q117" s="40">
        <v>0.11600000000000001</v>
      </c>
      <c r="R117" s="26">
        <f>L117*Q117</f>
        <v>1603.1905280000001</v>
      </c>
      <c r="S117" s="40">
        <v>0.20799999999999999</v>
      </c>
      <c r="T117" s="26">
        <f>L117*S117</f>
        <v>2874.6864639999999</v>
      </c>
      <c r="U117" s="40">
        <v>0.52</v>
      </c>
      <c r="V117" s="26">
        <f>L117*U117</f>
        <v>7186.7161599999999</v>
      </c>
      <c r="W117" s="40">
        <v>0.41</v>
      </c>
      <c r="X117" s="26">
        <f>W117*L117</f>
        <v>5666.4492799999998</v>
      </c>
      <c r="Y117" s="41">
        <v>3.13E-3</v>
      </c>
      <c r="Z117" s="18">
        <f>L117*Y117</f>
        <v>43.258503040000001</v>
      </c>
      <c r="AA117" s="28">
        <f>IF(J117&gt;0,(AC117+AM117)/J117,0)</f>
        <v>2.9635146195652181E-3</v>
      </c>
      <c r="AB117" s="41">
        <v>2.5999999999999998E-4</v>
      </c>
      <c r="AC117" s="38">
        <f>AB117*L117</f>
        <v>3.5933580799999998</v>
      </c>
      <c r="AD117" s="29">
        <v>0.22559999999999999</v>
      </c>
      <c r="AE117" s="42">
        <f>AH117*(1-AK117)*AD117</f>
        <v>42.224424000000006</v>
      </c>
      <c r="AF117" s="29">
        <f>IF(AND(AD117&gt;0,AB117&gt;0,Y117&gt;0),((Y117-AB117)*AD117)/((AD117-AB117)*Y117),0)</f>
        <v>0.91799087555588721</v>
      </c>
      <c r="AG117" s="30">
        <f t="shared" si="3"/>
        <v>0.91334721889653359</v>
      </c>
      <c r="AH117" s="35">
        <v>205</v>
      </c>
      <c r="AI117" s="167">
        <v>205</v>
      </c>
      <c r="AJ117" s="175"/>
      <c r="AK117" s="66">
        <v>8.6999999999999994E-2</v>
      </c>
      <c r="AL117" s="67">
        <v>0.21970000000000001</v>
      </c>
      <c r="AM117" s="42">
        <f>AH117*(1-AK117)*AL117</f>
        <v>41.120150500000008</v>
      </c>
      <c r="AN117" s="18">
        <v>1.75</v>
      </c>
      <c r="AO117" s="18"/>
      <c r="AP117" s="122">
        <f>AP116+AH117-AO117</f>
        <v>836.9599999999989</v>
      </c>
      <c r="AQ117" s="123"/>
      <c r="AR117" s="44"/>
      <c r="AS117" s="49"/>
      <c r="AT117" s="42"/>
      <c r="AU117" s="42"/>
      <c r="AV117" s="42"/>
      <c r="AW117" s="42"/>
    </row>
    <row r="118" spans="1:49" x14ac:dyDescent="0.2">
      <c r="A118" s="197"/>
      <c r="B118" s="34">
        <v>3</v>
      </c>
      <c r="C118" s="11" t="s">
        <v>53</v>
      </c>
      <c r="D118" s="73">
        <v>18500</v>
      </c>
      <c r="E118" s="44">
        <v>3</v>
      </c>
      <c r="F118" s="44">
        <v>18797</v>
      </c>
      <c r="G118" s="38">
        <v>0.4</v>
      </c>
      <c r="H118" s="38">
        <v>2.7</v>
      </c>
      <c r="I118" s="44">
        <v>19855</v>
      </c>
      <c r="J118" s="44">
        <v>15091</v>
      </c>
      <c r="K118" s="66">
        <v>8.2000000000000003E-2</v>
      </c>
      <c r="L118" s="38">
        <f t="shared" si="4"/>
        <v>13853.538</v>
      </c>
      <c r="M118" s="29">
        <v>0.71</v>
      </c>
      <c r="N118" s="26">
        <f>L118*M118</f>
        <v>9836.0119799999993</v>
      </c>
      <c r="O118" s="40">
        <v>0.23699999999999999</v>
      </c>
      <c r="P118" s="26">
        <f>L118*O118</f>
        <v>3283.2885059999999</v>
      </c>
      <c r="Q118" s="40">
        <v>5.2999999999999999E-2</v>
      </c>
      <c r="R118" s="26">
        <f>L118*Q118</f>
        <v>734.23751400000003</v>
      </c>
      <c r="S118" s="40">
        <v>0.215</v>
      </c>
      <c r="T118" s="26">
        <f>L118*S118</f>
        <v>2978.5106700000001</v>
      </c>
      <c r="U118" s="40">
        <v>0.499</v>
      </c>
      <c r="V118" s="26">
        <f>L118*U118</f>
        <v>6912.9154619999999</v>
      </c>
      <c r="W118" s="40">
        <v>0.41</v>
      </c>
      <c r="X118" s="26">
        <f>W118*L118</f>
        <v>5679.9505799999997</v>
      </c>
      <c r="Y118" s="48">
        <v>3.2100000000000002E-3</v>
      </c>
      <c r="Z118" s="18">
        <f>L118*Y118</f>
        <v>44.469856980000003</v>
      </c>
      <c r="AA118" s="28">
        <f>IF(J118&gt;0,(AC118+AM118)/J118,0)</f>
        <v>3.199853213173415E-3</v>
      </c>
      <c r="AB118" s="48">
        <v>2.7999999999999998E-4</v>
      </c>
      <c r="AC118" s="38">
        <f>AB118*L118</f>
        <v>3.8789906399999996</v>
      </c>
      <c r="AD118" s="29">
        <v>0.2238</v>
      </c>
      <c r="AE118" s="42">
        <f>AH118*(1-AK118)*AD118</f>
        <v>45.4040964</v>
      </c>
      <c r="AF118" s="29">
        <f>IF(AND(AD118&gt;0,AB118&gt;0,Y118&gt;0),((Y118-AB118)*AD118)/((AD118-AB118)*Y118),0)</f>
        <v>0.91391600157881714</v>
      </c>
      <c r="AG118" s="30">
        <f t="shared" si="3"/>
        <v>0.91366467551122899</v>
      </c>
      <c r="AH118" s="44">
        <v>221</v>
      </c>
      <c r="AI118" s="168">
        <v>221.042</v>
      </c>
      <c r="AJ118" s="176"/>
      <c r="AK118" s="66">
        <v>8.2000000000000003E-2</v>
      </c>
      <c r="AL118" s="67">
        <v>0.21890000000000001</v>
      </c>
      <c r="AM118" s="42">
        <f>AH118*(1-AK118)*AL118</f>
        <v>44.409994200000007</v>
      </c>
      <c r="AN118" s="18">
        <v>1.75</v>
      </c>
      <c r="AO118" s="18"/>
      <c r="AP118" s="122">
        <f>AP117+AH118-AO118</f>
        <v>1057.9599999999989</v>
      </c>
      <c r="AQ118" s="123"/>
      <c r="AR118" s="44"/>
      <c r="AS118" s="49"/>
      <c r="AT118" s="42"/>
      <c r="AU118" s="42"/>
      <c r="AV118" s="42"/>
      <c r="AW118" s="42"/>
    </row>
    <row r="119" spans="1:49" s="22" customFormat="1" ht="13.5" thickBot="1" x14ac:dyDescent="0.25">
      <c r="A119" s="198"/>
      <c r="B119" s="50" t="s">
        <v>38</v>
      </c>
      <c r="C119" s="51"/>
      <c r="D119" s="52">
        <f>SUM(D116:D118)</f>
        <v>41955</v>
      </c>
      <c r="E119" s="68"/>
      <c r="F119" s="52">
        <f>SUM(F116:F118)</f>
        <v>43561</v>
      </c>
      <c r="G119" s="53"/>
      <c r="H119" s="69"/>
      <c r="I119" s="52">
        <f>SUM(I116:I118)</f>
        <v>46336</v>
      </c>
      <c r="J119" s="52">
        <f>SUM(J116:J118)</f>
        <v>45148</v>
      </c>
      <c r="K119" s="21">
        <f>IF(J119&gt;0,(J116*K116+J117*K117+J118*K118)/J119,0)</f>
        <v>8.333148755205104E-2</v>
      </c>
      <c r="L119" s="53">
        <f>L116+L117+L118</f>
        <v>41385.75</v>
      </c>
      <c r="M119" s="54">
        <f>IF(L119&gt;0,N119/L119,0)</f>
        <v>0.67358726392538493</v>
      </c>
      <c r="N119" s="55">
        <f>N116+N117+N118</f>
        <v>27876.914108000001</v>
      </c>
      <c r="O119" s="21">
        <f>IF(L119&gt;0,P119/L119,0)</f>
        <v>0.17650364006934757</v>
      </c>
      <c r="P119" s="55">
        <f>P116+P117+P118</f>
        <v>7304.7355220000009</v>
      </c>
      <c r="Q119" s="21">
        <f>IF(L119&gt;0,R119/L119,0)</f>
        <v>0.14990909600526753</v>
      </c>
      <c r="R119" s="55">
        <f>R116+R117+R118</f>
        <v>6204.1003700000001</v>
      </c>
      <c r="S119" s="21">
        <f>IF(L119&gt;0,T119/L119,0)</f>
        <v>0.20537350914263969</v>
      </c>
      <c r="T119" s="55">
        <f>T116+T117+T118</f>
        <v>8499.5367060000008</v>
      </c>
      <c r="U119" s="21">
        <f>IF(L119&gt;0,V119/L119,0)</f>
        <v>0.51860273089167164</v>
      </c>
      <c r="V119" s="55">
        <f>V116+V117+V118</f>
        <v>21462.76297</v>
      </c>
      <c r="W119" s="21">
        <f>IF(L119&gt;0,X119/L119,0)</f>
        <v>0.40668687797128239</v>
      </c>
      <c r="X119" s="55">
        <f>X116+X117+X118</f>
        <v>16831.04146</v>
      </c>
      <c r="Y119" s="56">
        <f>IF(L119&gt;0,Z119/L119,0)</f>
        <v>3.156779339265327E-3</v>
      </c>
      <c r="Z119" s="57">
        <f>SUM(Z116:Z118)</f>
        <v>130.64568054</v>
      </c>
      <c r="AA119" s="63">
        <f>IF(L119&gt;0,(AA116*L116+AA117*L117+AA118*L118)/L119,0)</f>
        <v>2.984838205846216E-3</v>
      </c>
      <c r="AB119" s="56">
        <f>IF(J119&gt;0,(J116*AB116+J117*AB117+J118*AB118)/J119,0)</f>
        <v>2.7994728448657748E-4</v>
      </c>
      <c r="AC119" s="53">
        <f>SUM(AC116:AC118)</f>
        <v>11.585829919999998</v>
      </c>
      <c r="AD119" s="54">
        <f>IF(J119&gt;0,(J116*AD116+J117*AD117+J118*AD118)/J119,0)</f>
        <v>0.22556198059714716</v>
      </c>
      <c r="AE119" s="59">
        <f>SUM(AE116:AE118)</f>
        <v>127.01506440000001</v>
      </c>
      <c r="AF119" s="54">
        <f>IF(AND(Z119&gt;0),((Z116*AF116+Z117*AF117+Z118*AF118)/Z119),0)</f>
        <v>0.91245073237153729</v>
      </c>
      <c r="AG119" s="58">
        <f t="shared" si="3"/>
        <v>0.90737222632500303</v>
      </c>
      <c r="AH119" s="52">
        <f>SUM(AH116:AH118)</f>
        <v>616</v>
      </c>
      <c r="AI119" s="169">
        <f>SUM(AI116:AI118)</f>
        <v>616.72199999999998</v>
      </c>
      <c r="AJ119" s="177">
        <f>(AI119+AJ115)-AO119</f>
        <v>1247.1309999999987</v>
      </c>
      <c r="AK119" s="21">
        <f>IF(AH119&gt;0,(AK116*AH116+AK117*AH117+AK118*AH118)/AH119,0)</f>
        <v>8.5514610389610377E-2</v>
      </c>
      <c r="AL119" s="54">
        <f>IF(J119&gt;0,(AL116*J116+AL117*J117+AL118*J118)/J119,0)</f>
        <v>0.21860371002037743</v>
      </c>
      <c r="AM119" s="59">
        <f>SUM(AM116:AM118)</f>
        <v>123.16656070000002</v>
      </c>
      <c r="AN119" s="70"/>
      <c r="AO119" s="57">
        <f>SUM(AO116:AO118)</f>
        <v>1061.8399999999999</v>
      </c>
      <c r="AP119" s="124"/>
      <c r="AQ119" s="125">
        <f>AP118</f>
        <v>1057.9599999999989</v>
      </c>
      <c r="AR119" s="52">
        <f>SUM(AR116:AR118)</f>
        <v>0</v>
      </c>
      <c r="AS119" s="71"/>
      <c r="AT119" s="72"/>
      <c r="AU119" s="72"/>
      <c r="AV119" s="72"/>
      <c r="AW119" s="72"/>
    </row>
    <row r="120" spans="1:49" x14ac:dyDescent="0.2">
      <c r="A120" s="196">
        <v>30</v>
      </c>
      <c r="B120" s="23">
        <v>1</v>
      </c>
      <c r="C120" s="11" t="s">
        <v>50</v>
      </c>
      <c r="D120" s="12">
        <v>9937</v>
      </c>
      <c r="E120" s="12">
        <v>1</v>
      </c>
      <c r="F120" s="12">
        <v>13955</v>
      </c>
      <c r="G120" s="13">
        <v>0.5</v>
      </c>
      <c r="H120" s="13">
        <v>2.7</v>
      </c>
      <c r="I120" s="12">
        <v>14182</v>
      </c>
      <c r="J120" s="12">
        <v>15034</v>
      </c>
      <c r="K120" s="14">
        <v>8.2000000000000003E-2</v>
      </c>
      <c r="L120" s="25">
        <f>J120*(1-K120)</f>
        <v>13801.212000000001</v>
      </c>
      <c r="M120" s="15">
        <v>0.73599999999999999</v>
      </c>
      <c r="N120" s="26">
        <f>L120*M120</f>
        <v>10157.692032000001</v>
      </c>
      <c r="O120" s="14">
        <v>0.17299999999999999</v>
      </c>
      <c r="P120" s="26">
        <f>L120*O120</f>
        <v>2387.609676</v>
      </c>
      <c r="Q120" s="16">
        <v>9.0999999999999998E-2</v>
      </c>
      <c r="R120" s="26">
        <f>L120*Q120</f>
        <v>1255.910292</v>
      </c>
      <c r="S120" s="16">
        <v>0.193</v>
      </c>
      <c r="T120" s="26">
        <f>L120*S120</f>
        <v>2663.6339160000002</v>
      </c>
      <c r="U120" s="16">
        <v>0.51900000000000002</v>
      </c>
      <c r="V120" s="26">
        <f>L120*U120</f>
        <v>7162.829028000001</v>
      </c>
      <c r="W120" s="16">
        <v>0.4</v>
      </c>
      <c r="X120" s="26">
        <f>W120*L120</f>
        <v>5520.4848000000011</v>
      </c>
      <c r="Y120" s="17">
        <v>3.32E-3</v>
      </c>
      <c r="Z120" s="61">
        <f>L120*Y120</f>
        <v>45.820023840000005</v>
      </c>
      <c r="AA120" s="28">
        <f>IF(J120&gt;0,(AC120+AM120)/J120,0)</f>
        <v>3.2463562165757618E-3</v>
      </c>
      <c r="AB120" s="17">
        <v>2.7999999999999998E-4</v>
      </c>
      <c r="AC120" s="25">
        <f>AB120*L120</f>
        <v>3.8643393600000002</v>
      </c>
      <c r="AD120" s="141">
        <v>0.2268</v>
      </c>
      <c r="AE120" s="31">
        <f>AH120*(1-AK120)*AD120</f>
        <v>45.604944000000003</v>
      </c>
      <c r="AF120" s="29">
        <f>IF(AND(AD120&gt;0,AB120&gt;0,Y120&gt;0),((Y120-AB120)*AD120)/((AD120-AB120)*Y120),0)</f>
        <v>0.91679449565877846</v>
      </c>
      <c r="AG120" s="62">
        <f t="shared" si="3"/>
        <v>0.91489563079789327</v>
      </c>
      <c r="AH120" s="12">
        <v>220</v>
      </c>
      <c r="AI120" s="170">
        <v>220.584</v>
      </c>
      <c r="AJ120" s="174"/>
      <c r="AK120" s="14">
        <v>8.5999999999999993E-2</v>
      </c>
      <c r="AL120" s="15">
        <v>0.2235</v>
      </c>
      <c r="AM120" s="31">
        <f>AH120*(1-AK120)*AL120</f>
        <v>44.941380000000002</v>
      </c>
      <c r="AN120" s="19">
        <v>1.7</v>
      </c>
      <c r="AO120" s="19">
        <v>605.05999999999995</v>
      </c>
      <c r="AP120" s="119">
        <f>AP118+AH120-AO120-AQ120</f>
        <v>653.89999999999895</v>
      </c>
      <c r="AQ120" s="120">
        <v>19</v>
      </c>
      <c r="AR120" s="12"/>
      <c r="AS120" s="32"/>
      <c r="AT120" s="20"/>
      <c r="AU120" s="20"/>
      <c r="AV120" s="20"/>
      <c r="AW120" s="20"/>
    </row>
    <row r="121" spans="1:49" x14ac:dyDescent="0.2">
      <c r="A121" s="197"/>
      <c r="B121" s="34">
        <v>2</v>
      </c>
      <c r="C121" s="11" t="s">
        <v>54</v>
      </c>
      <c r="D121" s="73">
        <v>18800</v>
      </c>
      <c r="E121" s="44">
        <v>5</v>
      </c>
      <c r="F121" s="35">
        <v>15037</v>
      </c>
      <c r="G121" s="36">
        <v>0.4</v>
      </c>
      <c r="H121" s="38">
        <v>2.2000000000000002</v>
      </c>
      <c r="I121" s="35">
        <v>15825</v>
      </c>
      <c r="J121" s="35">
        <v>13811</v>
      </c>
      <c r="K121" s="66">
        <v>8.4000000000000005E-2</v>
      </c>
      <c r="L121" s="38">
        <f t="shared" si="4"/>
        <v>12650.876</v>
      </c>
      <c r="M121" s="39">
        <v>0.68700000000000006</v>
      </c>
      <c r="N121" s="26">
        <f>L121*M121</f>
        <v>8691.1518120000001</v>
      </c>
      <c r="O121" s="37">
        <v>0.23799999999999999</v>
      </c>
      <c r="P121" s="26">
        <f>L121*O121</f>
        <v>3010.908488</v>
      </c>
      <c r="Q121" s="40">
        <v>7.4999999999999997E-2</v>
      </c>
      <c r="R121" s="26">
        <f>L121*Q121</f>
        <v>948.81569999999999</v>
      </c>
      <c r="S121" s="40">
        <v>0.188</v>
      </c>
      <c r="T121" s="26">
        <f>L121*S121</f>
        <v>2378.3646880000001</v>
      </c>
      <c r="U121" s="40">
        <v>0.52700000000000002</v>
      </c>
      <c r="V121" s="26">
        <f>L121*U121</f>
        <v>6667.0116520000001</v>
      </c>
      <c r="W121" s="40">
        <v>0.41</v>
      </c>
      <c r="X121" s="26">
        <f>W121*L121</f>
        <v>5186.85916</v>
      </c>
      <c r="Y121" s="41">
        <v>3.3E-3</v>
      </c>
      <c r="Z121" s="18">
        <f>L121*Y121</f>
        <v>41.7478908</v>
      </c>
      <c r="AA121" s="28">
        <f>IF(J121&gt;0,(AC121+AM121)/J121,0)</f>
        <v>2.9900752501629138E-3</v>
      </c>
      <c r="AB121" s="41">
        <v>2.7999999999999998E-4</v>
      </c>
      <c r="AC121" s="38">
        <f>AB121*L121</f>
        <v>3.5422452799999999</v>
      </c>
      <c r="AD121" s="29">
        <v>0.21679999999999999</v>
      </c>
      <c r="AE121" s="42">
        <f>AH121*(1-AK121)*AD121</f>
        <v>37.649487999999998</v>
      </c>
      <c r="AF121" s="29">
        <f>IF(AND(AD121&gt;0,AB121&gt;0,Y121&gt;0),((Y121-AB121)*AD121)/((AD121-AB121)*Y121),0)</f>
        <v>0.91633497360450999</v>
      </c>
      <c r="AG121" s="30">
        <f t="shared" si="3"/>
        <v>0.90752571816400118</v>
      </c>
      <c r="AH121" s="35">
        <v>190</v>
      </c>
      <c r="AI121" s="167">
        <v>190.81200000000001</v>
      </c>
      <c r="AJ121" s="175"/>
      <c r="AK121" s="66">
        <v>8.5999999999999993E-2</v>
      </c>
      <c r="AL121" s="67">
        <v>0.21740000000000001</v>
      </c>
      <c r="AM121" s="42">
        <f>AH121*(1-AK121)*AL121</f>
        <v>37.753684</v>
      </c>
      <c r="AN121" s="18">
        <v>1.7</v>
      </c>
      <c r="AO121" s="18"/>
      <c r="AP121" s="122">
        <f>AP120+AH121-AO121</f>
        <v>843.89999999999895</v>
      </c>
      <c r="AQ121" s="123"/>
      <c r="AR121" s="44"/>
      <c r="AS121" s="49"/>
      <c r="AT121" s="42"/>
      <c r="AU121" s="42"/>
      <c r="AV121" s="42"/>
      <c r="AW121" s="42"/>
    </row>
    <row r="122" spans="1:49" x14ac:dyDescent="0.2">
      <c r="A122" s="197"/>
      <c r="B122" s="34">
        <v>3</v>
      </c>
      <c r="C122" s="11" t="s">
        <v>53</v>
      </c>
      <c r="D122" s="73">
        <v>22240</v>
      </c>
      <c r="E122" s="44">
        <v>1</v>
      </c>
      <c r="F122" s="44">
        <v>16446</v>
      </c>
      <c r="G122" s="38">
        <v>0.3</v>
      </c>
      <c r="H122" s="38">
        <v>2.7</v>
      </c>
      <c r="I122" s="44">
        <v>17253</v>
      </c>
      <c r="J122" s="44">
        <v>13970</v>
      </c>
      <c r="K122" s="66">
        <v>8.1000000000000003E-2</v>
      </c>
      <c r="L122" s="38">
        <f t="shared" si="4"/>
        <v>12838.43</v>
      </c>
      <c r="M122" s="29">
        <v>0.72099999999999997</v>
      </c>
      <c r="N122" s="26">
        <f>L122*M122</f>
        <v>9256.5080299999991</v>
      </c>
      <c r="O122" s="40">
        <v>0.21199999999999999</v>
      </c>
      <c r="P122" s="26">
        <f>L122*O122</f>
        <v>2721.7471599999999</v>
      </c>
      <c r="Q122" s="40">
        <v>6.7000000000000004E-2</v>
      </c>
      <c r="R122" s="26">
        <f>L122*Q122</f>
        <v>860.17481000000009</v>
      </c>
      <c r="S122" s="40">
        <v>0.19800000000000001</v>
      </c>
      <c r="T122" s="26">
        <f>L122*S122</f>
        <v>2542.0091400000001</v>
      </c>
      <c r="U122" s="40">
        <v>0.48799999999999999</v>
      </c>
      <c r="V122" s="26">
        <f>L122*U122</f>
        <v>6265.1538399999999</v>
      </c>
      <c r="W122" s="40">
        <v>0.41</v>
      </c>
      <c r="X122" s="26">
        <f>W122*L122</f>
        <v>5263.7563</v>
      </c>
      <c r="Y122" s="48">
        <v>3.2399999999999998E-3</v>
      </c>
      <c r="Z122" s="18">
        <f>L122*Y122</f>
        <v>41.596513199999997</v>
      </c>
      <c r="AA122" s="28">
        <f>IF(J122&gt;0,(AC122+AM122)/J122,0)</f>
        <v>3.1733994559770937E-3</v>
      </c>
      <c r="AB122" s="48">
        <v>2.7999999999999998E-4</v>
      </c>
      <c r="AC122" s="38">
        <f>AB122*L122</f>
        <v>3.5947603999999997</v>
      </c>
      <c r="AD122" s="29">
        <v>0.22600000000000001</v>
      </c>
      <c r="AE122" s="42">
        <f>AH122*(1-AK122)*AD122</f>
        <v>40.737630000000003</v>
      </c>
      <c r="AF122" s="29">
        <f>IF(AND(AD122&gt;0,AB122&gt;0,Y122&gt;0),((Y122-AB122)*AD122)/((AD122-AB122)*Y122),0)</f>
        <v>0.91471352030156461</v>
      </c>
      <c r="AG122" s="30">
        <f t="shared" si="3"/>
        <v>0.91289756793550136</v>
      </c>
      <c r="AH122" s="44">
        <v>197</v>
      </c>
      <c r="AI122" s="168">
        <v>196.81</v>
      </c>
      <c r="AJ122" s="176"/>
      <c r="AK122" s="66">
        <v>8.5000000000000006E-2</v>
      </c>
      <c r="AL122" s="67">
        <v>0.22600000000000001</v>
      </c>
      <c r="AM122" s="42">
        <f>AH122*(1-AK122)*AL122</f>
        <v>40.737630000000003</v>
      </c>
      <c r="AN122" s="18">
        <v>1.7</v>
      </c>
      <c r="AO122" s="18"/>
      <c r="AP122" s="122">
        <f>AP121+AH122-AO122</f>
        <v>1040.899999999999</v>
      </c>
      <c r="AQ122" s="123"/>
      <c r="AR122" s="44"/>
      <c r="AS122" s="49"/>
      <c r="AT122" s="42"/>
      <c r="AU122" s="42"/>
      <c r="AV122" s="42"/>
      <c r="AW122" s="42"/>
    </row>
    <row r="123" spans="1:49" s="22" customFormat="1" ht="13.5" thickBot="1" x14ac:dyDescent="0.25">
      <c r="A123" s="198"/>
      <c r="B123" s="50" t="s">
        <v>38</v>
      </c>
      <c r="C123" s="51"/>
      <c r="D123" s="52">
        <f>SUM(D120:D122)</f>
        <v>50977</v>
      </c>
      <c r="E123" s="68"/>
      <c r="F123" s="52">
        <f>SUM(F120:F122)</f>
        <v>45438</v>
      </c>
      <c r="G123" s="53"/>
      <c r="H123" s="69"/>
      <c r="I123" s="52">
        <f>SUM(I120:I122)</f>
        <v>47260</v>
      </c>
      <c r="J123" s="52">
        <f>SUM(J120:J122)</f>
        <v>42815</v>
      </c>
      <c r="K123" s="21">
        <f>IF(J123&gt;0,(J120*K120+J121*K121+J122*K122)/J123,0)</f>
        <v>8.2318860212542339E-2</v>
      </c>
      <c r="L123" s="53">
        <f>L120+L121+L122</f>
        <v>39290.518000000004</v>
      </c>
      <c r="M123" s="54">
        <f>IF(L123&gt;0,N123/L123,0)</f>
        <v>0.71532148988211353</v>
      </c>
      <c r="N123" s="55">
        <f>N120+N121+N122</f>
        <v>28105.351874</v>
      </c>
      <c r="O123" s="21">
        <f>IF(L123&gt;0,P123/L123,0)</f>
        <v>0.20667239164421297</v>
      </c>
      <c r="P123" s="55">
        <f>P120+P121+P122</f>
        <v>8120.265324</v>
      </c>
      <c r="Q123" s="21">
        <f>IF(L123&gt;0,R123/L123,0)</f>
        <v>7.8006118473673461E-2</v>
      </c>
      <c r="R123" s="55">
        <f>R120+R121+R122</f>
        <v>3064.9008020000001</v>
      </c>
      <c r="S123" s="21">
        <f>IF(L123&gt;0,T123/L123,0)</f>
        <v>0.19302386759064871</v>
      </c>
      <c r="T123" s="55">
        <f>T120+T121+T122</f>
        <v>7584.0077440000005</v>
      </c>
      <c r="U123" s="21">
        <f>IF(L123&gt;0,V123/L123,0)</f>
        <v>0.51144641361053067</v>
      </c>
      <c r="V123" s="55">
        <f>V120+V121+V122</f>
        <v>20094.99452</v>
      </c>
      <c r="W123" s="21">
        <f>IF(L123&gt;0,X123/L123,0)</f>
        <v>0.40648739372690379</v>
      </c>
      <c r="X123" s="55">
        <f>X120+X121+X122</f>
        <v>15971.100260000003</v>
      </c>
      <c r="Y123" s="56">
        <f>IF(L123&gt;0,Z123/L123,0)</f>
        <v>3.2874198258215884E-3</v>
      </c>
      <c r="Z123" s="57">
        <f>SUM(Z120:Z122)</f>
        <v>129.16442784</v>
      </c>
      <c r="AA123" s="63">
        <f>IF(L123&gt;0,(AA120*L120+AA121*L121+AA122*L122)/L123,0)</f>
        <v>3.1399990290420709E-3</v>
      </c>
      <c r="AB123" s="56">
        <f>IF(J123&gt;0,(J120*AB120+J121*AB121+J122*AB122)/J123,0)</f>
        <v>2.7999999999999998E-4</v>
      </c>
      <c r="AC123" s="53">
        <f>SUM(AC120:AC122)</f>
        <v>11.00134504</v>
      </c>
      <c r="AD123" s="54">
        <f>IF(J123&gt;0,(J120*AD120+J121*AD121+J122*AD122)/J123,0)</f>
        <v>0.22331323134415507</v>
      </c>
      <c r="AE123" s="59">
        <f>SUM(AE120:AE122)</f>
        <v>123.992062</v>
      </c>
      <c r="AF123" s="54">
        <f>IF(AND(Z123&gt;0),((Z120*AF120+Z121*AF121+Z122*AF122)/Z123),0)</f>
        <v>0.91597580743923235</v>
      </c>
      <c r="AG123" s="58">
        <f t="shared" si="3"/>
        <v>0.91197643810444629</v>
      </c>
      <c r="AH123" s="52">
        <f>SUM(AH120:AH122)</f>
        <v>607</v>
      </c>
      <c r="AI123" s="169">
        <f>SUM(AI120:AI122)</f>
        <v>608.20600000000002</v>
      </c>
      <c r="AJ123" s="177">
        <f>(AI123+AJ119)-AO123</f>
        <v>1250.2769999999987</v>
      </c>
      <c r="AK123" s="21">
        <f>IF(AH123&gt;0,(AK120*AH120+AK121*AH121+AK122*AH122)/AH123,0)</f>
        <v>8.5675453047775935E-2</v>
      </c>
      <c r="AL123" s="54">
        <f>IF(J123&gt;0,(AL120*J120+AL121*J121+AL122*J122)/J123,0)</f>
        <v>0.22234801821791431</v>
      </c>
      <c r="AM123" s="59">
        <f>SUM(AM120:AM122)</f>
        <v>123.432694</v>
      </c>
      <c r="AN123" s="70"/>
      <c r="AO123" s="57">
        <f>SUM(AO120:AO122)</f>
        <v>605.05999999999995</v>
      </c>
      <c r="AP123" s="124"/>
      <c r="AQ123" s="125">
        <f>AP122</f>
        <v>1040.899999999999</v>
      </c>
      <c r="AR123" s="52">
        <f>SUM(AR120:AR122)</f>
        <v>0</v>
      </c>
      <c r="AS123" s="71"/>
      <c r="AT123" s="72"/>
      <c r="AU123" s="72"/>
      <c r="AV123" s="72"/>
      <c r="AW123" s="72"/>
    </row>
    <row r="124" spans="1:49" x14ac:dyDescent="0.2">
      <c r="A124" s="196">
        <v>31</v>
      </c>
      <c r="B124" s="23">
        <v>1</v>
      </c>
      <c r="C124" s="11"/>
      <c r="D124" s="12"/>
      <c r="E124" s="12"/>
      <c r="F124" s="12"/>
      <c r="G124" s="147"/>
      <c r="H124" s="13"/>
      <c r="I124" s="12"/>
      <c r="J124" s="12"/>
      <c r="K124" s="14"/>
      <c r="L124" s="25">
        <f>J124*(1-K124)</f>
        <v>0</v>
      </c>
      <c r="M124" s="15"/>
      <c r="N124" s="26">
        <f>L124*M124</f>
        <v>0</v>
      </c>
      <c r="O124" s="14"/>
      <c r="P124" s="26">
        <f>L124*O124</f>
        <v>0</v>
      </c>
      <c r="Q124" s="16"/>
      <c r="R124" s="26">
        <f>L124*Q124</f>
        <v>0</v>
      </c>
      <c r="S124" s="16"/>
      <c r="T124" s="26">
        <f>L124*S124</f>
        <v>0</v>
      </c>
      <c r="U124" s="16"/>
      <c r="V124" s="26">
        <f>L124*U124</f>
        <v>0</v>
      </c>
      <c r="W124" s="16"/>
      <c r="X124" s="26">
        <f>W124*L124</f>
        <v>0</v>
      </c>
      <c r="Y124" s="17"/>
      <c r="Z124" s="61">
        <f>L124*Y124</f>
        <v>0</v>
      </c>
      <c r="AA124" s="28">
        <f>IF(J124&gt;0,(AC124+AM124)/J124,0)</f>
        <v>0</v>
      </c>
      <c r="AB124" s="17"/>
      <c r="AC124" s="25">
        <f>AB124*L124</f>
        <v>0</v>
      </c>
      <c r="AD124" s="141"/>
      <c r="AE124" s="31">
        <f>AH124*(1-AK124)*AD124</f>
        <v>0</v>
      </c>
      <c r="AF124" s="29">
        <f>IF(AND(AD124&gt;0,AB124&gt;0,Y124&gt;0),((Y124-AB124)*AD124)/((AD124-AB124)*Y124),0)</f>
        <v>0</v>
      </c>
      <c r="AG124" s="62">
        <f t="shared" si="3"/>
        <v>0</v>
      </c>
      <c r="AH124" s="12"/>
      <c r="AI124" s="170"/>
      <c r="AJ124" s="174"/>
      <c r="AK124" s="14"/>
      <c r="AL124" s="15"/>
      <c r="AM124" s="31">
        <f>AH124*(1-AK124)*AL124</f>
        <v>0</v>
      </c>
      <c r="AN124" s="19"/>
      <c r="AO124" s="19"/>
      <c r="AP124" s="119">
        <f>AP122+AH124-AO124</f>
        <v>1040.899999999999</v>
      </c>
      <c r="AQ124" s="120"/>
      <c r="AR124" s="12"/>
      <c r="AS124" s="32"/>
      <c r="AT124" s="20"/>
      <c r="AU124" s="20"/>
      <c r="AV124" s="20"/>
      <c r="AW124" s="20"/>
    </row>
    <row r="125" spans="1:49" x14ac:dyDescent="0.2">
      <c r="A125" s="197"/>
      <c r="B125" s="34">
        <v>2</v>
      </c>
      <c r="C125" s="11"/>
      <c r="D125" s="73"/>
      <c r="E125" s="44"/>
      <c r="F125" s="35"/>
      <c r="G125" s="148"/>
      <c r="H125" s="38"/>
      <c r="I125" s="35"/>
      <c r="J125" s="35"/>
      <c r="K125" s="66"/>
      <c r="L125" s="38">
        <f t="shared" si="4"/>
        <v>0</v>
      </c>
      <c r="M125" s="39"/>
      <c r="N125" s="26">
        <f>L125*M125</f>
        <v>0</v>
      </c>
      <c r="O125" s="37"/>
      <c r="P125" s="26">
        <f>L125*O125</f>
        <v>0</v>
      </c>
      <c r="Q125" s="40"/>
      <c r="R125" s="26">
        <f>L125*Q125</f>
        <v>0</v>
      </c>
      <c r="S125" s="40"/>
      <c r="T125" s="26">
        <f>L125*S125</f>
        <v>0</v>
      </c>
      <c r="U125" s="40"/>
      <c r="V125" s="26">
        <f>L125*U125</f>
        <v>0</v>
      </c>
      <c r="W125" s="40"/>
      <c r="X125" s="26">
        <f>W125*L125</f>
        <v>0</v>
      </c>
      <c r="Y125" s="41"/>
      <c r="Z125" s="18">
        <f>L125*Y125</f>
        <v>0</v>
      </c>
      <c r="AA125" s="28">
        <f>IF(J125&gt;0,(AC125+AM125)/J125,0)</f>
        <v>0</v>
      </c>
      <c r="AB125" s="41"/>
      <c r="AC125" s="38">
        <f>AB125*L125</f>
        <v>0</v>
      </c>
      <c r="AD125" s="29"/>
      <c r="AE125" s="42">
        <f>AH125*(1-AK125)*AD125</f>
        <v>0</v>
      </c>
      <c r="AF125" s="29">
        <f>IF(AND(AD125&gt;0,AB125&gt;0,Y125&gt;0),((Y125-AB125)*AD125)/((AD125-AB125)*Y125),0)</f>
        <v>0</v>
      </c>
      <c r="AG125" s="30">
        <f t="shared" si="3"/>
        <v>0</v>
      </c>
      <c r="AH125" s="35"/>
      <c r="AI125" s="167"/>
      <c r="AJ125" s="175"/>
      <c r="AK125" s="66"/>
      <c r="AL125" s="67"/>
      <c r="AM125" s="42">
        <f>AH125*(1-AK125)*AL125</f>
        <v>0</v>
      </c>
      <c r="AN125" s="18"/>
      <c r="AO125" s="18"/>
      <c r="AP125" s="122">
        <f>AP124+AH125-AO125</f>
        <v>1040.899999999999</v>
      </c>
      <c r="AQ125" s="123"/>
      <c r="AR125" s="44"/>
      <c r="AS125" s="49"/>
      <c r="AT125" s="42"/>
      <c r="AU125" s="42"/>
      <c r="AV125" s="42"/>
      <c r="AW125" s="42"/>
    </row>
    <row r="126" spans="1:49" x14ac:dyDescent="0.2">
      <c r="A126" s="197"/>
      <c r="B126" s="34">
        <v>3</v>
      </c>
      <c r="C126" s="11"/>
      <c r="D126" s="73"/>
      <c r="E126" s="44"/>
      <c r="F126" s="44"/>
      <c r="G126" s="149"/>
      <c r="H126" s="38"/>
      <c r="I126" s="44"/>
      <c r="J126" s="44"/>
      <c r="K126" s="66"/>
      <c r="L126" s="38">
        <f t="shared" si="4"/>
        <v>0</v>
      </c>
      <c r="M126" s="29"/>
      <c r="N126" s="26">
        <f>L126*M126</f>
        <v>0</v>
      </c>
      <c r="O126" s="40"/>
      <c r="P126" s="26">
        <f>L126*O126</f>
        <v>0</v>
      </c>
      <c r="Q126" s="40"/>
      <c r="R126" s="26">
        <f>L126*Q126</f>
        <v>0</v>
      </c>
      <c r="S126" s="40"/>
      <c r="T126" s="26">
        <f>L126*S126</f>
        <v>0</v>
      </c>
      <c r="U126" s="40"/>
      <c r="V126" s="26">
        <f>L126*U126</f>
        <v>0</v>
      </c>
      <c r="W126" s="40"/>
      <c r="X126" s="26">
        <f>W126*L126</f>
        <v>0</v>
      </c>
      <c r="Y126" s="48"/>
      <c r="Z126" s="18">
        <f>L126*Y126</f>
        <v>0</v>
      </c>
      <c r="AA126" s="28">
        <f>IF(J126&gt;0,(AC126+AM126)/J126,0)</f>
        <v>0</v>
      </c>
      <c r="AB126" s="48"/>
      <c r="AC126" s="38">
        <f>AB126*L126</f>
        <v>0</v>
      </c>
      <c r="AD126" s="29"/>
      <c r="AE126" s="42">
        <f>AH126*(1-AK126)*AD126</f>
        <v>0</v>
      </c>
      <c r="AF126" s="29">
        <f>IF(AND(AD126&gt;0,AB126&gt;0,Y126&gt;0),((Y126-AB126)*AD126)/((AD126-AB126)*Y126),0)</f>
        <v>0</v>
      </c>
      <c r="AG126" s="30">
        <f t="shared" si="3"/>
        <v>0</v>
      </c>
      <c r="AH126" s="44"/>
      <c r="AI126" s="168"/>
      <c r="AJ126" s="176"/>
      <c r="AK126" s="66"/>
      <c r="AL126" s="67"/>
      <c r="AM126" s="42">
        <f>AH126*(1-AK126)*AL126</f>
        <v>0</v>
      </c>
      <c r="AN126" s="18"/>
      <c r="AO126" s="18"/>
      <c r="AP126" s="122">
        <f>AP125+AH126-AO126</f>
        <v>1040.899999999999</v>
      </c>
      <c r="AQ126" s="123"/>
      <c r="AR126" s="44"/>
      <c r="AS126" s="49"/>
      <c r="AT126" s="42"/>
      <c r="AU126" s="42"/>
      <c r="AV126" s="42"/>
      <c r="AW126" s="42"/>
    </row>
    <row r="127" spans="1:49" s="22" customFormat="1" ht="13.5" thickBot="1" x14ac:dyDescent="0.25">
      <c r="A127" s="198"/>
      <c r="B127" s="50" t="s">
        <v>38</v>
      </c>
      <c r="C127" s="51"/>
      <c r="D127" s="52">
        <f>SUM(D124:D126)</f>
        <v>0</v>
      </c>
      <c r="E127" s="68"/>
      <c r="F127" s="52">
        <f>SUM(F124:F126)</f>
        <v>0</v>
      </c>
      <c r="G127" s="69"/>
      <c r="H127" s="69"/>
      <c r="I127" s="52">
        <f>SUM(I124:I126)</f>
        <v>0</v>
      </c>
      <c r="J127" s="52">
        <f>SUM(J124:J126)</f>
        <v>0</v>
      </c>
      <c r="K127" s="21">
        <f>IF(J127&gt;0,(J124*K124+J125*K125+J126*K126)/J127,0)</f>
        <v>0</v>
      </c>
      <c r="L127" s="53">
        <f>L124+L125+L126</f>
        <v>0</v>
      </c>
      <c r="M127" s="54">
        <f>IF(L127&gt;0,N127/L127,0)</f>
        <v>0</v>
      </c>
      <c r="N127" s="55">
        <f>N124+N125+N126</f>
        <v>0</v>
      </c>
      <c r="O127" s="21">
        <f>IF(L127&gt;0,P127/L127,0)</f>
        <v>0</v>
      </c>
      <c r="P127" s="55">
        <f>P124+P125+P126</f>
        <v>0</v>
      </c>
      <c r="Q127" s="21">
        <f>IF(L127&gt;0,R127/L127,0)</f>
        <v>0</v>
      </c>
      <c r="R127" s="55">
        <f>R124+R125+R126</f>
        <v>0</v>
      </c>
      <c r="S127" s="21">
        <f>IF(L127&gt;0,T127/L127,0)</f>
        <v>0</v>
      </c>
      <c r="T127" s="55">
        <f>T124+T125+T126</f>
        <v>0</v>
      </c>
      <c r="U127" s="21">
        <f>IF(L127&gt;0,V127/L127,0)</f>
        <v>0</v>
      </c>
      <c r="V127" s="55">
        <f>V124+V125+V126</f>
        <v>0</v>
      </c>
      <c r="W127" s="21">
        <f>IF(L127&gt;0,X127/L127,0)</f>
        <v>0</v>
      </c>
      <c r="X127" s="55">
        <f>X124+X125+X126</f>
        <v>0</v>
      </c>
      <c r="Y127" s="56">
        <f>IF(L127&gt;0,Z127/L127,0)</f>
        <v>0</v>
      </c>
      <c r="Z127" s="57">
        <f>SUM(Z124:Z126)</f>
        <v>0</v>
      </c>
      <c r="AA127" s="63">
        <f>IF(L127&gt;0,(AA124*L124+AA125*L125+AA126*L126)/L127,0)</f>
        <v>0</v>
      </c>
      <c r="AB127" s="56">
        <f>IF(J127&gt;0,(J124*AB124+J125*AB125+J126*AB126)/J127,0)</f>
        <v>0</v>
      </c>
      <c r="AC127" s="53">
        <f>SUM(AC124:AC126)</f>
        <v>0</v>
      </c>
      <c r="AD127" s="54">
        <f>IF(J127&gt;0,(J124*AD124+J125*AD125+J126*AD126)/J127,0)</f>
        <v>0</v>
      </c>
      <c r="AE127" s="59">
        <f>SUM(AE124:AE126)</f>
        <v>0</v>
      </c>
      <c r="AF127" s="54">
        <f>IF(AND(Z127&gt;0),((Z124*AF124+Z125*AF125+Z126*AF126)/Z127),0)</f>
        <v>0</v>
      </c>
      <c r="AG127" s="58">
        <f t="shared" si="3"/>
        <v>0</v>
      </c>
      <c r="AH127" s="52">
        <f>SUM(AH124:AH126)</f>
        <v>0</v>
      </c>
      <c r="AI127" s="169">
        <f>SUM(AI124:AI126)</f>
        <v>0</v>
      </c>
      <c r="AJ127" s="177">
        <f>(AI127+AJ123)-AO127</f>
        <v>1250.2769999999987</v>
      </c>
      <c r="AK127" s="21">
        <f>IF(AH127&gt;0,(AK124*AH124+AK125*AH125+AK126*AH126)/AH127,0)</f>
        <v>0</v>
      </c>
      <c r="AL127" s="54">
        <f>IF(J127&gt;0,(AL124*J124+AL125*J125+AL126*J126)/J127,0)</f>
        <v>0</v>
      </c>
      <c r="AM127" s="59">
        <f>SUM(AM124:AM126)</f>
        <v>0</v>
      </c>
      <c r="AN127" s="70"/>
      <c r="AO127" s="57">
        <f>SUM(AO124:AO126)</f>
        <v>0</v>
      </c>
      <c r="AP127" s="124"/>
      <c r="AQ127" s="125">
        <f>AP126</f>
        <v>1040.899999999999</v>
      </c>
      <c r="AR127" s="52">
        <f>SUM(AR124:AR126)</f>
        <v>0</v>
      </c>
      <c r="AS127" s="71"/>
      <c r="AT127" s="72"/>
      <c r="AU127" s="72"/>
      <c r="AV127" s="72"/>
      <c r="AW127" s="72"/>
    </row>
    <row r="128" spans="1:49" s="95" customFormat="1" ht="13.5" thickBot="1" x14ac:dyDescent="0.25">
      <c r="A128" s="84"/>
      <c r="B128" s="85" t="s">
        <v>39</v>
      </c>
      <c r="C128" s="85"/>
      <c r="D128" s="86">
        <f>SUM(D127,D123,D119,D115,D111,D107,D103,D99,D95,D91,D87,D83,D79,D75,D71,D67,D63,D59,D55,D51,D47,D43,D39,D35,D31,D27,D23,D19,D15,D11,D7)</f>
        <v>1367166</v>
      </c>
      <c r="E128" s="86"/>
      <c r="F128" s="86">
        <f>SUM(F127,F123,F119,F115,F111,F107,F103,F99,F95,F91,F87,F83,F79,F75,F71,F67,F63,F59,F55,F51,F47,F43,F39,F35,F31,F27,F23,F19,F15,F11,F7)</f>
        <v>1259011</v>
      </c>
      <c r="G128" s="92"/>
      <c r="H128" s="86"/>
      <c r="I128" s="86">
        <f>SUM(I127,I123,I119,I115,I111,I107,I103,I99,I95,I91,I87,I83,I79,I75,I71,I67,I63,I59,I55,I51,I47,I43,I39,I35,I31,I27,I23,I19,I15,I11,I7)</f>
        <v>1308028</v>
      </c>
      <c r="J128" s="86">
        <f>SUM(J127,J123,J119,J115,J111,J107,J103,J99,J95,J91,J87,J83,J79,J75,J71,J67,J63,J59,J55,J51,J47,J43,J39,J35,J31,J27,J23,J19,J15,J11,J7)</f>
        <v>1313955</v>
      </c>
      <c r="K128" s="87">
        <f>1-L128/J128</f>
        <v>7.7246997043277754E-2</v>
      </c>
      <c r="L128" s="86">
        <f>SUM(L127,L123,L119,L115,L111,L107,L103,L99,L95,L91,L87,L83,L79,L75,L71,L67,L63,L59,L55,L51,L47,L43,L39,L35,L31,L27,L23,L19,L15,L11,L7)</f>
        <v>1212455.922</v>
      </c>
      <c r="M128" s="88">
        <f>IF(AND(L128&gt;0),(N128/L128),0)</f>
        <v>0.72150463004213028</v>
      </c>
      <c r="N128" s="86">
        <f>SUM(N127,N123,N119,N115,N111,N107,N103,N99,N95,N91,N87,N83,N79,N75,N71,N67,N63,N59,N55,N51,N47,N43,N39,N35,N31,N27,N23,N19,N15,N11,N7)</f>
        <v>874792.561445</v>
      </c>
      <c r="O128" s="88">
        <f>P128/L128</f>
        <v>0.19473902598250498</v>
      </c>
      <c r="P128" s="86">
        <f>SUM(P127,P123,P119,P115,P111,P107,P103,P99,P95,P91,P87,P83,P79,P75,P71,P67,P63,P59,P55,P51,P47,P43,P39,P35,P31,P27,P23,P19,P15,P11,P7)</f>
        <v>236112.48529700004</v>
      </c>
      <c r="Q128" s="88">
        <f>R128/L128</f>
        <v>8.3703996149065776E-2</v>
      </c>
      <c r="R128" s="86">
        <f>SUM(R127,R123,R119,R115,R111,R107,R103,R99,R95,R91,R87,R83,R79,R75,R71,R67,R63,R59,R55,R51,R47,R43,R39,R35,R31,R27,R23,R19,R15,R11,R7)</f>
        <v>101487.405826</v>
      </c>
      <c r="S128" s="88">
        <f>T128/L128</f>
        <v>0.19835219384329919</v>
      </c>
      <c r="T128" s="86">
        <f>SUM(T127,T123,T119,T115,T111,T107,T103,T99,T95,T91,T87,T83,T79,T75,T71,T67,T63,T59,T55,T51,T47,T43,T39,T35,T31,T27,T23,T19,T15,T11,T7)</f>
        <v>240493.29206700003</v>
      </c>
      <c r="U128" s="88">
        <f>V128/L128</f>
        <v>0.51929797036201053</v>
      </c>
      <c r="V128" s="86">
        <f>SUM(V127,V123,V119,V115,V111,V107,V103,V99,V95,V91,V87,V83,V79,V75,V71,V67,V63,V59,V55,V51,V47,V43,V39,V35,V31,V27,V23,V19,V15,V11,V7)</f>
        <v>629625.89944800013</v>
      </c>
      <c r="W128" s="88">
        <f>IF(AND(L128&gt;0),(X128/L128),0)</f>
        <v>0.4046346565743445</v>
      </c>
      <c r="X128" s="86">
        <f>SUM(X127,X123,X119,X115,X111,X107,X103,X99,X95,X91,X87,X83,X79,X75,X71,X67,X63,X59,X55,X51,X47,X43,X39,X35,X31,X27,X23,X19,X15,X11,X7)</f>
        <v>490601.68561000022</v>
      </c>
      <c r="Y128" s="89">
        <f>IF(AND(L128&gt;0),(Z128/L128),0)</f>
        <v>3.200548911872114E-3</v>
      </c>
      <c r="Z128" s="86">
        <f>SUM(Z127,Z123,Z119,Z115,Z111,Z107,Z103,Z99,Z95,Z91,Z87,Z83,Z79,Z75,Z71,Z67,Z63,Z59,Z55,Z51,Z47,Z43,Z39,Z35,Z31,Z27,Z23,Z19,Z15,Z11,Z7)</f>
        <v>3880.5244818500009</v>
      </c>
      <c r="AA128" s="90">
        <f>(AC128+AM128)/J128</f>
        <v>3.0579881943978301E-3</v>
      </c>
      <c r="AB128" s="91">
        <f>AC128/(L128-AH128)</f>
        <v>3.1820588098010506E-4</v>
      </c>
      <c r="AC128" s="92">
        <f>SUM(AC127,AC123,AC119,AC115,AC111,AC107,AC103,AC99,AC95,AC91,AC87,AC83,AC79,AC75,AC71,AC67,AC63,AC59,AC55,AC51,AC47,AC43,AC39,AC35,AC31,AC27,AC23,AC19,AC15,AC11,AC7)</f>
        <v>379.98107307000004</v>
      </c>
      <c r="AD128" s="88">
        <f>AE128/AH128</f>
        <v>0.20054468802947598</v>
      </c>
      <c r="AE128" s="86">
        <f>SUM(AE127,AE123,AE119,AE115,AE111,AE107,AE103,AE99,AE95,AE91,AE87,AE83,AE79,AE75,AE71,AE67,AE63,AE59,AE55,AE51,AE47,AE43,AE39,AE35,AE31,AE27,AE23,AE19,AE15,AE11,AE7)</f>
        <v>3673.9786847</v>
      </c>
      <c r="AF128" s="93">
        <f>((Y128-AB128)*AL128)/((AL128-AB128)*Y128)</f>
        <v>0.90202308760874239</v>
      </c>
      <c r="AG128" s="94">
        <f>((AA128-AB128)*AL128)/((AL128-AB128)*AA128)</f>
        <v>0.89738066943172656</v>
      </c>
      <c r="AH128" s="86">
        <f>SUM(AH127,AH123,AH119,AH115,AH111,AH107,AH103,AH99,AH95,AH91,AH87,AH83,AH79,AH75,AH71,AH67,AH63,AH59,AH55,AH51,AH47,AH43,AH39,AH35,AH31,AH27,AH23,AH19,AH15,AH11,AH7)</f>
        <v>18320</v>
      </c>
      <c r="AI128" s="165">
        <f>SUM(AI7+AI11+AI15+AI19+AI23+AI27+AI31+AI35+AI39+AI43+AI47+AI51+AI55+AI59+AI63+AI67+AI71+AI75+AI79+AI83+AI87+AI91+AI95+AI99+AI103+AI107+AI111+AI115+AI119+AI123+AI127)</f>
        <v>18328.471999999998</v>
      </c>
      <c r="AJ128" s="178"/>
      <c r="AK128" s="87">
        <f>(AK7*AH7+AH11*AK11+AH15*AK15+AK19*AH19+AK23*AH23+AH27*AK27+AH31*AK31+AH35*AK35+AH39*AK39+AH43*AK43+AH47*AK47+AH51*AK51+AH55*AK55+AH59*AK59+AH63*AK63+AH67*AK67+AH71*AK71+AH75*AK75+AH79*AK79+AH83*AK83+AH87*AK87+AH91*AK91+AH95*AK95+AH99*AK99+AH103*AK103+AH107*AK107+AH111*AK111+AH115*AK115+AH119*AK119+AH123*AK123+AH127*AK127)/AH128</f>
        <v>8.5642385147319644E-2</v>
      </c>
      <c r="AL128" s="88">
        <f>AM128/AH128</f>
        <v>0.19858503301855898</v>
      </c>
      <c r="AM128" s="86">
        <f>SUM(AM127,AM123,AM119,AM115,AM111,AM107,AM103,AM99,AM95,AM91,AM87,AM83,AM79,AM75,AM71,AM67,AM63,AM59,AM55,AM51,AM47,AM43,AM39,AM35,AM31,AM27,AM23,AM19,AM15,AM11,AM7)</f>
        <v>3638.0778049000005</v>
      </c>
      <c r="AN128" s="86"/>
      <c r="AO128" s="128">
        <f>SUM(AO127,AO123,AO119,AO115,AO111,AO107,AO103,AO99,AO95,AO91,AO87,AO83,AO79,AO75,AO71,AO67,AO63,AO59,AO55,AO51,AO47,AO43,AO39,AO35,AO31,AO27,AO23,AO19,AO15,AO11,AO7)</f>
        <v>18196.54</v>
      </c>
      <c r="AP128" s="129"/>
      <c r="AQ128" s="130"/>
      <c r="AR128" s="86">
        <f>SUM(AR127,AR123,AR119,AR115,AR111,AR107,AR103,AR99,AR95,AR91,AR87,AR83,AR79,AR75,AR71,AR67,AR63,AR59,AR55,AR51,AR47,AR43,AR39,AR35,AR31,AR27,AR23,AR19,AR15,AR11,AR7)</f>
        <v>0</v>
      </c>
      <c r="AS128" s="86"/>
      <c r="AT128" s="86"/>
      <c r="AU128" s="86"/>
      <c r="AV128" s="86"/>
      <c r="AW128" s="86"/>
    </row>
    <row r="131" spans="33:33" x14ac:dyDescent="0.2">
      <c r="AG131" s="97"/>
    </row>
    <row r="132" spans="33:33" x14ac:dyDescent="0.2">
      <c r="AG132" s="97"/>
    </row>
  </sheetData>
  <protectedRanges>
    <protectedRange sqref="J21 P1:P1048576 T1:T1048576 V1:V1048576 X1:X1048576 AM1:AM128 N1:N1048576 L1:L1048576 R1:R1048576 AC1:AC1048576 AG1:AG1048576 Z1:AA1048576 AK129:AK1048576" name="Range1_1_1_1_1"/>
    <protectedRange sqref="AD3:AF3 AD7:AF7 AD11:AF11 AD129:AF1048576 AE1:AF2 AD4:AE6 AD8:AE10 AF15 AF19 AF23 AF27 AF31 AF35 AF39 AF43 AF47 AF51 AF55 AF59 AF63 AF67 AF71 AF75 AF79 AF83 AF87 AF91 AF95 AF99 AF103 AF107 AF111 AF115 AF119 AF123 AF127:AF128 AD12:AE127 AE128" name="Range1_1_1"/>
    <protectedRange sqref="AF4:AF6" name="Range1"/>
    <protectedRange sqref="AF8:AF10" name="Range1_1"/>
    <protectedRange sqref="AF12:AF14" name="Range1_2"/>
    <protectedRange sqref="AF16:AF18" name="Range1_3"/>
    <protectedRange sqref="AF20:AF22" name="Range1_4"/>
    <protectedRange sqref="AF24:AF26" name="Range1_6"/>
    <protectedRange sqref="AF28:AF30" name="Range1_8"/>
    <protectedRange sqref="AF32:AF34" name="Range1_10"/>
    <protectedRange sqref="AF36:AF38" name="Range1_11"/>
    <protectedRange sqref="AF40:AF42" name="Range1_13"/>
    <protectedRange sqref="AF44:AF46" name="Range1_14"/>
    <protectedRange sqref="AF48:AF50" name="Range1_15"/>
    <protectedRange sqref="AF52:AF54" name="Range1_16"/>
    <protectedRange sqref="AF56:AF58" name="Range1_17"/>
    <protectedRange sqref="AF60:AF62" name="Range1_19"/>
    <protectedRange sqref="AF64:AF66" name="Range1_21"/>
    <protectedRange sqref="AF68:AF70" name="Range1_23"/>
    <protectedRange sqref="AF72:AF74" name="Range1_24"/>
    <protectedRange sqref="AF76:AF78" name="Range1_26"/>
    <protectedRange sqref="AF80:AF82" name="Range1_27"/>
    <protectedRange sqref="AF84:AF86" name="Range1_29"/>
    <protectedRange sqref="AF88:AF90" name="Range1_30"/>
    <protectedRange sqref="AF92:AF94" name="Range1_32"/>
    <protectedRange sqref="AF96:AF98" name="Range1_34"/>
    <protectedRange sqref="AF100:AF102" name="Range1_35"/>
    <protectedRange sqref="AF104:AF106" name="Range1_36"/>
    <protectedRange sqref="AF108:AF110" name="Range1_37"/>
    <protectedRange sqref="AF112:AF114" name="Range1_39"/>
    <protectedRange sqref="AF116:AF118" name="Range1_41"/>
    <protectedRange sqref="AF120:AF122" name="Range1_42"/>
    <protectedRange sqref="AF124:AF126" name="Range1_4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T1:AU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2021-04-07T15:34:07Z</dcterms:modified>
</cp:coreProperties>
</file>